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Combos Promocionai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dd/mm/yyyy"/>
    <numFmt numFmtId="166" formatCode="0.00 &quot;p.p.&quot;"/>
  </numFmts>
  <fonts count="12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FFFFFF"/>
      <sz val="10"/>
    </font>
    <font>
      <name val="Aptos"/>
      <b val="1"/>
      <color rgb="00FFFFFF"/>
      <sz val="10"/>
    </font>
    <font>
      <name val="Aptos"/>
      <b val="1"/>
      <color rgb="0017372E"/>
      <sz val="11"/>
    </font>
    <font>
      <name val="Aptos Display"/>
      <b val="1"/>
      <color rgb="0017372E"/>
      <sz val="18"/>
    </font>
    <font>
      <name val="Aptos"/>
      <color rgb="002B2B2B"/>
      <sz val="10"/>
    </font>
    <font>
      <name val="Aptos"/>
      <b val="1"/>
      <color rgb="0017372E"/>
      <sz val="10"/>
    </font>
    <font>
      <name val="Aptos"/>
      <b val="1"/>
      <color rgb="00FFFFFF"/>
      <sz val="11"/>
    </font>
    <font>
      <name val="Aptos"/>
      <b val="1"/>
      <color rgb="002D6A57"/>
      <sz val="10"/>
    </font>
    <font>
      <name val="Aptos"/>
      <b val="1"/>
      <color rgb="009C6500"/>
      <sz val="10"/>
    </font>
    <font>
      <name val="Aptos"/>
      <b val="1"/>
      <color rgb="009C0006"/>
      <sz val="10"/>
    </font>
  </fonts>
  <fills count="11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Continuous" vertical="center"/>
    </xf>
    <xf numFmtId="0" fontId="3" fillId="3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1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1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center" vertical="center"/>
    </xf>
    <xf numFmtId="10" fontId="6" fillId="4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9" fillId="8" borderId="1" applyAlignment="1" pivotButton="0" quotePrefix="0" xfId="0">
      <alignment horizontal="left" vertical="center"/>
    </xf>
    <xf numFmtId="0" fontId="10" fillId="9" borderId="1" applyAlignment="1" pivotButton="0" quotePrefix="0" xfId="0">
      <alignment horizontal="left" vertical="center"/>
    </xf>
    <xf numFmtId="0" fontId="11" fillId="1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6" fillId="4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9C0006"/>
        <sz val="10"/>
      </font>
      <fill>
        <patternFill patternType="solid">
          <fgColor rgb="00FFC7CE"/>
        </patternFill>
      </fill>
    </dxf>
    <dxf>
      <font>
        <name val="Aptos"/>
        <b val="1"/>
        <color rgb="002D6A57"/>
        <sz val="10"/>
      </font>
      <fill>
        <patternFill patternType="solid">
          <fgColor rgb="00C6EFCE"/>
        </patternFill>
      </fill>
    </dxf>
    <dxf>
      <font>
        <name val="Aptos"/>
        <color rgb="002B2B2B"/>
        <sz val="10"/>
      </font>
      <fill>
        <patternFill patternType="solid">
          <fgColor rgb="00E7E6E6"/>
        </patternFill>
      </fill>
    </dxf>
    <dxf>
      <font>
        <name val="Aptos"/>
        <b val="1"/>
        <color rgb="009C6500"/>
        <sz val="1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Cenários por decisão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'Resumo'!$A$14:$A$16</f>
            </numRef>
          </cat>
          <val>
            <numRef>
              <f>'Resumo'!$B$14:$B$16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Cenários por canal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'Resumo'!E13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'Resumo'!$D$14:$D$16</f>
            </numRef>
          </cat>
          <val>
            <numRef>
              <f>'Resumo'!$E$14:$E$16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17</row>
      <rowOff>0</rowOff>
    </from>
    <ext cx="41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Produtos" displayName="tbProdutos" ref="A4:I104" headerRowCount="1">
  <autoFilter ref="A4:I104"/>
  <tableColumns count="9">
    <tableColumn id="1" name="SKU"/>
    <tableColumn id="2" name="Produto"/>
    <tableColumn id="3" name="Categoria"/>
    <tableColumn id="4" name="Preço avulso (R$)"/>
    <tableColumn id="5" name="Custo unitário (R$)"/>
    <tableColumn id="6" name="Ativo?"/>
    <tableColumn id="7" name="Margem avulsa (R$)"/>
    <tableColumn id="8" name="Margem avulsa (%)"/>
    <tableColumn id="9" name="Alerta do cadastr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Combos" displayName="tbCombos" ref="A4:AE104" headerRowCount="1">
  <autoFilter ref="A4:AE104"/>
  <tableColumns count="31">
    <tableColumn id="1" name="ID do combo"/>
    <tableColumn id="2" name="Nome da oferta"/>
    <tableColumn id="3" name="Início"/>
    <tableColumn id="4" name="Fim"/>
    <tableColumn id="5" name="Situação"/>
    <tableColumn id="6" name="Canal"/>
    <tableColumn id="7" name="Meta de margem específica (%)"/>
    <tableColumn id="8" name="Desconto proposto (%)"/>
    <tableColumn id="9" name="SKU 1"/>
    <tableColumn id="10" name="Qtd. 1"/>
    <tableColumn id="11" name="SKU 2"/>
    <tableColumn id="12" name="Qtd. 2"/>
    <tableColumn id="13" name="SKU 3"/>
    <tableColumn id="14" name="Qtd. 3"/>
    <tableColumn id="15" name="SKU 4"/>
    <tableColumn id="16" name="Qtd. 4"/>
    <tableColumn id="17" name="SKU 5"/>
    <tableColumn id="18" name="Qtd. 5"/>
    <tableColumn id="19" name="Valor avulso (R$)"/>
    <tableColumn id="20" name="Custo total (R$)"/>
    <tableColumn id="21" name="Economia do cliente (R$)"/>
    <tableColumn id="22" name="Preço do combo (R$)"/>
    <tableColumn id="23" name="Economia do cliente (%)"/>
    <tableColumn id="24" name="Meta aplicada (%)"/>
    <tableColumn id="25" name="Margem do combo (R$)"/>
    <tableColumn id="26" name="Margem do combo (%)"/>
    <tableColumn id="27" name="Diferença vs. meta (p.p.)"/>
    <tableColumn id="28" name="SKUs informados"/>
    <tableColumn id="29" name="Unidades totais"/>
    <tableColumn id="30" name="Alerta"/>
    <tableColumn id="31" name="Decisão sugerid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H3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2" customHeight="1">
      <c r="A1" s="1" t="inlineStr">
        <is>
          <t>Planejador de combos promocionais</t>
        </is>
      </c>
      <c r="B1" s="34" t="n"/>
      <c r="C1" s="34" t="n"/>
      <c r="D1" s="34" t="n"/>
      <c r="E1" s="34" t="n"/>
      <c r="F1" s="34" t="n"/>
      <c r="G1" s="34" t="n"/>
      <c r="H1" s="35" t="n"/>
    </row>
    <row r="2" ht="30" customHeight="1">
      <c r="A2" s="2" t="inlineStr">
        <is>
          <t>Simule descontos e preserve a margem mínima antes de publicar a oferta.</t>
        </is>
      </c>
      <c r="B2" s="2" t="n"/>
      <c r="C2" s="2" t="n"/>
      <c r="D2" s="2" t="n"/>
      <c r="E2" s="2" t="n"/>
      <c r="F2" s="2" t="n"/>
      <c r="G2" s="3" t="inlineStr">
        <is>
          <t>Meta padrão de margem</t>
        </is>
      </c>
      <c r="H2" s="4" t="n">
        <v>0.35</v>
      </c>
    </row>
    <row r="3"/>
    <row r="4">
      <c r="A4" s="3" t="inlineStr">
        <is>
          <t>Combos simulados</t>
        </is>
      </c>
      <c r="B4" s="3" t="n"/>
      <c r="C4" s="3" t="inlineStr">
        <is>
          <t>Viáveis</t>
        </is>
      </c>
      <c r="D4" s="3" t="n"/>
      <c r="E4" s="3" t="inlineStr">
        <is>
          <t>Inviáveis</t>
        </is>
      </c>
      <c r="F4" s="3" t="n"/>
      <c r="G4" s="3" t="inlineStr">
        <is>
          <t>Revisar cadastro</t>
        </is>
      </c>
      <c r="H4" s="3" t="n"/>
    </row>
    <row r="5" ht="24" customHeight="1">
      <c r="A5" s="5">
        <f>COUNTIF('Combos Promocionais'!$A$5:$A$104,"&lt;&gt;")</f>
        <v/>
      </c>
      <c r="B5" s="6" t="n"/>
      <c r="C5" s="5">
        <f>COUNTIFS('Combos Promocionais'!$A$5:$A$104,"&lt;&gt;",'Combos Promocionais'!$AE$5:$AE$104,"Viável")</f>
        <v/>
      </c>
      <c r="D5" s="6" t="n"/>
      <c r="E5" s="5">
        <f>COUNTIFS('Combos Promocionais'!$A$5:$A$104,"&lt;&gt;",'Combos Promocionais'!$AE$5:$AE$104,"Inviável")</f>
        <v/>
      </c>
      <c r="F5" s="6" t="n"/>
      <c r="G5" s="5">
        <f>COUNTIFS('Combos Promocionais'!$A$5:$A$104,"&lt;&gt;",'Combos Promocionais'!$AE$5:$AE$104,"Revisar cadastro")</f>
        <v/>
      </c>
      <c r="H5" s="6" t="n"/>
    </row>
    <row r="6" ht="24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/>
    <row r="8">
      <c r="A8" s="3" t="inlineStr">
        <is>
          <t>Desconto médio</t>
        </is>
      </c>
      <c r="B8" s="3" t="n"/>
      <c r="C8" s="3" t="inlineStr">
        <is>
          <t>Margem média calculada</t>
        </is>
      </c>
      <c r="D8" s="3" t="n"/>
      <c r="E8" s="3" t="inlineStr">
        <is>
          <t>Preço médio do combo</t>
        </is>
      </c>
      <c r="F8" s="3" t="n"/>
      <c r="G8" s="3" t="inlineStr">
        <is>
          <t>Abaixo da meta</t>
        </is>
      </c>
      <c r="H8" s="3" t="n"/>
    </row>
    <row r="9" ht="24" customHeight="1">
      <c r="A9" s="7">
        <f>IFERROR(AVERAGEIF('Combos Promocionais'!$A$5:$A$104,"&lt;&gt;",'Combos Promocionais'!$H$5:$H$104),"")</f>
        <v/>
      </c>
      <c r="B9" s="6" t="n"/>
      <c r="C9" s="7">
        <f>IFERROR(AVERAGEIF('Combos Promocionais'!$A$5:$A$104,"&lt;&gt;",'Combos Promocionais'!$Z$5:$Z$104),"")</f>
        <v/>
      </c>
      <c r="D9" s="6" t="n"/>
      <c r="E9" s="8">
        <f>IFERROR(AVERAGEIF('Combos Promocionais'!$A$5:$A$104,"&lt;&gt;",'Combos Promocionais'!$V$5:$V$104),"")</f>
        <v/>
      </c>
      <c r="F9" s="6" t="n"/>
      <c r="G9" s="5">
        <f>COUNTIFS('Combos Promocionais'!$A$5:$A$104,"&lt;&gt;",'Combos Promocionais'!$AA$5:$AA$104,"&lt;0")</f>
        <v/>
      </c>
      <c r="H9" s="6" t="n"/>
    </row>
    <row r="10" ht="24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/>
    <row r="12"/>
    <row r="13">
      <c r="A13" s="9" t="inlineStr">
        <is>
          <t>Decisão sugerida</t>
        </is>
      </c>
      <c r="B13" s="9" t="inlineStr">
        <is>
          <t>Quantidade</t>
        </is>
      </c>
      <c r="D13" s="9" t="inlineStr">
        <is>
          <t>Canal</t>
        </is>
      </c>
      <c r="E13" s="9" t="inlineStr">
        <is>
          <t>Quantidade</t>
        </is>
      </c>
    </row>
    <row r="14">
      <c r="A14" s="10" t="inlineStr">
        <is>
          <t>Viável</t>
        </is>
      </c>
      <c r="B14" s="10">
        <f>COUNTIFS('Combos Promocionais'!$A$5:$A$104,"&lt;&gt;",'Combos Promocionais'!$AE$5:$AE$104,A14)</f>
        <v/>
      </c>
      <c r="D14" s="10" t="inlineStr">
        <is>
          <t>Loja virtual</t>
        </is>
      </c>
      <c r="E14" s="10">
        <f>COUNTIFS('Combos Promocionais'!$A$5:$A$104,"&lt;&gt;",'Combos Promocionais'!$F$5:$F$104,D14)</f>
        <v/>
      </c>
    </row>
    <row r="15">
      <c r="A15" s="11" t="inlineStr">
        <is>
          <t>Inviável</t>
        </is>
      </c>
      <c r="B15" s="11">
        <f>COUNTIFS('Combos Promocionais'!$A$5:$A$104,"&lt;&gt;",'Combos Promocionais'!$AE$5:$AE$104,A15)</f>
        <v/>
      </c>
      <c r="D15" s="11" t="inlineStr">
        <is>
          <t>Marketplace</t>
        </is>
      </c>
      <c r="E15" s="11">
        <f>COUNTIFS('Combos Promocionais'!$A$5:$A$104,"&lt;&gt;",'Combos Promocionais'!$F$5:$F$104,D15)</f>
        <v/>
      </c>
    </row>
    <row r="16">
      <c r="A16" s="10" t="inlineStr">
        <is>
          <t>Revisar cadastro</t>
        </is>
      </c>
      <c r="B16" s="10">
        <f>COUNTIFS('Combos Promocionais'!$A$5:$A$104,"&lt;&gt;",'Combos Promocionais'!$AE$5:$AE$104,A16)</f>
        <v/>
      </c>
      <c r="D16" s="10" t="inlineStr">
        <is>
          <t>Todos</t>
        </is>
      </c>
      <c r="E16" s="10">
        <f>COUNTIFS('Combos Promocionais'!$A$5:$A$104,"&lt;&gt;",'Combos Promocionais'!$F$5:$F$104,D16)</f>
        <v/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>
      <c r="A34" s="12" t="inlineStr">
        <is>
          <t>Verificações para revisão</t>
        </is>
      </c>
      <c r="B34" s="12" t="n"/>
      <c r="C34" s="12" t="n"/>
      <c r="D34" s="12" t="n"/>
      <c r="E34" s="12" t="n"/>
      <c r="F34" s="12" t="n"/>
      <c r="G34" s="12" t="n"/>
      <c r="H34" s="12" t="n"/>
    </row>
    <row r="35">
      <c r="A35" s="13" t="inlineStr">
        <is>
          <t>Produtos com alerta de cadastro</t>
        </is>
      </c>
      <c r="B35" s="13" t="n"/>
      <c r="C35" s="13" t="n"/>
      <c r="D35" s="13" t="n"/>
      <c r="E35" s="13" t="n"/>
      <c r="F35" s="13" t="n"/>
      <c r="G35" s="13" t="n"/>
      <c r="H35" s="14">
        <f>COUNTIFS(Produtos!$I$5:$I$104,"&lt;&gt;",Produtos!$I$5:$I$104,"&lt;&gt;OK")</f>
        <v/>
      </c>
    </row>
    <row r="36">
      <c r="A36" s="15" t="inlineStr">
        <is>
          <t>Linhas envolvidas em SKU duplicado</t>
        </is>
      </c>
      <c r="B36" s="15" t="n"/>
      <c r="C36" s="15" t="n"/>
      <c r="D36" s="15" t="n"/>
      <c r="E36" s="15" t="n"/>
      <c r="F36" s="15" t="n"/>
      <c r="G36" s="15" t="n"/>
      <c r="H36" s="14">
        <f>SUMPRODUCT(--(Produtos!$A$5:$A$104&lt;&gt;""),--(COUNTIF(Produtos!$A$5:$A$104,Produtos!$A$5:$A$104)&gt;1))</f>
        <v/>
      </c>
    </row>
    <row r="37">
      <c r="A37" s="13" t="inlineStr">
        <is>
          <t>Linhas envolvidas em ID de combo duplicado</t>
        </is>
      </c>
      <c r="B37" s="13" t="n"/>
      <c r="C37" s="13" t="n"/>
      <c r="D37" s="13" t="n"/>
      <c r="E37" s="13" t="n"/>
      <c r="F37" s="13" t="n"/>
      <c r="G37" s="13" t="n"/>
      <c r="H37" s="14">
        <f>SUMPRODUCT(--('Combos Promocionais'!$A$5:$A$104&lt;&gt;""),--(COUNTIF('Combos Promocionais'!$A$5:$A$104,'Combos Promocionais'!$A$5:$A$104)&gt;1))</f>
        <v/>
      </c>
    </row>
    <row r="38">
      <c r="A38" s="15" t="inlineStr">
        <is>
          <t>Linhas de combo com dados e sem ID</t>
        </is>
      </c>
      <c r="B38" s="15" t="n"/>
      <c r="C38" s="15" t="n"/>
      <c r="D38" s="15" t="n"/>
      <c r="E38" s="15" t="n"/>
      <c r="F38" s="15" t="n"/>
      <c r="G38" s="15" t="n"/>
      <c r="H38" s="14">
        <f>COUNTIF('Combos Promocionais'!$AD$5:$AD$104,"Informe o ID do combo")</f>
        <v/>
      </c>
    </row>
    <row r="39">
      <c r="A39" s="13" t="inlineStr">
        <is>
          <t>Combos aprovados sem decisão viável</t>
        </is>
      </c>
      <c r="B39" s="13" t="n"/>
      <c r="C39" s="13" t="n"/>
      <c r="D39" s="13" t="n"/>
      <c r="E39" s="13" t="n"/>
      <c r="F39" s="13" t="n"/>
      <c r="G39" s="13" t="n"/>
      <c r="H39" s="14">
        <f>COUNTIFS('Combos Promocionais'!$E$5:$E$104,"Aprovado",'Combos Promocionais'!$AE$5:$AE$104,"&lt;&gt;Viável")</f>
        <v/>
      </c>
    </row>
  </sheetData>
  <mergeCells count="1">
    <mergeCell ref="A1:H1"/>
  </mergeCells>
  <conditionalFormatting sqref="H2">
    <cfRule type="expression" priority="1" dxfId="0">
      <formula>OR(NOT(ISNUMBER($H$2)),$H$2&lt;0,$H$2&gt;0.95)</formula>
    </cfRule>
  </conditionalFormatting>
  <conditionalFormatting sqref="H35:H39">
    <cfRule type="expression" priority="2" dxfId="1">
      <formula>H35=0</formula>
    </cfRule>
    <cfRule type="expression" priority="3" dxfId="0">
      <formula>H35&gt;0</formula>
    </cfRule>
  </conditionalFormatting>
  <dataValidations count="1">
    <dataValidation sqref="H2" showDropDown="0" showInputMessage="0" showErrorMessage="1" allowBlank="0" errorTitle="Meta inválida" error="Informe uma meta numérica entre 0,00% e 95,00%." type="decimal" operator="between">
      <formula1>0</formula1>
      <formula2>0.95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17" customWidth="1" min="3" max="3"/>
    <col width="17" customWidth="1" min="4" max="4"/>
    <col width="18" customWidth="1" min="5" max="5"/>
    <col width="11" customWidth="1" min="6" max="6"/>
    <col width="19" customWidth="1" min="7" max="7"/>
    <col width="18" customWidth="1" min="8" max="8"/>
    <col width="32" customWidth="1" min="9" max="9"/>
  </cols>
  <sheetData>
    <row r="1" ht="32" customHeight="1">
      <c r="A1" s="1" t="inlineStr">
        <is>
          <t>Cadastro de produtos para simulação</t>
        </is>
      </c>
      <c r="B1" s="34" t="n"/>
      <c r="C1" s="34" t="n"/>
      <c r="D1" s="34" t="n"/>
      <c r="E1" s="34" t="n"/>
      <c r="F1" s="34" t="n"/>
      <c r="G1" s="34" t="n"/>
      <c r="H1" s="34" t="n"/>
      <c r="I1" s="35" t="n"/>
    </row>
    <row r="2" ht="24" customHeight="1">
      <c r="A2" s="16" t="inlineStr">
        <is>
          <t>Exemplos fictícios para demonstração; substitua pelos seus dados.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</row>
    <row r="3"/>
    <row r="4" ht="42" customHeight="1">
      <c r="A4" s="17" t="inlineStr">
        <is>
          <t>SKU</t>
        </is>
      </c>
      <c r="B4" s="17" t="inlineStr">
        <is>
          <t>Produto</t>
        </is>
      </c>
      <c r="C4" s="17" t="inlineStr">
        <is>
          <t>Categoria</t>
        </is>
      </c>
      <c r="D4" s="17" t="inlineStr">
        <is>
          <t>Preço avulso (R$)</t>
        </is>
      </c>
      <c r="E4" s="17" t="inlineStr">
        <is>
          <t>Custo unitário (R$)</t>
        </is>
      </c>
      <c r="F4" s="17" t="inlineStr">
        <is>
          <t>Ativo?</t>
        </is>
      </c>
      <c r="G4" s="17" t="inlineStr">
        <is>
          <t>Margem avulsa (R$)</t>
        </is>
      </c>
      <c r="H4" s="17" t="inlineStr">
        <is>
          <t>Margem avulsa (%)</t>
        </is>
      </c>
      <c r="I4" s="17" t="inlineStr">
        <is>
          <t>Alerta do cadastro</t>
        </is>
      </c>
    </row>
    <row r="5">
      <c r="A5" s="18" t="inlineStr">
        <is>
          <t>SKU-FIC-001</t>
        </is>
      </c>
      <c r="B5" s="18" t="inlineStr">
        <is>
          <t>Café Neblina 500 g</t>
        </is>
      </c>
      <c r="C5" s="18" t="inlineStr">
        <is>
          <t>Bebidas</t>
        </is>
      </c>
      <c r="D5" s="19" t="n">
        <v>32.9</v>
      </c>
      <c r="E5" s="19" t="n">
        <v>18.2</v>
      </c>
      <c r="F5" s="20" t="inlineStr">
        <is>
          <t>Sim</t>
        </is>
      </c>
      <c r="G5" s="21">
        <f>IF($A5="","",IF(OR(NOT(ISNUMBER($D5)),NOT(ISNUMBER($E5))),"",$D5-$E5))</f>
        <v/>
      </c>
      <c r="H5" s="22">
        <f>IF(OR($A5="",$G5="",NOT(ISNUMBER($D5)),$D5&lt;=0),"",$G5/$D5)</f>
        <v/>
      </c>
      <c r="I5" s="23">
        <f>IF(COUNTA($A5:$F5)=0,"",IF($A5="","Informe o SKU",IF(COUNTIF($A$5:$A$104,$A5)&gt;1,"SKU duplicado",IF($B5="","Informe o produto",IF($C5="","Informe a categoria",IF(NOT(ISNUMBER($D5)),"Preço avulso inválido",IF($D5&lt;=0,"Preço avulso inválido",IF(NOT(ISNUMBER($E5)),"Custo inválido",IF($E5&lt;0,"Custo inválido",IF(AND($F5&lt;&gt;"Sim",$F5&lt;&gt;"Não"),"Informe se está ativo",IF($E5&gt;=$D5,"Custo igual ou acima do preço","OK")))))))))))</f>
        <v/>
      </c>
    </row>
    <row r="6">
      <c r="A6" s="18" t="inlineStr">
        <is>
          <t>SKU-FIC-002</t>
        </is>
      </c>
      <c r="B6" s="18" t="inlineStr">
        <is>
          <t>Caneca Brisa Azul 350 ml</t>
        </is>
      </c>
      <c r="C6" s="18" t="inlineStr">
        <is>
          <t>Acessórios</t>
        </is>
      </c>
      <c r="D6" s="19" t="n">
        <v>49.9</v>
      </c>
      <c r="E6" s="19" t="n">
        <v>22</v>
      </c>
      <c r="F6" s="20" t="inlineStr">
        <is>
          <t>Sim</t>
        </is>
      </c>
      <c r="G6" s="21">
        <f>IF($A6="","",IF(OR(NOT(ISNUMBER($D6)),NOT(ISNUMBER($E6))),"",$D6-$E6))</f>
        <v/>
      </c>
      <c r="H6" s="22">
        <f>IF(OR($A6="",$G6="",NOT(ISNUMBER($D6)),$D6&lt;=0),"",$G6/$D6)</f>
        <v/>
      </c>
      <c r="I6" s="23">
        <f>IF(COUNTA($A6:$F6)=0,"",IF($A6="","Informe o SKU",IF(COUNTIF($A$5:$A$104,$A6)&gt;1,"SKU duplicado",IF($B6="","Informe o produto",IF($C6="","Informe a categoria",IF(NOT(ISNUMBER($D6)),"Preço avulso inválido",IF($D6&lt;=0,"Preço avulso inválido",IF(NOT(ISNUMBER($E6)),"Custo inválido",IF($E6&lt;0,"Custo inválido",IF(AND($F6&lt;&gt;"Sim",$F6&lt;&gt;"Não"),"Informe se está ativo",IF($E6&gt;=$D6,"Custo igual ou acima do preço","OK")))))))))))</f>
        <v/>
      </c>
    </row>
    <row r="7">
      <c r="A7" s="18" t="inlineStr">
        <is>
          <t>SKU-FIC-003</t>
        </is>
      </c>
      <c r="B7" s="18" t="inlineStr">
        <is>
          <t>Filtros Nuvem 30 unidades</t>
        </is>
      </c>
      <c r="C7" s="18" t="inlineStr">
        <is>
          <t>Acessórios</t>
        </is>
      </c>
      <c r="D7" s="19" t="n">
        <v>12.5</v>
      </c>
      <c r="E7" s="19" t="n">
        <v>5.4</v>
      </c>
      <c r="F7" s="20" t="inlineStr">
        <is>
          <t>Sim</t>
        </is>
      </c>
      <c r="G7" s="21">
        <f>IF($A7="","",IF(OR(NOT(ISNUMBER($D7)),NOT(ISNUMBER($E7))),"",$D7-$E7))</f>
        <v/>
      </c>
      <c r="H7" s="22">
        <f>IF(OR($A7="",$G7="",NOT(ISNUMBER($D7)),$D7&lt;=0),"",$G7/$D7)</f>
        <v/>
      </c>
      <c r="I7" s="23">
        <f>IF(COUNTA($A7:$F7)=0,"",IF($A7="","Informe o SKU",IF(COUNTIF($A$5:$A$104,$A7)&gt;1,"SKU duplicado",IF($B7="","Informe o produto",IF($C7="","Informe a categoria",IF(NOT(ISNUMBER($D7)),"Preço avulso inválido",IF($D7&lt;=0,"Preço avulso inválido",IF(NOT(ISNUMBER($E7)),"Custo inválido",IF($E7&lt;0,"Custo inválido",IF(AND($F7&lt;&gt;"Sim",$F7&lt;&gt;"Não"),"Informe se está ativo",IF($E7&gt;=$D7,"Custo igual ou acima do preço","OK")))))))))))</f>
        <v/>
      </c>
    </row>
    <row r="8">
      <c r="A8" s="18" t="inlineStr">
        <is>
          <t>SKU-FIC-004</t>
        </is>
      </c>
      <c r="B8" s="18" t="inlineStr">
        <is>
          <t>Chá Horizonte 20 sachês</t>
        </is>
      </c>
      <c r="C8" s="18" t="inlineStr">
        <is>
          <t>Bebidas</t>
        </is>
      </c>
      <c r="D8" s="19" t="n">
        <v>24.9</v>
      </c>
      <c r="E8" s="19" t="n">
        <v>10.8</v>
      </c>
      <c r="F8" s="20" t="inlineStr">
        <is>
          <t>Sim</t>
        </is>
      </c>
      <c r="G8" s="21">
        <f>IF($A8="","",IF(OR(NOT(ISNUMBER($D8)),NOT(ISNUMBER($E8))),"",$D8-$E8))</f>
        <v/>
      </c>
      <c r="H8" s="22">
        <f>IF(OR($A8="",$G8="",NOT(ISNUMBER($D8)),$D8&lt;=0),"",$G8/$D8)</f>
        <v/>
      </c>
      <c r="I8" s="23">
        <f>IF(COUNTA($A8:$F8)=0,"",IF($A8="","Informe o SKU",IF(COUNTIF($A$5:$A$104,$A8)&gt;1,"SKU duplicado",IF($B8="","Informe o produto",IF($C8="","Informe a categoria",IF(NOT(ISNUMBER($D8)),"Preço avulso inválido",IF($D8&lt;=0,"Preço avulso inválido",IF(NOT(ISNUMBER($E8)),"Custo inválido",IF($E8&lt;0,"Custo inválido",IF(AND($F8&lt;&gt;"Sim",$F8&lt;&gt;"Não"),"Informe se está ativo",IF($E8&gt;=$D8,"Custo igual ou acima do preço","OK")))))))))))</f>
        <v/>
      </c>
    </row>
    <row r="9">
      <c r="A9" s="18" t="inlineStr">
        <is>
          <t>SKU-FIC-005</t>
        </is>
      </c>
      <c r="B9" s="18" t="inlineStr">
        <is>
          <t>Biscoito Estelar 150 g</t>
        </is>
      </c>
      <c r="C9" s="18" t="inlineStr">
        <is>
          <t>Alimentos</t>
        </is>
      </c>
      <c r="D9" s="19" t="n">
        <v>18.9</v>
      </c>
      <c r="E9" s="19" t="n">
        <v>8.699999999999999</v>
      </c>
      <c r="F9" s="20" t="inlineStr">
        <is>
          <t>Sim</t>
        </is>
      </c>
      <c r="G9" s="21">
        <f>IF($A9="","",IF(OR(NOT(ISNUMBER($D9)),NOT(ISNUMBER($E9))),"",$D9-$E9))</f>
        <v/>
      </c>
      <c r="H9" s="22">
        <f>IF(OR($A9="",$G9="",NOT(ISNUMBER($D9)),$D9&lt;=0),"",$G9/$D9)</f>
        <v/>
      </c>
      <c r="I9" s="23">
        <f>IF(COUNTA($A9:$F9)=0,"",IF($A9="","Informe o SKU",IF(COUNTIF($A$5:$A$104,$A9)&gt;1,"SKU duplicado",IF($B9="","Informe o produto",IF($C9="","Informe a categoria",IF(NOT(ISNUMBER($D9)),"Preço avulso inválido",IF($D9&lt;=0,"Preço avulso inválido",IF(NOT(ISNUMBER($E9)),"Custo inválido",IF($E9&lt;0,"Custo inválido",IF(AND($F9&lt;&gt;"Sim",$F9&lt;&gt;"Não"),"Informe se está ativo",IF($E9&gt;=$D9,"Custo igual ou acima do preço","OK")))))))))))</f>
        <v/>
      </c>
    </row>
    <row r="10">
      <c r="A10" s="18" t="inlineStr">
        <is>
          <t>SKU-FIC-006</t>
        </is>
      </c>
      <c r="B10" s="18" t="inlineStr">
        <is>
          <t>Squeeze Vento 600 ml</t>
        </is>
      </c>
      <c r="C10" s="18" t="inlineStr">
        <is>
          <t>Acessórios</t>
        </is>
      </c>
      <c r="D10" s="19" t="n">
        <v>59.9</v>
      </c>
      <c r="E10" s="19" t="n">
        <v>31.5</v>
      </c>
      <c r="F10" s="20" t="inlineStr">
        <is>
          <t>Sim</t>
        </is>
      </c>
      <c r="G10" s="21">
        <f>IF($A10="","",IF(OR(NOT(ISNUMBER($D10)),NOT(ISNUMBER($E10))),"",$D10-$E10))</f>
        <v/>
      </c>
      <c r="H10" s="22">
        <f>IF(OR($A10="",$G10="",NOT(ISNUMBER($D10)),$D10&lt;=0),"",$G10/$D10)</f>
        <v/>
      </c>
      <c r="I10" s="23">
        <f>IF(COUNTA($A10:$F10)=0,"",IF($A10="","Informe o SKU",IF(COUNTIF($A$5:$A$104,$A10)&gt;1,"SKU duplicado",IF($B10="","Informe o produto",IF($C10="","Informe a categoria",IF(NOT(ISNUMBER($D10)),"Preço avulso inválido",IF($D10&lt;=0,"Preço avulso inválido",IF(NOT(ISNUMBER($E10)),"Custo inválido",IF($E10&lt;0,"Custo inválido",IF(AND($F10&lt;&gt;"Sim",$F10&lt;&gt;"Não"),"Informe se está ativo",IF($E10&gt;=$D10,"Custo igual ou acima do preço","OK")))))))))))</f>
        <v/>
      </c>
    </row>
    <row r="11">
      <c r="A11" s="18" t="inlineStr">
        <is>
          <t>SKU-FIC-007</t>
        </is>
      </c>
      <c r="B11" s="18" t="inlineStr">
        <is>
          <t>Caderno Órbita A5</t>
        </is>
      </c>
      <c r="C11" s="18" t="inlineStr">
        <is>
          <t>Papelaria</t>
        </is>
      </c>
      <c r="D11" s="19" t="n">
        <v>29.9</v>
      </c>
      <c r="E11" s="19" t="n">
        <v>13.2</v>
      </c>
      <c r="F11" s="20" t="inlineStr">
        <is>
          <t>Sim</t>
        </is>
      </c>
      <c r="G11" s="21">
        <f>IF($A11="","",IF(OR(NOT(ISNUMBER($D11)),NOT(ISNUMBER($E11))),"",$D11-$E11))</f>
        <v/>
      </c>
      <c r="H11" s="22">
        <f>IF(OR($A11="",$G11="",NOT(ISNUMBER($D11)),$D11&lt;=0),"",$G11/$D11)</f>
        <v/>
      </c>
      <c r="I11" s="23">
        <f>IF(COUNTA($A11:$F11)=0,"",IF($A11="","Informe o SKU",IF(COUNTIF($A$5:$A$104,$A11)&gt;1,"SKU duplicado",IF($B11="","Informe o produto",IF($C11="","Informe a categoria",IF(NOT(ISNUMBER($D11)),"Preço avulso inválido",IF($D11&lt;=0,"Preço avulso inválido",IF(NOT(ISNUMBER($E11)),"Custo inválido",IF($E11&lt;0,"Custo inválido",IF(AND($F11&lt;&gt;"Sim",$F11&lt;&gt;"Não"),"Informe se está ativo",IF($E11&gt;=$D11,"Custo igual ou acima do preço","OK")))))))))))</f>
        <v/>
      </c>
    </row>
    <row r="12">
      <c r="A12" s="18" t="inlineStr">
        <is>
          <t>SKU-FIC-008</t>
        </is>
      </c>
      <c r="B12" s="18" t="inlineStr">
        <is>
          <t>Ecobag Cometa</t>
        </is>
      </c>
      <c r="C12" s="18" t="inlineStr">
        <is>
          <t>Acessórios</t>
        </is>
      </c>
      <c r="D12" s="19" t="n">
        <v>39.9</v>
      </c>
      <c r="E12" s="19" t="n">
        <v>16.5</v>
      </c>
      <c r="F12" s="20" t="inlineStr">
        <is>
          <t>Não</t>
        </is>
      </c>
      <c r="G12" s="21">
        <f>IF($A12="","",IF(OR(NOT(ISNUMBER($D12)),NOT(ISNUMBER($E12))),"",$D12-$E12))</f>
        <v/>
      </c>
      <c r="H12" s="22">
        <f>IF(OR($A12="",$G12="",NOT(ISNUMBER($D12)),$D12&lt;=0),"",$G12/$D12)</f>
        <v/>
      </c>
      <c r="I12" s="23">
        <f>IF(COUNTA($A12:$F12)=0,"",IF($A12="","Informe o SKU",IF(COUNTIF($A$5:$A$104,$A12)&gt;1,"SKU duplicado",IF($B12="","Informe o produto",IF($C12="","Informe a categoria",IF(NOT(ISNUMBER($D12)),"Preço avulso inválido",IF($D12&lt;=0,"Preço avulso inválido",IF(NOT(ISNUMBER($E12)),"Custo inválido",IF($E12&lt;0,"Custo inválido",IF(AND($F12&lt;&gt;"Sim",$F12&lt;&gt;"Não"),"Informe se está ativo",IF($E12&gt;=$D12,"Custo igual ou acima do preço","OK")))))))))))</f>
        <v/>
      </c>
    </row>
    <row r="13">
      <c r="A13" s="18" t="n"/>
      <c r="B13" s="18" t="n"/>
      <c r="C13" s="18" t="n"/>
      <c r="D13" s="19" t="n"/>
      <c r="E13" s="19" t="n"/>
      <c r="F13" s="20" t="n"/>
      <c r="G13" s="21">
        <f>IF($A13="","",IF(OR(NOT(ISNUMBER($D13)),NOT(ISNUMBER($E13))),"",$D13-$E13))</f>
        <v/>
      </c>
      <c r="H13" s="22">
        <f>IF(OR($A13="",$G13="",NOT(ISNUMBER($D13)),$D13&lt;=0),"",$G13/$D13)</f>
        <v/>
      </c>
      <c r="I13" s="23">
        <f>IF(COUNTA($A13:$F13)=0,"",IF($A13="","Informe o SKU",IF(COUNTIF($A$5:$A$104,$A13)&gt;1,"SKU duplicado",IF($B13="","Informe o produto",IF($C13="","Informe a categoria",IF(NOT(ISNUMBER($D13)),"Preço avulso inválido",IF($D13&lt;=0,"Preço avulso inválido",IF(NOT(ISNUMBER($E13)),"Custo inválido",IF($E13&lt;0,"Custo inválido",IF(AND($F13&lt;&gt;"Sim",$F13&lt;&gt;"Não"),"Informe se está ativo",IF($E13&gt;=$D13,"Custo igual ou acima do preço","OK")))))))))))</f>
        <v/>
      </c>
    </row>
    <row r="14">
      <c r="A14" s="18" t="n"/>
      <c r="B14" s="18" t="n"/>
      <c r="C14" s="18" t="n"/>
      <c r="D14" s="19" t="n"/>
      <c r="E14" s="19" t="n"/>
      <c r="F14" s="20" t="n"/>
      <c r="G14" s="21">
        <f>IF($A14="","",IF(OR(NOT(ISNUMBER($D14)),NOT(ISNUMBER($E14))),"",$D14-$E14))</f>
        <v/>
      </c>
      <c r="H14" s="22">
        <f>IF(OR($A14="",$G14="",NOT(ISNUMBER($D14)),$D14&lt;=0),"",$G14/$D14)</f>
        <v/>
      </c>
      <c r="I14" s="23">
        <f>IF(COUNTA($A14:$F14)=0,"",IF($A14="","Informe o SKU",IF(COUNTIF($A$5:$A$104,$A14)&gt;1,"SKU duplicado",IF($B14="","Informe o produto",IF($C14="","Informe a categoria",IF(NOT(ISNUMBER($D14)),"Preço avulso inválido",IF($D14&lt;=0,"Preço avulso inválido",IF(NOT(ISNUMBER($E14)),"Custo inválido",IF($E14&lt;0,"Custo inválido",IF(AND($F14&lt;&gt;"Sim",$F14&lt;&gt;"Não"),"Informe se está ativo",IF($E14&gt;=$D14,"Custo igual ou acima do preço","OK")))))))))))</f>
        <v/>
      </c>
    </row>
    <row r="15">
      <c r="A15" s="18" t="n"/>
      <c r="B15" s="18" t="n"/>
      <c r="C15" s="18" t="n"/>
      <c r="D15" s="19" t="n"/>
      <c r="E15" s="19" t="n"/>
      <c r="F15" s="20" t="n"/>
      <c r="G15" s="21">
        <f>IF($A15="","",IF(OR(NOT(ISNUMBER($D15)),NOT(ISNUMBER($E15))),"",$D15-$E15))</f>
        <v/>
      </c>
      <c r="H15" s="22">
        <f>IF(OR($A15="",$G15="",NOT(ISNUMBER($D15)),$D15&lt;=0),"",$G15/$D15)</f>
        <v/>
      </c>
      <c r="I15" s="23">
        <f>IF(COUNTA($A15:$F15)=0,"",IF($A15="","Informe o SKU",IF(COUNTIF($A$5:$A$104,$A15)&gt;1,"SKU duplicado",IF($B15="","Informe o produto",IF($C15="","Informe a categoria",IF(NOT(ISNUMBER($D15)),"Preço avulso inválido",IF($D15&lt;=0,"Preço avulso inválido",IF(NOT(ISNUMBER($E15)),"Custo inválido",IF($E15&lt;0,"Custo inválido",IF(AND($F15&lt;&gt;"Sim",$F15&lt;&gt;"Não"),"Informe se está ativo",IF($E15&gt;=$D15,"Custo igual ou acima do preço","OK")))))))))))</f>
        <v/>
      </c>
    </row>
    <row r="16">
      <c r="A16" s="18" t="n"/>
      <c r="B16" s="18" t="n"/>
      <c r="C16" s="18" t="n"/>
      <c r="D16" s="19" t="n"/>
      <c r="E16" s="19" t="n"/>
      <c r="F16" s="20" t="n"/>
      <c r="G16" s="21">
        <f>IF($A16="","",IF(OR(NOT(ISNUMBER($D16)),NOT(ISNUMBER($E16))),"",$D16-$E16))</f>
        <v/>
      </c>
      <c r="H16" s="22">
        <f>IF(OR($A16="",$G16="",NOT(ISNUMBER($D16)),$D16&lt;=0),"",$G16/$D16)</f>
        <v/>
      </c>
      <c r="I16" s="23">
        <f>IF(COUNTA($A16:$F16)=0,"",IF($A16="","Informe o SKU",IF(COUNTIF($A$5:$A$104,$A16)&gt;1,"SKU duplicado",IF($B16="","Informe o produto",IF($C16="","Informe a categoria",IF(NOT(ISNUMBER($D16)),"Preço avulso inválido",IF($D16&lt;=0,"Preço avulso inválido",IF(NOT(ISNUMBER($E16)),"Custo inválido",IF($E16&lt;0,"Custo inválido",IF(AND($F16&lt;&gt;"Sim",$F16&lt;&gt;"Não"),"Informe se está ativo",IF($E16&gt;=$D16,"Custo igual ou acima do preço","OK")))))))))))</f>
        <v/>
      </c>
    </row>
    <row r="17">
      <c r="A17" s="18" t="n"/>
      <c r="B17" s="18" t="n"/>
      <c r="C17" s="18" t="n"/>
      <c r="D17" s="19" t="n"/>
      <c r="E17" s="19" t="n"/>
      <c r="F17" s="20" t="n"/>
      <c r="G17" s="21">
        <f>IF($A17="","",IF(OR(NOT(ISNUMBER($D17)),NOT(ISNUMBER($E17))),"",$D17-$E17))</f>
        <v/>
      </c>
      <c r="H17" s="22">
        <f>IF(OR($A17="",$G17="",NOT(ISNUMBER($D17)),$D17&lt;=0),"",$G17/$D17)</f>
        <v/>
      </c>
      <c r="I17" s="23">
        <f>IF(COUNTA($A17:$F17)=0,"",IF($A17="","Informe o SKU",IF(COUNTIF($A$5:$A$104,$A17)&gt;1,"SKU duplicado",IF($B17="","Informe o produto",IF($C17="","Informe a categoria",IF(NOT(ISNUMBER($D17)),"Preço avulso inválido",IF($D17&lt;=0,"Preço avulso inválido",IF(NOT(ISNUMBER($E17)),"Custo inválido",IF($E17&lt;0,"Custo inválido",IF(AND($F17&lt;&gt;"Sim",$F17&lt;&gt;"Não"),"Informe se está ativo",IF($E17&gt;=$D17,"Custo igual ou acima do preço","OK")))))))))))</f>
        <v/>
      </c>
    </row>
    <row r="18">
      <c r="A18" s="18" t="n"/>
      <c r="B18" s="18" t="n"/>
      <c r="C18" s="18" t="n"/>
      <c r="D18" s="19" t="n"/>
      <c r="E18" s="19" t="n"/>
      <c r="F18" s="20" t="n"/>
      <c r="G18" s="21">
        <f>IF($A18="","",IF(OR(NOT(ISNUMBER($D18)),NOT(ISNUMBER($E18))),"",$D18-$E18))</f>
        <v/>
      </c>
      <c r="H18" s="22">
        <f>IF(OR($A18="",$G18="",NOT(ISNUMBER($D18)),$D18&lt;=0),"",$G18/$D18)</f>
        <v/>
      </c>
      <c r="I18" s="23">
        <f>IF(COUNTA($A18:$F18)=0,"",IF($A18="","Informe o SKU",IF(COUNTIF($A$5:$A$104,$A18)&gt;1,"SKU duplicado",IF($B18="","Informe o produto",IF($C18="","Informe a categoria",IF(NOT(ISNUMBER($D18)),"Preço avulso inválido",IF($D18&lt;=0,"Preço avulso inválido",IF(NOT(ISNUMBER($E18)),"Custo inválido",IF($E18&lt;0,"Custo inválido",IF(AND($F18&lt;&gt;"Sim",$F18&lt;&gt;"Não"),"Informe se está ativo",IF($E18&gt;=$D18,"Custo igual ou acima do preço","OK")))))))))))</f>
        <v/>
      </c>
    </row>
    <row r="19">
      <c r="A19" s="18" t="n"/>
      <c r="B19" s="18" t="n"/>
      <c r="C19" s="18" t="n"/>
      <c r="D19" s="19" t="n"/>
      <c r="E19" s="19" t="n"/>
      <c r="F19" s="20" t="n"/>
      <c r="G19" s="21">
        <f>IF($A19="","",IF(OR(NOT(ISNUMBER($D19)),NOT(ISNUMBER($E19))),"",$D19-$E19))</f>
        <v/>
      </c>
      <c r="H19" s="22">
        <f>IF(OR($A19="",$G19="",NOT(ISNUMBER($D19)),$D19&lt;=0),"",$G19/$D19)</f>
        <v/>
      </c>
      <c r="I19" s="23">
        <f>IF(COUNTA($A19:$F19)=0,"",IF($A19="","Informe o SKU",IF(COUNTIF($A$5:$A$104,$A19)&gt;1,"SKU duplicado",IF($B19="","Informe o produto",IF($C19="","Informe a categoria",IF(NOT(ISNUMBER($D19)),"Preço avulso inválido",IF($D19&lt;=0,"Preço avulso inválido",IF(NOT(ISNUMBER($E19)),"Custo inválido",IF($E19&lt;0,"Custo inválido",IF(AND($F19&lt;&gt;"Sim",$F19&lt;&gt;"Não"),"Informe se está ativo",IF($E19&gt;=$D19,"Custo igual ou acima do preço","OK")))))))))))</f>
        <v/>
      </c>
    </row>
    <row r="20">
      <c r="A20" s="18" t="n"/>
      <c r="B20" s="18" t="n"/>
      <c r="C20" s="18" t="n"/>
      <c r="D20" s="19" t="n"/>
      <c r="E20" s="19" t="n"/>
      <c r="F20" s="20" t="n"/>
      <c r="G20" s="21">
        <f>IF($A20="","",IF(OR(NOT(ISNUMBER($D20)),NOT(ISNUMBER($E20))),"",$D20-$E20))</f>
        <v/>
      </c>
      <c r="H20" s="22">
        <f>IF(OR($A20="",$G20="",NOT(ISNUMBER($D20)),$D20&lt;=0),"",$G20/$D20)</f>
        <v/>
      </c>
      <c r="I20" s="23">
        <f>IF(COUNTA($A20:$F20)=0,"",IF($A20="","Informe o SKU",IF(COUNTIF($A$5:$A$104,$A20)&gt;1,"SKU duplicado",IF($B20="","Informe o produto",IF($C20="","Informe a categoria",IF(NOT(ISNUMBER($D20)),"Preço avulso inválido",IF($D20&lt;=0,"Preço avulso inválido",IF(NOT(ISNUMBER($E20)),"Custo inválido",IF($E20&lt;0,"Custo inválido",IF(AND($F20&lt;&gt;"Sim",$F20&lt;&gt;"Não"),"Informe se está ativo",IF($E20&gt;=$D20,"Custo igual ou acima do preço","OK")))))))))))</f>
        <v/>
      </c>
    </row>
    <row r="21">
      <c r="A21" s="18" t="n"/>
      <c r="B21" s="18" t="n"/>
      <c r="C21" s="18" t="n"/>
      <c r="D21" s="19" t="n"/>
      <c r="E21" s="19" t="n"/>
      <c r="F21" s="20" t="n"/>
      <c r="G21" s="21">
        <f>IF($A21="","",IF(OR(NOT(ISNUMBER($D21)),NOT(ISNUMBER($E21))),"",$D21-$E21))</f>
        <v/>
      </c>
      <c r="H21" s="22">
        <f>IF(OR($A21="",$G21="",NOT(ISNUMBER($D21)),$D21&lt;=0),"",$G21/$D21)</f>
        <v/>
      </c>
      <c r="I21" s="23">
        <f>IF(COUNTA($A21:$F21)=0,"",IF($A21="","Informe o SKU",IF(COUNTIF($A$5:$A$104,$A21)&gt;1,"SKU duplicado",IF($B21="","Informe o produto",IF($C21="","Informe a categoria",IF(NOT(ISNUMBER($D21)),"Preço avulso inválido",IF($D21&lt;=0,"Preço avulso inválido",IF(NOT(ISNUMBER($E21)),"Custo inválido",IF($E21&lt;0,"Custo inválido",IF(AND($F21&lt;&gt;"Sim",$F21&lt;&gt;"Não"),"Informe se está ativo",IF($E21&gt;=$D21,"Custo igual ou acima do preço","OK")))))))))))</f>
        <v/>
      </c>
    </row>
    <row r="22">
      <c r="A22" s="18" t="n"/>
      <c r="B22" s="18" t="n"/>
      <c r="C22" s="18" t="n"/>
      <c r="D22" s="19" t="n"/>
      <c r="E22" s="19" t="n"/>
      <c r="F22" s="20" t="n"/>
      <c r="G22" s="21">
        <f>IF($A22="","",IF(OR(NOT(ISNUMBER($D22)),NOT(ISNUMBER($E22))),"",$D22-$E22))</f>
        <v/>
      </c>
      <c r="H22" s="22">
        <f>IF(OR($A22="",$G22="",NOT(ISNUMBER($D22)),$D22&lt;=0),"",$G22/$D22)</f>
        <v/>
      </c>
      <c r="I22" s="23">
        <f>IF(COUNTA($A22:$F22)=0,"",IF($A22="","Informe o SKU",IF(COUNTIF($A$5:$A$104,$A22)&gt;1,"SKU duplicado",IF($B22="","Informe o produto",IF($C22="","Informe a categoria",IF(NOT(ISNUMBER($D22)),"Preço avulso inválido",IF($D22&lt;=0,"Preço avulso inválido",IF(NOT(ISNUMBER($E22)),"Custo inválido",IF($E22&lt;0,"Custo inválido",IF(AND($F22&lt;&gt;"Sim",$F22&lt;&gt;"Não"),"Informe se está ativo",IF($E22&gt;=$D22,"Custo igual ou acima do preço","OK")))))))))))</f>
        <v/>
      </c>
    </row>
    <row r="23">
      <c r="A23" s="18" t="n"/>
      <c r="B23" s="18" t="n"/>
      <c r="C23" s="18" t="n"/>
      <c r="D23" s="19" t="n"/>
      <c r="E23" s="19" t="n"/>
      <c r="F23" s="20" t="n"/>
      <c r="G23" s="21">
        <f>IF($A23="","",IF(OR(NOT(ISNUMBER($D23)),NOT(ISNUMBER($E23))),"",$D23-$E23))</f>
        <v/>
      </c>
      <c r="H23" s="22">
        <f>IF(OR($A23="",$G23="",NOT(ISNUMBER($D23)),$D23&lt;=0),"",$G23/$D23)</f>
        <v/>
      </c>
      <c r="I23" s="23">
        <f>IF(COUNTA($A23:$F23)=0,"",IF($A23="","Informe o SKU",IF(COUNTIF($A$5:$A$104,$A23)&gt;1,"SKU duplicado",IF($B23="","Informe o produto",IF($C23="","Informe a categoria",IF(NOT(ISNUMBER($D23)),"Preço avulso inválido",IF($D23&lt;=0,"Preço avulso inválido",IF(NOT(ISNUMBER($E23)),"Custo inválido",IF($E23&lt;0,"Custo inválido",IF(AND($F23&lt;&gt;"Sim",$F23&lt;&gt;"Não"),"Informe se está ativo",IF($E23&gt;=$D23,"Custo igual ou acima do preço","OK")))))))))))</f>
        <v/>
      </c>
    </row>
    <row r="24">
      <c r="A24" s="18" t="n"/>
      <c r="B24" s="18" t="n"/>
      <c r="C24" s="18" t="n"/>
      <c r="D24" s="19" t="n"/>
      <c r="E24" s="19" t="n"/>
      <c r="F24" s="20" t="n"/>
      <c r="G24" s="21">
        <f>IF($A24="","",IF(OR(NOT(ISNUMBER($D24)),NOT(ISNUMBER($E24))),"",$D24-$E24))</f>
        <v/>
      </c>
      <c r="H24" s="22">
        <f>IF(OR($A24="",$G24="",NOT(ISNUMBER($D24)),$D24&lt;=0),"",$G24/$D24)</f>
        <v/>
      </c>
      <c r="I24" s="23">
        <f>IF(COUNTA($A24:$F24)=0,"",IF($A24="","Informe o SKU",IF(COUNTIF($A$5:$A$104,$A24)&gt;1,"SKU duplicado",IF($B24="","Informe o produto",IF($C24="","Informe a categoria",IF(NOT(ISNUMBER($D24)),"Preço avulso inválido",IF($D24&lt;=0,"Preço avulso inválido",IF(NOT(ISNUMBER($E24)),"Custo inválido",IF($E24&lt;0,"Custo inválido",IF(AND($F24&lt;&gt;"Sim",$F24&lt;&gt;"Não"),"Informe se está ativo",IF($E24&gt;=$D24,"Custo igual ou acima do preço","OK")))))))))))</f>
        <v/>
      </c>
    </row>
    <row r="25">
      <c r="A25" s="18" t="n"/>
      <c r="B25" s="18" t="n"/>
      <c r="C25" s="18" t="n"/>
      <c r="D25" s="19" t="n"/>
      <c r="E25" s="19" t="n"/>
      <c r="F25" s="20" t="n"/>
      <c r="G25" s="21">
        <f>IF($A25="","",IF(OR(NOT(ISNUMBER($D25)),NOT(ISNUMBER($E25))),"",$D25-$E25))</f>
        <v/>
      </c>
      <c r="H25" s="22">
        <f>IF(OR($A25="",$G25="",NOT(ISNUMBER($D25)),$D25&lt;=0),"",$G25/$D25)</f>
        <v/>
      </c>
      <c r="I25" s="23">
        <f>IF(COUNTA($A25:$F25)=0,"",IF($A25="","Informe o SKU",IF(COUNTIF($A$5:$A$104,$A25)&gt;1,"SKU duplicado",IF($B25="","Informe o produto",IF($C25="","Informe a categoria",IF(NOT(ISNUMBER($D25)),"Preço avulso inválido",IF($D25&lt;=0,"Preço avulso inválido",IF(NOT(ISNUMBER($E25)),"Custo inválido",IF($E25&lt;0,"Custo inválido",IF(AND($F25&lt;&gt;"Sim",$F25&lt;&gt;"Não"),"Informe se está ativo",IF($E25&gt;=$D25,"Custo igual ou acima do preço","OK")))))))))))</f>
        <v/>
      </c>
    </row>
    <row r="26">
      <c r="A26" s="18" t="n"/>
      <c r="B26" s="18" t="n"/>
      <c r="C26" s="18" t="n"/>
      <c r="D26" s="19" t="n"/>
      <c r="E26" s="19" t="n"/>
      <c r="F26" s="20" t="n"/>
      <c r="G26" s="21">
        <f>IF($A26="","",IF(OR(NOT(ISNUMBER($D26)),NOT(ISNUMBER($E26))),"",$D26-$E26))</f>
        <v/>
      </c>
      <c r="H26" s="22">
        <f>IF(OR($A26="",$G26="",NOT(ISNUMBER($D26)),$D26&lt;=0),"",$G26/$D26)</f>
        <v/>
      </c>
      <c r="I26" s="23">
        <f>IF(COUNTA($A26:$F26)=0,"",IF($A26="","Informe o SKU",IF(COUNTIF($A$5:$A$104,$A26)&gt;1,"SKU duplicado",IF($B26="","Informe o produto",IF($C26="","Informe a categoria",IF(NOT(ISNUMBER($D26)),"Preço avulso inválido",IF($D26&lt;=0,"Preço avulso inválido",IF(NOT(ISNUMBER($E26)),"Custo inválido",IF($E26&lt;0,"Custo inválido",IF(AND($F26&lt;&gt;"Sim",$F26&lt;&gt;"Não"),"Informe se está ativo",IF($E26&gt;=$D26,"Custo igual ou acima do preço","OK")))))))))))</f>
        <v/>
      </c>
    </row>
    <row r="27">
      <c r="A27" s="18" t="n"/>
      <c r="B27" s="18" t="n"/>
      <c r="C27" s="18" t="n"/>
      <c r="D27" s="19" t="n"/>
      <c r="E27" s="19" t="n"/>
      <c r="F27" s="20" t="n"/>
      <c r="G27" s="21">
        <f>IF($A27="","",IF(OR(NOT(ISNUMBER($D27)),NOT(ISNUMBER($E27))),"",$D27-$E27))</f>
        <v/>
      </c>
      <c r="H27" s="22">
        <f>IF(OR($A27="",$G27="",NOT(ISNUMBER($D27)),$D27&lt;=0),"",$G27/$D27)</f>
        <v/>
      </c>
      <c r="I27" s="23">
        <f>IF(COUNTA($A27:$F27)=0,"",IF($A27="","Informe o SKU",IF(COUNTIF($A$5:$A$104,$A27)&gt;1,"SKU duplicado",IF($B27="","Informe o produto",IF($C27="","Informe a categoria",IF(NOT(ISNUMBER($D27)),"Preço avulso inválido",IF($D27&lt;=0,"Preço avulso inválido",IF(NOT(ISNUMBER($E27)),"Custo inválido",IF($E27&lt;0,"Custo inválido",IF(AND($F27&lt;&gt;"Sim",$F27&lt;&gt;"Não"),"Informe se está ativo",IF($E27&gt;=$D27,"Custo igual ou acima do preço","OK")))))))))))</f>
        <v/>
      </c>
    </row>
    <row r="28">
      <c r="A28" s="18" t="n"/>
      <c r="B28" s="18" t="n"/>
      <c r="C28" s="18" t="n"/>
      <c r="D28" s="19" t="n"/>
      <c r="E28" s="19" t="n"/>
      <c r="F28" s="20" t="n"/>
      <c r="G28" s="21">
        <f>IF($A28="","",IF(OR(NOT(ISNUMBER($D28)),NOT(ISNUMBER($E28))),"",$D28-$E28))</f>
        <v/>
      </c>
      <c r="H28" s="22">
        <f>IF(OR($A28="",$G28="",NOT(ISNUMBER($D28)),$D28&lt;=0),"",$G28/$D28)</f>
        <v/>
      </c>
      <c r="I28" s="23">
        <f>IF(COUNTA($A28:$F28)=0,"",IF($A28="","Informe o SKU",IF(COUNTIF($A$5:$A$104,$A28)&gt;1,"SKU duplicado",IF($B28="","Informe o produto",IF($C28="","Informe a categoria",IF(NOT(ISNUMBER($D28)),"Preço avulso inválido",IF($D28&lt;=0,"Preço avulso inválido",IF(NOT(ISNUMBER($E28)),"Custo inválido",IF($E28&lt;0,"Custo inválido",IF(AND($F28&lt;&gt;"Sim",$F28&lt;&gt;"Não"),"Informe se está ativo",IF($E28&gt;=$D28,"Custo igual ou acima do preço","OK")))))))))))</f>
        <v/>
      </c>
    </row>
    <row r="29">
      <c r="A29" s="18" t="n"/>
      <c r="B29" s="18" t="n"/>
      <c r="C29" s="18" t="n"/>
      <c r="D29" s="19" t="n"/>
      <c r="E29" s="19" t="n"/>
      <c r="F29" s="20" t="n"/>
      <c r="G29" s="21">
        <f>IF($A29="","",IF(OR(NOT(ISNUMBER($D29)),NOT(ISNUMBER($E29))),"",$D29-$E29))</f>
        <v/>
      </c>
      <c r="H29" s="22">
        <f>IF(OR($A29="",$G29="",NOT(ISNUMBER($D29)),$D29&lt;=0),"",$G29/$D29)</f>
        <v/>
      </c>
      <c r="I29" s="23">
        <f>IF(COUNTA($A29:$F29)=0,"",IF($A29="","Informe o SKU",IF(COUNTIF($A$5:$A$104,$A29)&gt;1,"SKU duplicado",IF($B29="","Informe o produto",IF($C29="","Informe a categoria",IF(NOT(ISNUMBER($D29)),"Preço avulso inválido",IF($D29&lt;=0,"Preço avulso inválido",IF(NOT(ISNUMBER($E29)),"Custo inválido",IF($E29&lt;0,"Custo inválido",IF(AND($F29&lt;&gt;"Sim",$F29&lt;&gt;"Não"),"Informe se está ativo",IF($E29&gt;=$D29,"Custo igual ou acima do preço","OK")))))))))))</f>
        <v/>
      </c>
    </row>
    <row r="30">
      <c r="A30" s="18" t="n"/>
      <c r="B30" s="18" t="n"/>
      <c r="C30" s="18" t="n"/>
      <c r="D30" s="19" t="n"/>
      <c r="E30" s="19" t="n"/>
      <c r="F30" s="20" t="n"/>
      <c r="G30" s="21">
        <f>IF($A30="","",IF(OR(NOT(ISNUMBER($D30)),NOT(ISNUMBER($E30))),"",$D30-$E30))</f>
        <v/>
      </c>
      <c r="H30" s="22">
        <f>IF(OR($A30="",$G30="",NOT(ISNUMBER($D30)),$D30&lt;=0),"",$G30/$D30)</f>
        <v/>
      </c>
      <c r="I30" s="23">
        <f>IF(COUNTA($A30:$F30)=0,"",IF($A30="","Informe o SKU",IF(COUNTIF($A$5:$A$104,$A30)&gt;1,"SKU duplicado",IF($B30="","Informe o produto",IF($C30="","Informe a categoria",IF(NOT(ISNUMBER($D30)),"Preço avulso inválido",IF($D30&lt;=0,"Preço avulso inválido",IF(NOT(ISNUMBER($E30)),"Custo inválido",IF($E30&lt;0,"Custo inválido",IF(AND($F30&lt;&gt;"Sim",$F30&lt;&gt;"Não"),"Informe se está ativo",IF($E30&gt;=$D30,"Custo igual ou acima do preço","OK")))))))))))</f>
        <v/>
      </c>
    </row>
    <row r="31">
      <c r="A31" s="18" t="n"/>
      <c r="B31" s="18" t="n"/>
      <c r="C31" s="18" t="n"/>
      <c r="D31" s="19" t="n"/>
      <c r="E31" s="19" t="n"/>
      <c r="F31" s="20" t="n"/>
      <c r="G31" s="21">
        <f>IF($A31="","",IF(OR(NOT(ISNUMBER($D31)),NOT(ISNUMBER($E31))),"",$D31-$E31))</f>
        <v/>
      </c>
      <c r="H31" s="22">
        <f>IF(OR($A31="",$G31="",NOT(ISNUMBER($D31)),$D31&lt;=0),"",$G31/$D31)</f>
        <v/>
      </c>
      <c r="I31" s="23">
        <f>IF(COUNTA($A31:$F31)=0,"",IF($A31="","Informe o SKU",IF(COUNTIF($A$5:$A$104,$A31)&gt;1,"SKU duplicado",IF($B31="","Informe o produto",IF($C31="","Informe a categoria",IF(NOT(ISNUMBER($D31)),"Preço avulso inválido",IF($D31&lt;=0,"Preço avulso inválido",IF(NOT(ISNUMBER($E31)),"Custo inválido",IF($E31&lt;0,"Custo inválido",IF(AND($F31&lt;&gt;"Sim",$F31&lt;&gt;"Não"),"Informe se está ativo",IF($E31&gt;=$D31,"Custo igual ou acima do preço","OK")))))))))))</f>
        <v/>
      </c>
    </row>
    <row r="32">
      <c r="A32" s="18" t="n"/>
      <c r="B32" s="18" t="n"/>
      <c r="C32" s="18" t="n"/>
      <c r="D32" s="19" t="n"/>
      <c r="E32" s="19" t="n"/>
      <c r="F32" s="20" t="n"/>
      <c r="G32" s="21">
        <f>IF($A32="","",IF(OR(NOT(ISNUMBER($D32)),NOT(ISNUMBER($E32))),"",$D32-$E32))</f>
        <v/>
      </c>
      <c r="H32" s="22">
        <f>IF(OR($A32="",$G32="",NOT(ISNUMBER($D32)),$D32&lt;=0),"",$G32/$D32)</f>
        <v/>
      </c>
      <c r="I32" s="23">
        <f>IF(COUNTA($A32:$F32)=0,"",IF($A32="","Informe o SKU",IF(COUNTIF($A$5:$A$104,$A32)&gt;1,"SKU duplicado",IF($B32="","Informe o produto",IF($C32="","Informe a categoria",IF(NOT(ISNUMBER($D32)),"Preço avulso inválido",IF($D32&lt;=0,"Preço avulso inválido",IF(NOT(ISNUMBER($E32)),"Custo inválido",IF($E32&lt;0,"Custo inválido",IF(AND($F32&lt;&gt;"Sim",$F32&lt;&gt;"Não"),"Informe se está ativo",IF($E32&gt;=$D32,"Custo igual ou acima do preço","OK")))))))))))</f>
        <v/>
      </c>
    </row>
    <row r="33">
      <c r="A33" s="18" t="n"/>
      <c r="B33" s="18" t="n"/>
      <c r="C33" s="18" t="n"/>
      <c r="D33" s="19" t="n"/>
      <c r="E33" s="19" t="n"/>
      <c r="F33" s="20" t="n"/>
      <c r="G33" s="21">
        <f>IF($A33="","",IF(OR(NOT(ISNUMBER($D33)),NOT(ISNUMBER($E33))),"",$D33-$E33))</f>
        <v/>
      </c>
      <c r="H33" s="22">
        <f>IF(OR($A33="",$G33="",NOT(ISNUMBER($D33)),$D33&lt;=0),"",$G33/$D33)</f>
        <v/>
      </c>
      <c r="I33" s="23">
        <f>IF(COUNTA($A33:$F33)=0,"",IF($A33="","Informe o SKU",IF(COUNTIF($A$5:$A$104,$A33)&gt;1,"SKU duplicado",IF($B33="","Informe o produto",IF($C33="","Informe a categoria",IF(NOT(ISNUMBER($D33)),"Preço avulso inválido",IF($D33&lt;=0,"Preço avulso inválido",IF(NOT(ISNUMBER($E33)),"Custo inválido",IF($E33&lt;0,"Custo inválido",IF(AND($F33&lt;&gt;"Sim",$F33&lt;&gt;"Não"),"Informe se está ativo",IF($E33&gt;=$D33,"Custo igual ou acima do preço","OK")))))))))))</f>
        <v/>
      </c>
    </row>
    <row r="34">
      <c r="A34" s="18" t="n"/>
      <c r="B34" s="18" t="n"/>
      <c r="C34" s="18" t="n"/>
      <c r="D34" s="19" t="n"/>
      <c r="E34" s="19" t="n"/>
      <c r="F34" s="20" t="n"/>
      <c r="G34" s="21">
        <f>IF($A34="","",IF(OR(NOT(ISNUMBER($D34)),NOT(ISNUMBER($E34))),"",$D34-$E34))</f>
        <v/>
      </c>
      <c r="H34" s="22">
        <f>IF(OR($A34="",$G34="",NOT(ISNUMBER($D34)),$D34&lt;=0),"",$G34/$D34)</f>
        <v/>
      </c>
      <c r="I34" s="23">
        <f>IF(COUNTA($A34:$F34)=0,"",IF($A34="","Informe o SKU",IF(COUNTIF($A$5:$A$104,$A34)&gt;1,"SKU duplicado",IF($B34="","Informe o produto",IF($C34="","Informe a categoria",IF(NOT(ISNUMBER($D34)),"Preço avulso inválido",IF($D34&lt;=0,"Preço avulso inválido",IF(NOT(ISNUMBER($E34)),"Custo inválido",IF($E34&lt;0,"Custo inválido",IF(AND($F34&lt;&gt;"Sim",$F34&lt;&gt;"Não"),"Informe se está ativo",IF($E34&gt;=$D34,"Custo igual ou acima do preço","OK")))))))))))</f>
        <v/>
      </c>
    </row>
    <row r="35">
      <c r="A35" s="18" t="n"/>
      <c r="B35" s="18" t="n"/>
      <c r="C35" s="18" t="n"/>
      <c r="D35" s="19" t="n"/>
      <c r="E35" s="19" t="n"/>
      <c r="F35" s="20" t="n"/>
      <c r="G35" s="21">
        <f>IF($A35="","",IF(OR(NOT(ISNUMBER($D35)),NOT(ISNUMBER($E35))),"",$D35-$E35))</f>
        <v/>
      </c>
      <c r="H35" s="22">
        <f>IF(OR($A35="",$G35="",NOT(ISNUMBER($D35)),$D35&lt;=0),"",$G35/$D35)</f>
        <v/>
      </c>
      <c r="I35" s="23">
        <f>IF(COUNTA($A35:$F35)=0,"",IF($A35="","Informe o SKU",IF(COUNTIF($A$5:$A$104,$A35)&gt;1,"SKU duplicado",IF($B35="","Informe o produto",IF($C35="","Informe a categoria",IF(NOT(ISNUMBER($D35)),"Preço avulso inválido",IF($D35&lt;=0,"Preço avulso inválido",IF(NOT(ISNUMBER($E35)),"Custo inválido",IF($E35&lt;0,"Custo inválido",IF(AND($F35&lt;&gt;"Sim",$F35&lt;&gt;"Não"),"Informe se está ativo",IF($E35&gt;=$D35,"Custo igual ou acima do preço","OK")))))))))))</f>
        <v/>
      </c>
    </row>
    <row r="36">
      <c r="A36" s="18" t="n"/>
      <c r="B36" s="18" t="n"/>
      <c r="C36" s="18" t="n"/>
      <c r="D36" s="19" t="n"/>
      <c r="E36" s="19" t="n"/>
      <c r="F36" s="20" t="n"/>
      <c r="G36" s="21">
        <f>IF($A36="","",IF(OR(NOT(ISNUMBER($D36)),NOT(ISNUMBER($E36))),"",$D36-$E36))</f>
        <v/>
      </c>
      <c r="H36" s="22">
        <f>IF(OR($A36="",$G36="",NOT(ISNUMBER($D36)),$D36&lt;=0),"",$G36/$D36)</f>
        <v/>
      </c>
      <c r="I36" s="23">
        <f>IF(COUNTA($A36:$F36)=0,"",IF($A36="","Informe o SKU",IF(COUNTIF($A$5:$A$104,$A36)&gt;1,"SKU duplicado",IF($B36="","Informe o produto",IF($C36="","Informe a categoria",IF(NOT(ISNUMBER($D36)),"Preço avulso inválido",IF($D36&lt;=0,"Preço avulso inválido",IF(NOT(ISNUMBER($E36)),"Custo inválido",IF($E36&lt;0,"Custo inválido",IF(AND($F36&lt;&gt;"Sim",$F36&lt;&gt;"Não"),"Informe se está ativo",IF($E36&gt;=$D36,"Custo igual ou acima do preço","OK")))))))))))</f>
        <v/>
      </c>
    </row>
    <row r="37">
      <c r="A37" s="18" t="n"/>
      <c r="B37" s="18" t="n"/>
      <c r="C37" s="18" t="n"/>
      <c r="D37" s="19" t="n"/>
      <c r="E37" s="19" t="n"/>
      <c r="F37" s="20" t="n"/>
      <c r="G37" s="21">
        <f>IF($A37="","",IF(OR(NOT(ISNUMBER($D37)),NOT(ISNUMBER($E37))),"",$D37-$E37))</f>
        <v/>
      </c>
      <c r="H37" s="22">
        <f>IF(OR($A37="",$G37="",NOT(ISNUMBER($D37)),$D37&lt;=0),"",$G37/$D37)</f>
        <v/>
      </c>
      <c r="I37" s="23">
        <f>IF(COUNTA($A37:$F37)=0,"",IF($A37="","Informe o SKU",IF(COUNTIF($A$5:$A$104,$A37)&gt;1,"SKU duplicado",IF($B37="","Informe o produto",IF($C37="","Informe a categoria",IF(NOT(ISNUMBER($D37)),"Preço avulso inválido",IF($D37&lt;=0,"Preço avulso inválido",IF(NOT(ISNUMBER($E37)),"Custo inválido",IF($E37&lt;0,"Custo inválido",IF(AND($F37&lt;&gt;"Sim",$F37&lt;&gt;"Não"),"Informe se está ativo",IF($E37&gt;=$D37,"Custo igual ou acima do preço","OK")))))))))))</f>
        <v/>
      </c>
    </row>
    <row r="38">
      <c r="A38" s="18" t="n"/>
      <c r="B38" s="18" t="n"/>
      <c r="C38" s="18" t="n"/>
      <c r="D38" s="19" t="n"/>
      <c r="E38" s="19" t="n"/>
      <c r="F38" s="20" t="n"/>
      <c r="G38" s="21">
        <f>IF($A38="","",IF(OR(NOT(ISNUMBER($D38)),NOT(ISNUMBER($E38))),"",$D38-$E38))</f>
        <v/>
      </c>
      <c r="H38" s="22">
        <f>IF(OR($A38="",$G38="",NOT(ISNUMBER($D38)),$D38&lt;=0),"",$G38/$D38)</f>
        <v/>
      </c>
      <c r="I38" s="23">
        <f>IF(COUNTA($A38:$F38)=0,"",IF($A38="","Informe o SKU",IF(COUNTIF($A$5:$A$104,$A38)&gt;1,"SKU duplicado",IF($B38="","Informe o produto",IF($C38="","Informe a categoria",IF(NOT(ISNUMBER($D38)),"Preço avulso inválido",IF($D38&lt;=0,"Preço avulso inválido",IF(NOT(ISNUMBER($E38)),"Custo inválido",IF($E38&lt;0,"Custo inválido",IF(AND($F38&lt;&gt;"Sim",$F38&lt;&gt;"Não"),"Informe se está ativo",IF($E38&gt;=$D38,"Custo igual ou acima do preço","OK")))))))))))</f>
        <v/>
      </c>
    </row>
    <row r="39">
      <c r="A39" s="18" t="n"/>
      <c r="B39" s="18" t="n"/>
      <c r="C39" s="18" t="n"/>
      <c r="D39" s="19" t="n"/>
      <c r="E39" s="19" t="n"/>
      <c r="F39" s="20" t="n"/>
      <c r="G39" s="21">
        <f>IF($A39="","",IF(OR(NOT(ISNUMBER($D39)),NOT(ISNUMBER($E39))),"",$D39-$E39))</f>
        <v/>
      </c>
      <c r="H39" s="22">
        <f>IF(OR($A39="",$G39="",NOT(ISNUMBER($D39)),$D39&lt;=0),"",$G39/$D39)</f>
        <v/>
      </c>
      <c r="I39" s="23">
        <f>IF(COUNTA($A39:$F39)=0,"",IF($A39="","Informe o SKU",IF(COUNTIF($A$5:$A$104,$A39)&gt;1,"SKU duplicado",IF($B39="","Informe o produto",IF($C39="","Informe a categoria",IF(NOT(ISNUMBER($D39)),"Preço avulso inválido",IF($D39&lt;=0,"Preço avulso inválido",IF(NOT(ISNUMBER($E39)),"Custo inválido",IF($E39&lt;0,"Custo inválido",IF(AND($F39&lt;&gt;"Sim",$F39&lt;&gt;"Não"),"Informe se está ativo",IF($E39&gt;=$D39,"Custo igual ou acima do preço","OK")))))))))))</f>
        <v/>
      </c>
    </row>
    <row r="40">
      <c r="A40" s="18" t="n"/>
      <c r="B40" s="18" t="n"/>
      <c r="C40" s="18" t="n"/>
      <c r="D40" s="19" t="n"/>
      <c r="E40" s="19" t="n"/>
      <c r="F40" s="20" t="n"/>
      <c r="G40" s="21">
        <f>IF($A40="","",IF(OR(NOT(ISNUMBER($D40)),NOT(ISNUMBER($E40))),"",$D40-$E40))</f>
        <v/>
      </c>
      <c r="H40" s="22">
        <f>IF(OR($A40="",$G40="",NOT(ISNUMBER($D40)),$D40&lt;=0),"",$G40/$D40)</f>
        <v/>
      </c>
      <c r="I40" s="23">
        <f>IF(COUNTA($A40:$F40)=0,"",IF($A40="","Informe o SKU",IF(COUNTIF($A$5:$A$104,$A40)&gt;1,"SKU duplicado",IF($B40="","Informe o produto",IF($C40="","Informe a categoria",IF(NOT(ISNUMBER($D40)),"Preço avulso inválido",IF($D40&lt;=0,"Preço avulso inválido",IF(NOT(ISNUMBER($E40)),"Custo inválido",IF($E40&lt;0,"Custo inválido",IF(AND($F40&lt;&gt;"Sim",$F40&lt;&gt;"Não"),"Informe se está ativo",IF($E40&gt;=$D40,"Custo igual ou acima do preço","OK")))))))))))</f>
        <v/>
      </c>
    </row>
    <row r="41">
      <c r="A41" s="18" t="n"/>
      <c r="B41" s="18" t="n"/>
      <c r="C41" s="18" t="n"/>
      <c r="D41" s="19" t="n"/>
      <c r="E41" s="19" t="n"/>
      <c r="F41" s="20" t="n"/>
      <c r="G41" s="21">
        <f>IF($A41="","",IF(OR(NOT(ISNUMBER($D41)),NOT(ISNUMBER($E41))),"",$D41-$E41))</f>
        <v/>
      </c>
      <c r="H41" s="22">
        <f>IF(OR($A41="",$G41="",NOT(ISNUMBER($D41)),$D41&lt;=0),"",$G41/$D41)</f>
        <v/>
      </c>
      <c r="I41" s="23">
        <f>IF(COUNTA($A41:$F41)=0,"",IF($A41="","Informe o SKU",IF(COUNTIF($A$5:$A$104,$A41)&gt;1,"SKU duplicado",IF($B41="","Informe o produto",IF($C41="","Informe a categoria",IF(NOT(ISNUMBER($D41)),"Preço avulso inválido",IF($D41&lt;=0,"Preço avulso inválido",IF(NOT(ISNUMBER($E41)),"Custo inválido",IF($E41&lt;0,"Custo inválido",IF(AND($F41&lt;&gt;"Sim",$F41&lt;&gt;"Não"),"Informe se está ativo",IF($E41&gt;=$D41,"Custo igual ou acima do preço","OK")))))))))))</f>
        <v/>
      </c>
    </row>
    <row r="42">
      <c r="A42" s="18" t="n"/>
      <c r="B42" s="18" t="n"/>
      <c r="C42" s="18" t="n"/>
      <c r="D42" s="19" t="n"/>
      <c r="E42" s="19" t="n"/>
      <c r="F42" s="20" t="n"/>
      <c r="G42" s="21">
        <f>IF($A42="","",IF(OR(NOT(ISNUMBER($D42)),NOT(ISNUMBER($E42))),"",$D42-$E42))</f>
        <v/>
      </c>
      <c r="H42" s="22">
        <f>IF(OR($A42="",$G42="",NOT(ISNUMBER($D42)),$D42&lt;=0),"",$G42/$D42)</f>
        <v/>
      </c>
      <c r="I42" s="23">
        <f>IF(COUNTA($A42:$F42)=0,"",IF($A42="","Informe o SKU",IF(COUNTIF($A$5:$A$104,$A42)&gt;1,"SKU duplicado",IF($B42="","Informe o produto",IF($C42="","Informe a categoria",IF(NOT(ISNUMBER($D42)),"Preço avulso inválido",IF($D42&lt;=0,"Preço avulso inválido",IF(NOT(ISNUMBER($E42)),"Custo inválido",IF($E42&lt;0,"Custo inválido",IF(AND($F42&lt;&gt;"Sim",$F42&lt;&gt;"Não"),"Informe se está ativo",IF($E42&gt;=$D42,"Custo igual ou acima do preço","OK")))))))))))</f>
        <v/>
      </c>
    </row>
    <row r="43">
      <c r="A43" s="18" t="n"/>
      <c r="B43" s="18" t="n"/>
      <c r="C43" s="18" t="n"/>
      <c r="D43" s="19" t="n"/>
      <c r="E43" s="19" t="n"/>
      <c r="F43" s="20" t="n"/>
      <c r="G43" s="21">
        <f>IF($A43="","",IF(OR(NOT(ISNUMBER($D43)),NOT(ISNUMBER($E43))),"",$D43-$E43))</f>
        <v/>
      </c>
      <c r="H43" s="22">
        <f>IF(OR($A43="",$G43="",NOT(ISNUMBER($D43)),$D43&lt;=0),"",$G43/$D43)</f>
        <v/>
      </c>
      <c r="I43" s="23">
        <f>IF(COUNTA($A43:$F43)=0,"",IF($A43="","Informe o SKU",IF(COUNTIF($A$5:$A$104,$A43)&gt;1,"SKU duplicado",IF($B43="","Informe o produto",IF($C43="","Informe a categoria",IF(NOT(ISNUMBER($D43)),"Preço avulso inválido",IF($D43&lt;=0,"Preço avulso inválido",IF(NOT(ISNUMBER($E43)),"Custo inválido",IF($E43&lt;0,"Custo inválido",IF(AND($F43&lt;&gt;"Sim",$F43&lt;&gt;"Não"),"Informe se está ativo",IF($E43&gt;=$D43,"Custo igual ou acima do preço","OK")))))))))))</f>
        <v/>
      </c>
    </row>
    <row r="44">
      <c r="A44" s="18" t="n"/>
      <c r="B44" s="18" t="n"/>
      <c r="C44" s="18" t="n"/>
      <c r="D44" s="19" t="n"/>
      <c r="E44" s="19" t="n"/>
      <c r="F44" s="20" t="n"/>
      <c r="G44" s="21">
        <f>IF($A44="","",IF(OR(NOT(ISNUMBER($D44)),NOT(ISNUMBER($E44))),"",$D44-$E44))</f>
        <v/>
      </c>
      <c r="H44" s="22">
        <f>IF(OR($A44="",$G44="",NOT(ISNUMBER($D44)),$D44&lt;=0),"",$G44/$D44)</f>
        <v/>
      </c>
      <c r="I44" s="23">
        <f>IF(COUNTA($A44:$F44)=0,"",IF($A44="","Informe o SKU",IF(COUNTIF($A$5:$A$104,$A44)&gt;1,"SKU duplicado",IF($B44="","Informe o produto",IF($C44="","Informe a categoria",IF(NOT(ISNUMBER($D44)),"Preço avulso inválido",IF($D44&lt;=0,"Preço avulso inválido",IF(NOT(ISNUMBER($E44)),"Custo inválido",IF($E44&lt;0,"Custo inválido",IF(AND($F44&lt;&gt;"Sim",$F44&lt;&gt;"Não"),"Informe se está ativo",IF($E44&gt;=$D44,"Custo igual ou acima do preço","OK")))))))))))</f>
        <v/>
      </c>
    </row>
    <row r="45">
      <c r="A45" s="18" t="n"/>
      <c r="B45" s="18" t="n"/>
      <c r="C45" s="18" t="n"/>
      <c r="D45" s="19" t="n"/>
      <c r="E45" s="19" t="n"/>
      <c r="F45" s="20" t="n"/>
      <c r="G45" s="21">
        <f>IF($A45="","",IF(OR(NOT(ISNUMBER($D45)),NOT(ISNUMBER($E45))),"",$D45-$E45))</f>
        <v/>
      </c>
      <c r="H45" s="22">
        <f>IF(OR($A45="",$G45="",NOT(ISNUMBER($D45)),$D45&lt;=0),"",$G45/$D45)</f>
        <v/>
      </c>
      <c r="I45" s="23">
        <f>IF(COUNTA($A45:$F45)=0,"",IF($A45="","Informe o SKU",IF(COUNTIF($A$5:$A$104,$A45)&gt;1,"SKU duplicado",IF($B45="","Informe o produto",IF($C45="","Informe a categoria",IF(NOT(ISNUMBER($D45)),"Preço avulso inválido",IF($D45&lt;=0,"Preço avulso inválido",IF(NOT(ISNUMBER($E45)),"Custo inválido",IF($E45&lt;0,"Custo inválido",IF(AND($F45&lt;&gt;"Sim",$F45&lt;&gt;"Não"),"Informe se está ativo",IF($E45&gt;=$D45,"Custo igual ou acima do preço","OK")))))))))))</f>
        <v/>
      </c>
    </row>
    <row r="46">
      <c r="A46" s="18" t="n"/>
      <c r="B46" s="18" t="n"/>
      <c r="C46" s="18" t="n"/>
      <c r="D46" s="19" t="n"/>
      <c r="E46" s="19" t="n"/>
      <c r="F46" s="20" t="n"/>
      <c r="G46" s="21">
        <f>IF($A46="","",IF(OR(NOT(ISNUMBER($D46)),NOT(ISNUMBER($E46))),"",$D46-$E46))</f>
        <v/>
      </c>
      <c r="H46" s="22">
        <f>IF(OR($A46="",$G46="",NOT(ISNUMBER($D46)),$D46&lt;=0),"",$G46/$D46)</f>
        <v/>
      </c>
      <c r="I46" s="23">
        <f>IF(COUNTA($A46:$F46)=0,"",IF($A46="","Informe o SKU",IF(COUNTIF($A$5:$A$104,$A46)&gt;1,"SKU duplicado",IF($B46="","Informe o produto",IF($C46="","Informe a categoria",IF(NOT(ISNUMBER($D46)),"Preço avulso inválido",IF($D46&lt;=0,"Preço avulso inválido",IF(NOT(ISNUMBER($E46)),"Custo inválido",IF($E46&lt;0,"Custo inválido",IF(AND($F46&lt;&gt;"Sim",$F46&lt;&gt;"Não"),"Informe se está ativo",IF($E46&gt;=$D46,"Custo igual ou acima do preço","OK")))))))))))</f>
        <v/>
      </c>
    </row>
    <row r="47">
      <c r="A47" s="18" t="n"/>
      <c r="B47" s="18" t="n"/>
      <c r="C47" s="18" t="n"/>
      <c r="D47" s="19" t="n"/>
      <c r="E47" s="19" t="n"/>
      <c r="F47" s="20" t="n"/>
      <c r="G47" s="21">
        <f>IF($A47="","",IF(OR(NOT(ISNUMBER($D47)),NOT(ISNUMBER($E47))),"",$D47-$E47))</f>
        <v/>
      </c>
      <c r="H47" s="22">
        <f>IF(OR($A47="",$G47="",NOT(ISNUMBER($D47)),$D47&lt;=0),"",$G47/$D47)</f>
        <v/>
      </c>
      <c r="I47" s="23">
        <f>IF(COUNTA($A47:$F47)=0,"",IF($A47="","Informe o SKU",IF(COUNTIF($A$5:$A$104,$A47)&gt;1,"SKU duplicado",IF($B47="","Informe o produto",IF($C47="","Informe a categoria",IF(NOT(ISNUMBER($D47)),"Preço avulso inválido",IF($D47&lt;=0,"Preço avulso inválido",IF(NOT(ISNUMBER($E47)),"Custo inválido",IF($E47&lt;0,"Custo inválido",IF(AND($F47&lt;&gt;"Sim",$F47&lt;&gt;"Não"),"Informe se está ativo",IF($E47&gt;=$D47,"Custo igual ou acima do preço","OK")))))))))))</f>
        <v/>
      </c>
    </row>
    <row r="48">
      <c r="A48" s="18" t="n"/>
      <c r="B48" s="18" t="n"/>
      <c r="C48" s="18" t="n"/>
      <c r="D48" s="19" t="n"/>
      <c r="E48" s="19" t="n"/>
      <c r="F48" s="20" t="n"/>
      <c r="G48" s="21">
        <f>IF($A48="","",IF(OR(NOT(ISNUMBER($D48)),NOT(ISNUMBER($E48))),"",$D48-$E48))</f>
        <v/>
      </c>
      <c r="H48" s="22">
        <f>IF(OR($A48="",$G48="",NOT(ISNUMBER($D48)),$D48&lt;=0),"",$G48/$D48)</f>
        <v/>
      </c>
      <c r="I48" s="23">
        <f>IF(COUNTA($A48:$F48)=0,"",IF($A48="","Informe o SKU",IF(COUNTIF($A$5:$A$104,$A48)&gt;1,"SKU duplicado",IF($B48="","Informe o produto",IF($C48="","Informe a categoria",IF(NOT(ISNUMBER($D48)),"Preço avulso inválido",IF($D48&lt;=0,"Preço avulso inválido",IF(NOT(ISNUMBER($E48)),"Custo inválido",IF($E48&lt;0,"Custo inválido",IF(AND($F48&lt;&gt;"Sim",$F48&lt;&gt;"Não"),"Informe se está ativo",IF($E48&gt;=$D48,"Custo igual ou acima do preço","OK")))))))))))</f>
        <v/>
      </c>
    </row>
    <row r="49">
      <c r="A49" s="18" t="n"/>
      <c r="B49" s="18" t="n"/>
      <c r="C49" s="18" t="n"/>
      <c r="D49" s="19" t="n"/>
      <c r="E49" s="19" t="n"/>
      <c r="F49" s="20" t="n"/>
      <c r="G49" s="21">
        <f>IF($A49="","",IF(OR(NOT(ISNUMBER($D49)),NOT(ISNUMBER($E49))),"",$D49-$E49))</f>
        <v/>
      </c>
      <c r="H49" s="22">
        <f>IF(OR($A49="",$G49="",NOT(ISNUMBER($D49)),$D49&lt;=0),"",$G49/$D49)</f>
        <v/>
      </c>
      <c r="I49" s="23">
        <f>IF(COUNTA($A49:$F49)=0,"",IF($A49="","Informe o SKU",IF(COUNTIF($A$5:$A$104,$A49)&gt;1,"SKU duplicado",IF($B49="","Informe o produto",IF($C49="","Informe a categoria",IF(NOT(ISNUMBER($D49)),"Preço avulso inválido",IF($D49&lt;=0,"Preço avulso inválido",IF(NOT(ISNUMBER($E49)),"Custo inválido",IF($E49&lt;0,"Custo inválido",IF(AND($F49&lt;&gt;"Sim",$F49&lt;&gt;"Não"),"Informe se está ativo",IF($E49&gt;=$D49,"Custo igual ou acima do preço","OK")))))))))))</f>
        <v/>
      </c>
    </row>
    <row r="50">
      <c r="A50" s="18" t="n"/>
      <c r="B50" s="18" t="n"/>
      <c r="C50" s="18" t="n"/>
      <c r="D50" s="19" t="n"/>
      <c r="E50" s="19" t="n"/>
      <c r="F50" s="20" t="n"/>
      <c r="G50" s="21">
        <f>IF($A50="","",IF(OR(NOT(ISNUMBER($D50)),NOT(ISNUMBER($E50))),"",$D50-$E50))</f>
        <v/>
      </c>
      <c r="H50" s="22">
        <f>IF(OR($A50="",$G50="",NOT(ISNUMBER($D50)),$D50&lt;=0),"",$G50/$D50)</f>
        <v/>
      </c>
      <c r="I50" s="23">
        <f>IF(COUNTA($A50:$F50)=0,"",IF($A50="","Informe o SKU",IF(COUNTIF($A$5:$A$104,$A50)&gt;1,"SKU duplicado",IF($B50="","Informe o produto",IF($C50="","Informe a categoria",IF(NOT(ISNUMBER($D50)),"Preço avulso inválido",IF($D50&lt;=0,"Preço avulso inválido",IF(NOT(ISNUMBER($E50)),"Custo inválido",IF($E50&lt;0,"Custo inválido",IF(AND($F50&lt;&gt;"Sim",$F50&lt;&gt;"Não"),"Informe se está ativo",IF($E50&gt;=$D50,"Custo igual ou acima do preço","OK")))))))))))</f>
        <v/>
      </c>
    </row>
    <row r="51">
      <c r="A51" s="18" t="n"/>
      <c r="B51" s="18" t="n"/>
      <c r="C51" s="18" t="n"/>
      <c r="D51" s="19" t="n"/>
      <c r="E51" s="19" t="n"/>
      <c r="F51" s="20" t="n"/>
      <c r="G51" s="21">
        <f>IF($A51="","",IF(OR(NOT(ISNUMBER($D51)),NOT(ISNUMBER($E51))),"",$D51-$E51))</f>
        <v/>
      </c>
      <c r="H51" s="22">
        <f>IF(OR($A51="",$G51="",NOT(ISNUMBER($D51)),$D51&lt;=0),"",$G51/$D51)</f>
        <v/>
      </c>
      <c r="I51" s="23">
        <f>IF(COUNTA($A51:$F51)=0,"",IF($A51="","Informe o SKU",IF(COUNTIF($A$5:$A$104,$A51)&gt;1,"SKU duplicado",IF($B51="","Informe o produto",IF($C51="","Informe a categoria",IF(NOT(ISNUMBER($D51)),"Preço avulso inválido",IF($D51&lt;=0,"Preço avulso inválido",IF(NOT(ISNUMBER($E51)),"Custo inválido",IF($E51&lt;0,"Custo inválido",IF(AND($F51&lt;&gt;"Sim",$F51&lt;&gt;"Não"),"Informe se está ativo",IF($E51&gt;=$D51,"Custo igual ou acima do preço","OK")))))))))))</f>
        <v/>
      </c>
    </row>
    <row r="52">
      <c r="A52" s="18" t="n"/>
      <c r="B52" s="18" t="n"/>
      <c r="C52" s="18" t="n"/>
      <c r="D52" s="19" t="n"/>
      <c r="E52" s="19" t="n"/>
      <c r="F52" s="20" t="n"/>
      <c r="G52" s="21">
        <f>IF($A52="","",IF(OR(NOT(ISNUMBER($D52)),NOT(ISNUMBER($E52))),"",$D52-$E52))</f>
        <v/>
      </c>
      <c r="H52" s="22">
        <f>IF(OR($A52="",$G52="",NOT(ISNUMBER($D52)),$D52&lt;=0),"",$G52/$D52)</f>
        <v/>
      </c>
      <c r="I52" s="23">
        <f>IF(COUNTA($A52:$F52)=0,"",IF($A52="","Informe o SKU",IF(COUNTIF($A$5:$A$104,$A52)&gt;1,"SKU duplicado",IF($B52="","Informe o produto",IF($C52="","Informe a categoria",IF(NOT(ISNUMBER($D52)),"Preço avulso inválido",IF($D52&lt;=0,"Preço avulso inválido",IF(NOT(ISNUMBER($E52)),"Custo inválido",IF($E52&lt;0,"Custo inválido",IF(AND($F52&lt;&gt;"Sim",$F52&lt;&gt;"Não"),"Informe se está ativo",IF($E52&gt;=$D52,"Custo igual ou acima do preço","OK")))))))))))</f>
        <v/>
      </c>
    </row>
    <row r="53">
      <c r="A53" s="18" t="n"/>
      <c r="B53" s="18" t="n"/>
      <c r="C53" s="18" t="n"/>
      <c r="D53" s="19" t="n"/>
      <c r="E53" s="19" t="n"/>
      <c r="F53" s="20" t="n"/>
      <c r="G53" s="21">
        <f>IF($A53="","",IF(OR(NOT(ISNUMBER($D53)),NOT(ISNUMBER($E53))),"",$D53-$E53))</f>
        <v/>
      </c>
      <c r="H53" s="22">
        <f>IF(OR($A53="",$G53="",NOT(ISNUMBER($D53)),$D53&lt;=0),"",$G53/$D53)</f>
        <v/>
      </c>
      <c r="I53" s="23">
        <f>IF(COUNTA($A53:$F53)=0,"",IF($A53="","Informe o SKU",IF(COUNTIF($A$5:$A$104,$A53)&gt;1,"SKU duplicado",IF($B53="","Informe o produto",IF($C53="","Informe a categoria",IF(NOT(ISNUMBER($D53)),"Preço avulso inválido",IF($D53&lt;=0,"Preço avulso inválido",IF(NOT(ISNUMBER($E53)),"Custo inválido",IF($E53&lt;0,"Custo inválido",IF(AND($F53&lt;&gt;"Sim",$F53&lt;&gt;"Não"),"Informe se está ativo",IF($E53&gt;=$D53,"Custo igual ou acima do preço","OK")))))))))))</f>
        <v/>
      </c>
    </row>
    <row r="54">
      <c r="A54" s="18" t="n"/>
      <c r="B54" s="18" t="n"/>
      <c r="C54" s="18" t="n"/>
      <c r="D54" s="19" t="n"/>
      <c r="E54" s="19" t="n"/>
      <c r="F54" s="20" t="n"/>
      <c r="G54" s="21">
        <f>IF($A54="","",IF(OR(NOT(ISNUMBER($D54)),NOT(ISNUMBER($E54))),"",$D54-$E54))</f>
        <v/>
      </c>
      <c r="H54" s="22">
        <f>IF(OR($A54="",$G54="",NOT(ISNUMBER($D54)),$D54&lt;=0),"",$G54/$D54)</f>
        <v/>
      </c>
      <c r="I54" s="23">
        <f>IF(COUNTA($A54:$F54)=0,"",IF($A54="","Informe o SKU",IF(COUNTIF($A$5:$A$104,$A54)&gt;1,"SKU duplicado",IF($B54="","Informe o produto",IF($C54="","Informe a categoria",IF(NOT(ISNUMBER($D54)),"Preço avulso inválido",IF($D54&lt;=0,"Preço avulso inválido",IF(NOT(ISNUMBER($E54)),"Custo inválido",IF($E54&lt;0,"Custo inválido",IF(AND($F54&lt;&gt;"Sim",$F54&lt;&gt;"Não"),"Informe se está ativo",IF($E54&gt;=$D54,"Custo igual ou acima do preço","OK")))))))))))</f>
        <v/>
      </c>
    </row>
    <row r="55">
      <c r="A55" s="18" t="n"/>
      <c r="B55" s="18" t="n"/>
      <c r="C55" s="18" t="n"/>
      <c r="D55" s="19" t="n"/>
      <c r="E55" s="19" t="n"/>
      <c r="F55" s="20" t="n"/>
      <c r="G55" s="21">
        <f>IF($A55="","",IF(OR(NOT(ISNUMBER($D55)),NOT(ISNUMBER($E55))),"",$D55-$E55))</f>
        <v/>
      </c>
      <c r="H55" s="22">
        <f>IF(OR($A55="",$G55="",NOT(ISNUMBER($D55)),$D55&lt;=0),"",$G55/$D55)</f>
        <v/>
      </c>
      <c r="I55" s="23">
        <f>IF(COUNTA($A55:$F55)=0,"",IF($A55="","Informe o SKU",IF(COUNTIF($A$5:$A$104,$A55)&gt;1,"SKU duplicado",IF($B55="","Informe o produto",IF($C55="","Informe a categoria",IF(NOT(ISNUMBER($D55)),"Preço avulso inválido",IF($D55&lt;=0,"Preço avulso inválido",IF(NOT(ISNUMBER($E55)),"Custo inválido",IF($E55&lt;0,"Custo inválido",IF(AND($F55&lt;&gt;"Sim",$F55&lt;&gt;"Não"),"Informe se está ativo",IF($E55&gt;=$D55,"Custo igual ou acima do preço","OK")))))))))))</f>
        <v/>
      </c>
    </row>
    <row r="56">
      <c r="A56" s="18" t="n"/>
      <c r="B56" s="18" t="n"/>
      <c r="C56" s="18" t="n"/>
      <c r="D56" s="19" t="n"/>
      <c r="E56" s="19" t="n"/>
      <c r="F56" s="20" t="n"/>
      <c r="G56" s="21">
        <f>IF($A56="","",IF(OR(NOT(ISNUMBER($D56)),NOT(ISNUMBER($E56))),"",$D56-$E56))</f>
        <v/>
      </c>
      <c r="H56" s="22">
        <f>IF(OR($A56="",$G56="",NOT(ISNUMBER($D56)),$D56&lt;=0),"",$G56/$D56)</f>
        <v/>
      </c>
      <c r="I56" s="23">
        <f>IF(COUNTA($A56:$F56)=0,"",IF($A56="","Informe o SKU",IF(COUNTIF($A$5:$A$104,$A56)&gt;1,"SKU duplicado",IF($B56="","Informe o produto",IF($C56="","Informe a categoria",IF(NOT(ISNUMBER($D56)),"Preço avulso inválido",IF($D56&lt;=0,"Preço avulso inválido",IF(NOT(ISNUMBER($E56)),"Custo inválido",IF($E56&lt;0,"Custo inválido",IF(AND($F56&lt;&gt;"Sim",$F56&lt;&gt;"Não"),"Informe se está ativo",IF($E56&gt;=$D56,"Custo igual ou acima do preço","OK")))))))))))</f>
        <v/>
      </c>
    </row>
    <row r="57">
      <c r="A57" s="18" t="n"/>
      <c r="B57" s="18" t="n"/>
      <c r="C57" s="18" t="n"/>
      <c r="D57" s="19" t="n"/>
      <c r="E57" s="19" t="n"/>
      <c r="F57" s="20" t="n"/>
      <c r="G57" s="21">
        <f>IF($A57="","",IF(OR(NOT(ISNUMBER($D57)),NOT(ISNUMBER($E57))),"",$D57-$E57))</f>
        <v/>
      </c>
      <c r="H57" s="22">
        <f>IF(OR($A57="",$G57="",NOT(ISNUMBER($D57)),$D57&lt;=0),"",$G57/$D57)</f>
        <v/>
      </c>
      <c r="I57" s="23">
        <f>IF(COUNTA($A57:$F57)=0,"",IF($A57="","Informe o SKU",IF(COUNTIF($A$5:$A$104,$A57)&gt;1,"SKU duplicado",IF($B57="","Informe o produto",IF($C57="","Informe a categoria",IF(NOT(ISNUMBER($D57)),"Preço avulso inválido",IF($D57&lt;=0,"Preço avulso inválido",IF(NOT(ISNUMBER($E57)),"Custo inválido",IF($E57&lt;0,"Custo inválido",IF(AND($F57&lt;&gt;"Sim",$F57&lt;&gt;"Não"),"Informe se está ativo",IF($E57&gt;=$D57,"Custo igual ou acima do preço","OK")))))))))))</f>
        <v/>
      </c>
    </row>
    <row r="58">
      <c r="A58" s="18" t="n"/>
      <c r="B58" s="18" t="n"/>
      <c r="C58" s="18" t="n"/>
      <c r="D58" s="19" t="n"/>
      <c r="E58" s="19" t="n"/>
      <c r="F58" s="20" t="n"/>
      <c r="G58" s="21">
        <f>IF($A58="","",IF(OR(NOT(ISNUMBER($D58)),NOT(ISNUMBER($E58))),"",$D58-$E58))</f>
        <v/>
      </c>
      <c r="H58" s="22">
        <f>IF(OR($A58="",$G58="",NOT(ISNUMBER($D58)),$D58&lt;=0),"",$G58/$D58)</f>
        <v/>
      </c>
      <c r="I58" s="23">
        <f>IF(COUNTA($A58:$F58)=0,"",IF($A58="","Informe o SKU",IF(COUNTIF($A$5:$A$104,$A58)&gt;1,"SKU duplicado",IF($B58="","Informe o produto",IF($C58="","Informe a categoria",IF(NOT(ISNUMBER($D58)),"Preço avulso inválido",IF($D58&lt;=0,"Preço avulso inválido",IF(NOT(ISNUMBER($E58)),"Custo inválido",IF($E58&lt;0,"Custo inválido",IF(AND($F58&lt;&gt;"Sim",$F58&lt;&gt;"Não"),"Informe se está ativo",IF($E58&gt;=$D58,"Custo igual ou acima do preço","OK")))))))))))</f>
        <v/>
      </c>
    </row>
    <row r="59">
      <c r="A59" s="18" t="n"/>
      <c r="B59" s="18" t="n"/>
      <c r="C59" s="18" t="n"/>
      <c r="D59" s="19" t="n"/>
      <c r="E59" s="19" t="n"/>
      <c r="F59" s="20" t="n"/>
      <c r="G59" s="21">
        <f>IF($A59="","",IF(OR(NOT(ISNUMBER($D59)),NOT(ISNUMBER($E59))),"",$D59-$E59))</f>
        <v/>
      </c>
      <c r="H59" s="22">
        <f>IF(OR($A59="",$G59="",NOT(ISNUMBER($D59)),$D59&lt;=0),"",$G59/$D59)</f>
        <v/>
      </c>
      <c r="I59" s="23">
        <f>IF(COUNTA($A59:$F59)=0,"",IF($A59="","Informe o SKU",IF(COUNTIF($A$5:$A$104,$A59)&gt;1,"SKU duplicado",IF($B59="","Informe o produto",IF($C59="","Informe a categoria",IF(NOT(ISNUMBER($D59)),"Preço avulso inválido",IF($D59&lt;=0,"Preço avulso inválido",IF(NOT(ISNUMBER($E59)),"Custo inválido",IF($E59&lt;0,"Custo inválido",IF(AND($F59&lt;&gt;"Sim",$F59&lt;&gt;"Não"),"Informe se está ativo",IF($E59&gt;=$D59,"Custo igual ou acima do preço","OK")))))))))))</f>
        <v/>
      </c>
    </row>
    <row r="60">
      <c r="A60" s="18" t="n"/>
      <c r="B60" s="18" t="n"/>
      <c r="C60" s="18" t="n"/>
      <c r="D60" s="19" t="n"/>
      <c r="E60" s="19" t="n"/>
      <c r="F60" s="20" t="n"/>
      <c r="G60" s="21">
        <f>IF($A60="","",IF(OR(NOT(ISNUMBER($D60)),NOT(ISNUMBER($E60))),"",$D60-$E60))</f>
        <v/>
      </c>
      <c r="H60" s="22">
        <f>IF(OR($A60="",$G60="",NOT(ISNUMBER($D60)),$D60&lt;=0),"",$G60/$D60)</f>
        <v/>
      </c>
      <c r="I60" s="23">
        <f>IF(COUNTA($A60:$F60)=0,"",IF($A60="","Informe o SKU",IF(COUNTIF($A$5:$A$104,$A60)&gt;1,"SKU duplicado",IF($B60="","Informe o produto",IF($C60="","Informe a categoria",IF(NOT(ISNUMBER($D60)),"Preço avulso inválido",IF($D60&lt;=0,"Preço avulso inválido",IF(NOT(ISNUMBER($E60)),"Custo inválido",IF($E60&lt;0,"Custo inválido",IF(AND($F60&lt;&gt;"Sim",$F60&lt;&gt;"Não"),"Informe se está ativo",IF($E60&gt;=$D60,"Custo igual ou acima do preço","OK")))))))))))</f>
        <v/>
      </c>
    </row>
    <row r="61">
      <c r="A61" s="18" t="n"/>
      <c r="B61" s="18" t="n"/>
      <c r="C61" s="18" t="n"/>
      <c r="D61" s="19" t="n"/>
      <c r="E61" s="19" t="n"/>
      <c r="F61" s="20" t="n"/>
      <c r="G61" s="21">
        <f>IF($A61="","",IF(OR(NOT(ISNUMBER($D61)),NOT(ISNUMBER($E61))),"",$D61-$E61))</f>
        <v/>
      </c>
      <c r="H61" s="22">
        <f>IF(OR($A61="",$G61="",NOT(ISNUMBER($D61)),$D61&lt;=0),"",$G61/$D61)</f>
        <v/>
      </c>
      <c r="I61" s="23">
        <f>IF(COUNTA($A61:$F61)=0,"",IF($A61="","Informe o SKU",IF(COUNTIF($A$5:$A$104,$A61)&gt;1,"SKU duplicado",IF($B61="","Informe o produto",IF($C61="","Informe a categoria",IF(NOT(ISNUMBER($D61)),"Preço avulso inválido",IF($D61&lt;=0,"Preço avulso inválido",IF(NOT(ISNUMBER($E61)),"Custo inválido",IF($E61&lt;0,"Custo inválido",IF(AND($F61&lt;&gt;"Sim",$F61&lt;&gt;"Não"),"Informe se está ativo",IF($E61&gt;=$D61,"Custo igual ou acima do preço","OK")))))))))))</f>
        <v/>
      </c>
    </row>
    <row r="62">
      <c r="A62" s="18" t="n"/>
      <c r="B62" s="18" t="n"/>
      <c r="C62" s="18" t="n"/>
      <c r="D62" s="19" t="n"/>
      <c r="E62" s="19" t="n"/>
      <c r="F62" s="20" t="n"/>
      <c r="G62" s="21">
        <f>IF($A62="","",IF(OR(NOT(ISNUMBER($D62)),NOT(ISNUMBER($E62))),"",$D62-$E62))</f>
        <v/>
      </c>
      <c r="H62" s="22">
        <f>IF(OR($A62="",$G62="",NOT(ISNUMBER($D62)),$D62&lt;=0),"",$G62/$D62)</f>
        <v/>
      </c>
      <c r="I62" s="23">
        <f>IF(COUNTA($A62:$F62)=0,"",IF($A62="","Informe o SKU",IF(COUNTIF($A$5:$A$104,$A62)&gt;1,"SKU duplicado",IF($B62="","Informe o produto",IF($C62="","Informe a categoria",IF(NOT(ISNUMBER($D62)),"Preço avulso inválido",IF($D62&lt;=0,"Preço avulso inválido",IF(NOT(ISNUMBER($E62)),"Custo inválido",IF($E62&lt;0,"Custo inválido",IF(AND($F62&lt;&gt;"Sim",$F62&lt;&gt;"Não"),"Informe se está ativo",IF($E62&gt;=$D62,"Custo igual ou acima do preço","OK")))))))))))</f>
        <v/>
      </c>
    </row>
    <row r="63">
      <c r="A63" s="18" t="n"/>
      <c r="B63" s="18" t="n"/>
      <c r="C63" s="18" t="n"/>
      <c r="D63" s="19" t="n"/>
      <c r="E63" s="19" t="n"/>
      <c r="F63" s="20" t="n"/>
      <c r="G63" s="21">
        <f>IF($A63="","",IF(OR(NOT(ISNUMBER($D63)),NOT(ISNUMBER($E63))),"",$D63-$E63))</f>
        <v/>
      </c>
      <c r="H63" s="22">
        <f>IF(OR($A63="",$G63="",NOT(ISNUMBER($D63)),$D63&lt;=0),"",$G63/$D63)</f>
        <v/>
      </c>
      <c r="I63" s="23">
        <f>IF(COUNTA($A63:$F63)=0,"",IF($A63="","Informe o SKU",IF(COUNTIF($A$5:$A$104,$A63)&gt;1,"SKU duplicado",IF($B63="","Informe o produto",IF($C63="","Informe a categoria",IF(NOT(ISNUMBER($D63)),"Preço avulso inválido",IF($D63&lt;=0,"Preço avulso inválido",IF(NOT(ISNUMBER($E63)),"Custo inválido",IF($E63&lt;0,"Custo inválido",IF(AND($F63&lt;&gt;"Sim",$F63&lt;&gt;"Não"),"Informe se está ativo",IF($E63&gt;=$D63,"Custo igual ou acima do preço","OK")))))))))))</f>
        <v/>
      </c>
    </row>
    <row r="64">
      <c r="A64" s="18" t="n"/>
      <c r="B64" s="18" t="n"/>
      <c r="C64" s="18" t="n"/>
      <c r="D64" s="19" t="n"/>
      <c r="E64" s="19" t="n"/>
      <c r="F64" s="20" t="n"/>
      <c r="G64" s="21">
        <f>IF($A64="","",IF(OR(NOT(ISNUMBER($D64)),NOT(ISNUMBER($E64))),"",$D64-$E64))</f>
        <v/>
      </c>
      <c r="H64" s="22">
        <f>IF(OR($A64="",$G64="",NOT(ISNUMBER($D64)),$D64&lt;=0),"",$G64/$D64)</f>
        <v/>
      </c>
      <c r="I64" s="23">
        <f>IF(COUNTA($A64:$F64)=0,"",IF($A64="","Informe o SKU",IF(COUNTIF($A$5:$A$104,$A64)&gt;1,"SKU duplicado",IF($B64="","Informe o produto",IF($C64="","Informe a categoria",IF(NOT(ISNUMBER($D64)),"Preço avulso inválido",IF($D64&lt;=0,"Preço avulso inválido",IF(NOT(ISNUMBER($E64)),"Custo inválido",IF($E64&lt;0,"Custo inválido",IF(AND($F64&lt;&gt;"Sim",$F64&lt;&gt;"Não"),"Informe se está ativo",IF($E64&gt;=$D64,"Custo igual ou acima do preço","OK")))))))))))</f>
        <v/>
      </c>
    </row>
    <row r="65">
      <c r="A65" s="18" t="n"/>
      <c r="B65" s="18" t="n"/>
      <c r="C65" s="18" t="n"/>
      <c r="D65" s="19" t="n"/>
      <c r="E65" s="19" t="n"/>
      <c r="F65" s="20" t="n"/>
      <c r="G65" s="21">
        <f>IF($A65="","",IF(OR(NOT(ISNUMBER($D65)),NOT(ISNUMBER($E65))),"",$D65-$E65))</f>
        <v/>
      </c>
      <c r="H65" s="22">
        <f>IF(OR($A65="",$G65="",NOT(ISNUMBER($D65)),$D65&lt;=0),"",$G65/$D65)</f>
        <v/>
      </c>
      <c r="I65" s="23">
        <f>IF(COUNTA($A65:$F65)=0,"",IF($A65="","Informe o SKU",IF(COUNTIF($A$5:$A$104,$A65)&gt;1,"SKU duplicado",IF($B65="","Informe o produto",IF($C65="","Informe a categoria",IF(NOT(ISNUMBER($D65)),"Preço avulso inválido",IF($D65&lt;=0,"Preço avulso inválido",IF(NOT(ISNUMBER($E65)),"Custo inválido",IF($E65&lt;0,"Custo inválido",IF(AND($F65&lt;&gt;"Sim",$F65&lt;&gt;"Não"),"Informe se está ativo",IF($E65&gt;=$D65,"Custo igual ou acima do preço","OK")))))))))))</f>
        <v/>
      </c>
    </row>
    <row r="66">
      <c r="A66" s="18" t="n"/>
      <c r="B66" s="18" t="n"/>
      <c r="C66" s="18" t="n"/>
      <c r="D66" s="19" t="n"/>
      <c r="E66" s="19" t="n"/>
      <c r="F66" s="20" t="n"/>
      <c r="G66" s="21">
        <f>IF($A66="","",IF(OR(NOT(ISNUMBER($D66)),NOT(ISNUMBER($E66))),"",$D66-$E66))</f>
        <v/>
      </c>
      <c r="H66" s="22">
        <f>IF(OR($A66="",$G66="",NOT(ISNUMBER($D66)),$D66&lt;=0),"",$G66/$D66)</f>
        <v/>
      </c>
      <c r="I66" s="23">
        <f>IF(COUNTA($A66:$F66)=0,"",IF($A66="","Informe o SKU",IF(COUNTIF($A$5:$A$104,$A66)&gt;1,"SKU duplicado",IF($B66="","Informe o produto",IF($C66="","Informe a categoria",IF(NOT(ISNUMBER($D66)),"Preço avulso inválido",IF($D66&lt;=0,"Preço avulso inválido",IF(NOT(ISNUMBER($E66)),"Custo inválido",IF($E66&lt;0,"Custo inválido",IF(AND($F66&lt;&gt;"Sim",$F66&lt;&gt;"Não"),"Informe se está ativo",IF($E66&gt;=$D66,"Custo igual ou acima do preço","OK")))))))))))</f>
        <v/>
      </c>
    </row>
    <row r="67">
      <c r="A67" s="18" t="n"/>
      <c r="B67" s="18" t="n"/>
      <c r="C67" s="18" t="n"/>
      <c r="D67" s="19" t="n"/>
      <c r="E67" s="19" t="n"/>
      <c r="F67" s="20" t="n"/>
      <c r="G67" s="21">
        <f>IF($A67="","",IF(OR(NOT(ISNUMBER($D67)),NOT(ISNUMBER($E67))),"",$D67-$E67))</f>
        <v/>
      </c>
      <c r="H67" s="22">
        <f>IF(OR($A67="",$G67="",NOT(ISNUMBER($D67)),$D67&lt;=0),"",$G67/$D67)</f>
        <v/>
      </c>
      <c r="I67" s="23">
        <f>IF(COUNTA($A67:$F67)=0,"",IF($A67="","Informe o SKU",IF(COUNTIF($A$5:$A$104,$A67)&gt;1,"SKU duplicado",IF($B67="","Informe o produto",IF($C67="","Informe a categoria",IF(NOT(ISNUMBER($D67)),"Preço avulso inválido",IF($D67&lt;=0,"Preço avulso inválido",IF(NOT(ISNUMBER($E67)),"Custo inválido",IF($E67&lt;0,"Custo inválido",IF(AND($F67&lt;&gt;"Sim",$F67&lt;&gt;"Não"),"Informe se está ativo",IF($E67&gt;=$D67,"Custo igual ou acima do preço","OK")))))))))))</f>
        <v/>
      </c>
    </row>
    <row r="68">
      <c r="A68" s="18" t="n"/>
      <c r="B68" s="18" t="n"/>
      <c r="C68" s="18" t="n"/>
      <c r="D68" s="19" t="n"/>
      <c r="E68" s="19" t="n"/>
      <c r="F68" s="20" t="n"/>
      <c r="G68" s="21">
        <f>IF($A68="","",IF(OR(NOT(ISNUMBER($D68)),NOT(ISNUMBER($E68))),"",$D68-$E68))</f>
        <v/>
      </c>
      <c r="H68" s="22">
        <f>IF(OR($A68="",$G68="",NOT(ISNUMBER($D68)),$D68&lt;=0),"",$G68/$D68)</f>
        <v/>
      </c>
      <c r="I68" s="23">
        <f>IF(COUNTA($A68:$F68)=0,"",IF($A68="","Informe o SKU",IF(COUNTIF($A$5:$A$104,$A68)&gt;1,"SKU duplicado",IF($B68="","Informe o produto",IF($C68="","Informe a categoria",IF(NOT(ISNUMBER($D68)),"Preço avulso inválido",IF($D68&lt;=0,"Preço avulso inválido",IF(NOT(ISNUMBER($E68)),"Custo inválido",IF($E68&lt;0,"Custo inválido",IF(AND($F68&lt;&gt;"Sim",$F68&lt;&gt;"Não"),"Informe se está ativo",IF($E68&gt;=$D68,"Custo igual ou acima do preço","OK")))))))))))</f>
        <v/>
      </c>
    </row>
    <row r="69">
      <c r="A69" s="18" t="n"/>
      <c r="B69" s="18" t="n"/>
      <c r="C69" s="18" t="n"/>
      <c r="D69" s="19" t="n"/>
      <c r="E69" s="19" t="n"/>
      <c r="F69" s="20" t="n"/>
      <c r="G69" s="21">
        <f>IF($A69="","",IF(OR(NOT(ISNUMBER($D69)),NOT(ISNUMBER($E69))),"",$D69-$E69))</f>
        <v/>
      </c>
      <c r="H69" s="22">
        <f>IF(OR($A69="",$G69="",NOT(ISNUMBER($D69)),$D69&lt;=0),"",$G69/$D69)</f>
        <v/>
      </c>
      <c r="I69" s="23">
        <f>IF(COUNTA($A69:$F69)=0,"",IF($A69="","Informe o SKU",IF(COUNTIF($A$5:$A$104,$A69)&gt;1,"SKU duplicado",IF($B69="","Informe o produto",IF($C69="","Informe a categoria",IF(NOT(ISNUMBER($D69)),"Preço avulso inválido",IF($D69&lt;=0,"Preço avulso inválido",IF(NOT(ISNUMBER($E69)),"Custo inválido",IF($E69&lt;0,"Custo inválido",IF(AND($F69&lt;&gt;"Sim",$F69&lt;&gt;"Não"),"Informe se está ativo",IF($E69&gt;=$D69,"Custo igual ou acima do preço","OK")))))))))))</f>
        <v/>
      </c>
    </row>
    <row r="70">
      <c r="A70" s="18" t="n"/>
      <c r="B70" s="18" t="n"/>
      <c r="C70" s="18" t="n"/>
      <c r="D70" s="19" t="n"/>
      <c r="E70" s="19" t="n"/>
      <c r="F70" s="20" t="n"/>
      <c r="G70" s="21">
        <f>IF($A70="","",IF(OR(NOT(ISNUMBER($D70)),NOT(ISNUMBER($E70))),"",$D70-$E70))</f>
        <v/>
      </c>
      <c r="H70" s="22">
        <f>IF(OR($A70="",$G70="",NOT(ISNUMBER($D70)),$D70&lt;=0),"",$G70/$D70)</f>
        <v/>
      </c>
      <c r="I70" s="23">
        <f>IF(COUNTA($A70:$F70)=0,"",IF($A70="","Informe o SKU",IF(COUNTIF($A$5:$A$104,$A70)&gt;1,"SKU duplicado",IF($B70="","Informe o produto",IF($C70="","Informe a categoria",IF(NOT(ISNUMBER($D70)),"Preço avulso inválido",IF($D70&lt;=0,"Preço avulso inválido",IF(NOT(ISNUMBER($E70)),"Custo inválido",IF($E70&lt;0,"Custo inválido",IF(AND($F70&lt;&gt;"Sim",$F70&lt;&gt;"Não"),"Informe se está ativo",IF($E70&gt;=$D70,"Custo igual ou acima do preço","OK")))))))))))</f>
        <v/>
      </c>
    </row>
    <row r="71">
      <c r="A71" s="18" t="n"/>
      <c r="B71" s="18" t="n"/>
      <c r="C71" s="18" t="n"/>
      <c r="D71" s="19" t="n"/>
      <c r="E71" s="19" t="n"/>
      <c r="F71" s="20" t="n"/>
      <c r="G71" s="21">
        <f>IF($A71="","",IF(OR(NOT(ISNUMBER($D71)),NOT(ISNUMBER($E71))),"",$D71-$E71))</f>
        <v/>
      </c>
      <c r="H71" s="22">
        <f>IF(OR($A71="",$G71="",NOT(ISNUMBER($D71)),$D71&lt;=0),"",$G71/$D71)</f>
        <v/>
      </c>
      <c r="I71" s="23">
        <f>IF(COUNTA($A71:$F71)=0,"",IF($A71="","Informe o SKU",IF(COUNTIF($A$5:$A$104,$A71)&gt;1,"SKU duplicado",IF($B71="","Informe o produto",IF($C71="","Informe a categoria",IF(NOT(ISNUMBER($D71)),"Preço avulso inválido",IF($D71&lt;=0,"Preço avulso inválido",IF(NOT(ISNUMBER($E71)),"Custo inválido",IF($E71&lt;0,"Custo inválido",IF(AND($F71&lt;&gt;"Sim",$F71&lt;&gt;"Não"),"Informe se está ativo",IF($E71&gt;=$D71,"Custo igual ou acima do preço","OK")))))))))))</f>
        <v/>
      </c>
    </row>
    <row r="72">
      <c r="A72" s="18" t="n"/>
      <c r="B72" s="18" t="n"/>
      <c r="C72" s="18" t="n"/>
      <c r="D72" s="19" t="n"/>
      <c r="E72" s="19" t="n"/>
      <c r="F72" s="20" t="n"/>
      <c r="G72" s="21">
        <f>IF($A72="","",IF(OR(NOT(ISNUMBER($D72)),NOT(ISNUMBER($E72))),"",$D72-$E72))</f>
        <v/>
      </c>
      <c r="H72" s="22">
        <f>IF(OR($A72="",$G72="",NOT(ISNUMBER($D72)),$D72&lt;=0),"",$G72/$D72)</f>
        <v/>
      </c>
      <c r="I72" s="23">
        <f>IF(COUNTA($A72:$F72)=0,"",IF($A72="","Informe o SKU",IF(COUNTIF($A$5:$A$104,$A72)&gt;1,"SKU duplicado",IF($B72="","Informe o produto",IF($C72="","Informe a categoria",IF(NOT(ISNUMBER($D72)),"Preço avulso inválido",IF($D72&lt;=0,"Preço avulso inválido",IF(NOT(ISNUMBER($E72)),"Custo inválido",IF($E72&lt;0,"Custo inválido",IF(AND($F72&lt;&gt;"Sim",$F72&lt;&gt;"Não"),"Informe se está ativo",IF($E72&gt;=$D72,"Custo igual ou acima do preço","OK")))))))))))</f>
        <v/>
      </c>
    </row>
    <row r="73">
      <c r="A73" s="18" t="n"/>
      <c r="B73" s="18" t="n"/>
      <c r="C73" s="18" t="n"/>
      <c r="D73" s="19" t="n"/>
      <c r="E73" s="19" t="n"/>
      <c r="F73" s="20" t="n"/>
      <c r="G73" s="21">
        <f>IF($A73="","",IF(OR(NOT(ISNUMBER($D73)),NOT(ISNUMBER($E73))),"",$D73-$E73))</f>
        <v/>
      </c>
      <c r="H73" s="22">
        <f>IF(OR($A73="",$G73="",NOT(ISNUMBER($D73)),$D73&lt;=0),"",$G73/$D73)</f>
        <v/>
      </c>
      <c r="I73" s="23">
        <f>IF(COUNTA($A73:$F73)=0,"",IF($A73="","Informe o SKU",IF(COUNTIF($A$5:$A$104,$A73)&gt;1,"SKU duplicado",IF($B73="","Informe o produto",IF($C73="","Informe a categoria",IF(NOT(ISNUMBER($D73)),"Preço avulso inválido",IF($D73&lt;=0,"Preço avulso inválido",IF(NOT(ISNUMBER($E73)),"Custo inválido",IF($E73&lt;0,"Custo inválido",IF(AND($F73&lt;&gt;"Sim",$F73&lt;&gt;"Não"),"Informe se está ativo",IF($E73&gt;=$D73,"Custo igual ou acima do preço","OK")))))))))))</f>
        <v/>
      </c>
    </row>
    <row r="74">
      <c r="A74" s="18" t="n"/>
      <c r="B74" s="18" t="n"/>
      <c r="C74" s="18" t="n"/>
      <c r="D74" s="19" t="n"/>
      <c r="E74" s="19" t="n"/>
      <c r="F74" s="20" t="n"/>
      <c r="G74" s="21">
        <f>IF($A74="","",IF(OR(NOT(ISNUMBER($D74)),NOT(ISNUMBER($E74))),"",$D74-$E74))</f>
        <v/>
      </c>
      <c r="H74" s="22">
        <f>IF(OR($A74="",$G74="",NOT(ISNUMBER($D74)),$D74&lt;=0),"",$G74/$D74)</f>
        <v/>
      </c>
      <c r="I74" s="23">
        <f>IF(COUNTA($A74:$F74)=0,"",IF($A74="","Informe o SKU",IF(COUNTIF($A$5:$A$104,$A74)&gt;1,"SKU duplicado",IF($B74="","Informe o produto",IF($C74="","Informe a categoria",IF(NOT(ISNUMBER($D74)),"Preço avulso inválido",IF($D74&lt;=0,"Preço avulso inválido",IF(NOT(ISNUMBER($E74)),"Custo inválido",IF($E74&lt;0,"Custo inválido",IF(AND($F74&lt;&gt;"Sim",$F74&lt;&gt;"Não"),"Informe se está ativo",IF($E74&gt;=$D74,"Custo igual ou acima do preço","OK")))))))))))</f>
        <v/>
      </c>
    </row>
    <row r="75">
      <c r="A75" s="18" t="n"/>
      <c r="B75" s="18" t="n"/>
      <c r="C75" s="18" t="n"/>
      <c r="D75" s="19" t="n"/>
      <c r="E75" s="19" t="n"/>
      <c r="F75" s="20" t="n"/>
      <c r="G75" s="21">
        <f>IF($A75="","",IF(OR(NOT(ISNUMBER($D75)),NOT(ISNUMBER($E75))),"",$D75-$E75))</f>
        <v/>
      </c>
      <c r="H75" s="22">
        <f>IF(OR($A75="",$G75="",NOT(ISNUMBER($D75)),$D75&lt;=0),"",$G75/$D75)</f>
        <v/>
      </c>
      <c r="I75" s="23">
        <f>IF(COUNTA($A75:$F75)=0,"",IF($A75="","Informe o SKU",IF(COUNTIF($A$5:$A$104,$A75)&gt;1,"SKU duplicado",IF($B75="","Informe o produto",IF($C75="","Informe a categoria",IF(NOT(ISNUMBER($D75)),"Preço avulso inválido",IF($D75&lt;=0,"Preço avulso inválido",IF(NOT(ISNUMBER($E75)),"Custo inválido",IF($E75&lt;0,"Custo inválido",IF(AND($F75&lt;&gt;"Sim",$F75&lt;&gt;"Não"),"Informe se está ativo",IF($E75&gt;=$D75,"Custo igual ou acima do preço","OK")))))))))))</f>
        <v/>
      </c>
    </row>
    <row r="76">
      <c r="A76" s="18" t="n"/>
      <c r="B76" s="18" t="n"/>
      <c r="C76" s="18" t="n"/>
      <c r="D76" s="19" t="n"/>
      <c r="E76" s="19" t="n"/>
      <c r="F76" s="20" t="n"/>
      <c r="G76" s="21">
        <f>IF($A76="","",IF(OR(NOT(ISNUMBER($D76)),NOT(ISNUMBER($E76))),"",$D76-$E76))</f>
        <v/>
      </c>
      <c r="H76" s="22">
        <f>IF(OR($A76="",$G76="",NOT(ISNUMBER($D76)),$D76&lt;=0),"",$G76/$D76)</f>
        <v/>
      </c>
      <c r="I76" s="23">
        <f>IF(COUNTA($A76:$F76)=0,"",IF($A76="","Informe o SKU",IF(COUNTIF($A$5:$A$104,$A76)&gt;1,"SKU duplicado",IF($B76="","Informe o produto",IF($C76="","Informe a categoria",IF(NOT(ISNUMBER($D76)),"Preço avulso inválido",IF($D76&lt;=0,"Preço avulso inválido",IF(NOT(ISNUMBER($E76)),"Custo inválido",IF($E76&lt;0,"Custo inválido",IF(AND($F76&lt;&gt;"Sim",$F76&lt;&gt;"Não"),"Informe se está ativo",IF($E76&gt;=$D76,"Custo igual ou acima do preço","OK")))))))))))</f>
        <v/>
      </c>
    </row>
    <row r="77">
      <c r="A77" s="18" t="n"/>
      <c r="B77" s="18" t="n"/>
      <c r="C77" s="18" t="n"/>
      <c r="D77" s="19" t="n"/>
      <c r="E77" s="19" t="n"/>
      <c r="F77" s="20" t="n"/>
      <c r="G77" s="21">
        <f>IF($A77="","",IF(OR(NOT(ISNUMBER($D77)),NOT(ISNUMBER($E77))),"",$D77-$E77))</f>
        <v/>
      </c>
      <c r="H77" s="22">
        <f>IF(OR($A77="",$G77="",NOT(ISNUMBER($D77)),$D77&lt;=0),"",$G77/$D77)</f>
        <v/>
      </c>
      <c r="I77" s="23">
        <f>IF(COUNTA($A77:$F77)=0,"",IF($A77="","Informe o SKU",IF(COUNTIF($A$5:$A$104,$A77)&gt;1,"SKU duplicado",IF($B77="","Informe o produto",IF($C77="","Informe a categoria",IF(NOT(ISNUMBER($D77)),"Preço avulso inválido",IF($D77&lt;=0,"Preço avulso inválido",IF(NOT(ISNUMBER($E77)),"Custo inválido",IF($E77&lt;0,"Custo inválido",IF(AND($F77&lt;&gt;"Sim",$F77&lt;&gt;"Não"),"Informe se está ativo",IF($E77&gt;=$D77,"Custo igual ou acima do preço","OK")))))))))))</f>
        <v/>
      </c>
    </row>
    <row r="78">
      <c r="A78" s="18" t="n"/>
      <c r="B78" s="18" t="n"/>
      <c r="C78" s="18" t="n"/>
      <c r="D78" s="19" t="n"/>
      <c r="E78" s="19" t="n"/>
      <c r="F78" s="20" t="n"/>
      <c r="G78" s="21">
        <f>IF($A78="","",IF(OR(NOT(ISNUMBER($D78)),NOT(ISNUMBER($E78))),"",$D78-$E78))</f>
        <v/>
      </c>
      <c r="H78" s="22">
        <f>IF(OR($A78="",$G78="",NOT(ISNUMBER($D78)),$D78&lt;=0),"",$G78/$D78)</f>
        <v/>
      </c>
      <c r="I78" s="23">
        <f>IF(COUNTA($A78:$F78)=0,"",IF($A78="","Informe o SKU",IF(COUNTIF($A$5:$A$104,$A78)&gt;1,"SKU duplicado",IF($B78="","Informe o produto",IF($C78="","Informe a categoria",IF(NOT(ISNUMBER($D78)),"Preço avulso inválido",IF($D78&lt;=0,"Preço avulso inválido",IF(NOT(ISNUMBER($E78)),"Custo inválido",IF($E78&lt;0,"Custo inválido",IF(AND($F78&lt;&gt;"Sim",$F78&lt;&gt;"Não"),"Informe se está ativo",IF($E78&gt;=$D78,"Custo igual ou acima do preço","OK")))))))))))</f>
        <v/>
      </c>
    </row>
    <row r="79">
      <c r="A79" s="18" t="n"/>
      <c r="B79" s="18" t="n"/>
      <c r="C79" s="18" t="n"/>
      <c r="D79" s="19" t="n"/>
      <c r="E79" s="19" t="n"/>
      <c r="F79" s="20" t="n"/>
      <c r="G79" s="21">
        <f>IF($A79="","",IF(OR(NOT(ISNUMBER($D79)),NOT(ISNUMBER($E79))),"",$D79-$E79))</f>
        <v/>
      </c>
      <c r="H79" s="22">
        <f>IF(OR($A79="",$G79="",NOT(ISNUMBER($D79)),$D79&lt;=0),"",$G79/$D79)</f>
        <v/>
      </c>
      <c r="I79" s="23">
        <f>IF(COUNTA($A79:$F79)=0,"",IF($A79="","Informe o SKU",IF(COUNTIF($A$5:$A$104,$A79)&gt;1,"SKU duplicado",IF($B79="","Informe o produto",IF($C79="","Informe a categoria",IF(NOT(ISNUMBER($D79)),"Preço avulso inválido",IF($D79&lt;=0,"Preço avulso inválido",IF(NOT(ISNUMBER($E79)),"Custo inválido",IF($E79&lt;0,"Custo inválido",IF(AND($F79&lt;&gt;"Sim",$F79&lt;&gt;"Não"),"Informe se está ativo",IF($E79&gt;=$D79,"Custo igual ou acima do preço","OK")))))))))))</f>
        <v/>
      </c>
    </row>
    <row r="80">
      <c r="A80" s="18" t="n"/>
      <c r="B80" s="18" t="n"/>
      <c r="C80" s="18" t="n"/>
      <c r="D80" s="19" t="n"/>
      <c r="E80" s="19" t="n"/>
      <c r="F80" s="20" t="n"/>
      <c r="G80" s="21">
        <f>IF($A80="","",IF(OR(NOT(ISNUMBER($D80)),NOT(ISNUMBER($E80))),"",$D80-$E80))</f>
        <v/>
      </c>
      <c r="H80" s="22">
        <f>IF(OR($A80="",$G80="",NOT(ISNUMBER($D80)),$D80&lt;=0),"",$G80/$D80)</f>
        <v/>
      </c>
      <c r="I80" s="23">
        <f>IF(COUNTA($A80:$F80)=0,"",IF($A80="","Informe o SKU",IF(COUNTIF($A$5:$A$104,$A80)&gt;1,"SKU duplicado",IF($B80="","Informe o produto",IF($C80="","Informe a categoria",IF(NOT(ISNUMBER($D80)),"Preço avulso inválido",IF($D80&lt;=0,"Preço avulso inválido",IF(NOT(ISNUMBER($E80)),"Custo inválido",IF($E80&lt;0,"Custo inválido",IF(AND($F80&lt;&gt;"Sim",$F80&lt;&gt;"Não"),"Informe se está ativo",IF($E80&gt;=$D80,"Custo igual ou acima do preço","OK")))))))))))</f>
        <v/>
      </c>
    </row>
    <row r="81">
      <c r="A81" s="18" t="n"/>
      <c r="B81" s="18" t="n"/>
      <c r="C81" s="18" t="n"/>
      <c r="D81" s="19" t="n"/>
      <c r="E81" s="19" t="n"/>
      <c r="F81" s="20" t="n"/>
      <c r="G81" s="21">
        <f>IF($A81="","",IF(OR(NOT(ISNUMBER($D81)),NOT(ISNUMBER($E81))),"",$D81-$E81))</f>
        <v/>
      </c>
      <c r="H81" s="22">
        <f>IF(OR($A81="",$G81="",NOT(ISNUMBER($D81)),$D81&lt;=0),"",$G81/$D81)</f>
        <v/>
      </c>
      <c r="I81" s="23">
        <f>IF(COUNTA($A81:$F81)=0,"",IF($A81="","Informe o SKU",IF(COUNTIF($A$5:$A$104,$A81)&gt;1,"SKU duplicado",IF($B81="","Informe o produto",IF($C81="","Informe a categoria",IF(NOT(ISNUMBER($D81)),"Preço avulso inválido",IF($D81&lt;=0,"Preço avulso inválido",IF(NOT(ISNUMBER($E81)),"Custo inválido",IF($E81&lt;0,"Custo inválido",IF(AND($F81&lt;&gt;"Sim",$F81&lt;&gt;"Não"),"Informe se está ativo",IF($E81&gt;=$D81,"Custo igual ou acima do preço","OK")))))))))))</f>
        <v/>
      </c>
    </row>
    <row r="82">
      <c r="A82" s="18" t="n"/>
      <c r="B82" s="18" t="n"/>
      <c r="C82" s="18" t="n"/>
      <c r="D82" s="19" t="n"/>
      <c r="E82" s="19" t="n"/>
      <c r="F82" s="20" t="n"/>
      <c r="G82" s="21">
        <f>IF($A82="","",IF(OR(NOT(ISNUMBER($D82)),NOT(ISNUMBER($E82))),"",$D82-$E82))</f>
        <v/>
      </c>
      <c r="H82" s="22">
        <f>IF(OR($A82="",$G82="",NOT(ISNUMBER($D82)),$D82&lt;=0),"",$G82/$D82)</f>
        <v/>
      </c>
      <c r="I82" s="23">
        <f>IF(COUNTA($A82:$F82)=0,"",IF($A82="","Informe o SKU",IF(COUNTIF($A$5:$A$104,$A82)&gt;1,"SKU duplicado",IF($B82="","Informe o produto",IF($C82="","Informe a categoria",IF(NOT(ISNUMBER($D82)),"Preço avulso inválido",IF($D82&lt;=0,"Preço avulso inválido",IF(NOT(ISNUMBER($E82)),"Custo inválido",IF($E82&lt;0,"Custo inválido",IF(AND($F82&lt;&gt;"Sim",$F82&lt;&gt;"Não"),"Informe se está ativo",IF($E82&gt;=$D82,"Custo igual ou acima do preço","OK")))))))))))</f>
        <v/>
      </c>
    </row>
    <row r="83">
      <c r="A83" s="18" t="n"/>
      <c r="B83" s="18" t="n"/>
      <c r="C83" s="18" t="n"/>
      <c r="D83" s="19" t="n"/>
      <c r="E83" s="19" t="n"/>
      <c r="F83" s="20" t="n"/>
      <c r="G83" s="21">
        <f>IF($A83="","",IF(OR(NOT(ISNUMBER($D83)),NOT(ISNUMBER($E83))),"",$D83-$E83))</f>
        <v/>
      </c>
      <c r="H83" s="22">
        <f>IF(OR($A83="",$G83="",NOT(ISNUMBER($D83)),$D83&lt;=0),"",$G83/$D83)</f>
        <v/>
      </c>
      <c r="I83" s="23">
        <f>IF(COUNTA($A83:$F83)=0,"",IF($A83="","Informe o SKU",IF(COUNTIF($A$5:$A$104,$A83)&gt;1,"SKU duplicado",IF($B83="","Informe o produto",IF($C83="","Informe a categoria",IF(NOT(ISNUMBER($D83)),"Preço avulso inválido",IF($D83&lt;=0,"Preço avulso inválido",IF(NOT(ISNUMBER($E83)),"Custo inválido",IF($E83&lt;0,"Custo inválido",IF(AND($F83&lt;&gt;"Sim",$F83&lt;&gt;"Não"),"Informe se está ativo",IF($E83&gt;=$D83,"Custo igual ou acima do preço","OK")))))))))))</f>
        <v/>
      </c>
    </row>
    <row r="84">
      <c r="A84" s="18" t="n"/>
      <c r="B84" s="18" t="n"/>
      <c r="C84" s="18" t="n"/>
      <c r="D84" s="19" t="n"/>
      <c r="E84" s="19" t="n"/>
      <c r="F84" s="20" t="n"/>
      <c r="G84" s="21">
        <f>IF($A84="","",IF(OR(NOT(ISNUMBER($D84)),NOT(ISNUMBER($E84))),"",$D84-$E84))</f>
        <v/>
      </c>
      <c r="H84" s="22">
        <f>IF(OR($A84="",$G84="",NOT(ISNUMBER($D84)),$D84&lt;=0),"",$G84/$D84)</f>
        <v/>
      </c>
      <c r="I84" s="23">
        <f>IF(COUNTA($A84:$F84)=0,"",IF($A84="","Informe o SKU",IF(COUNTIF($A$5:$A$104,$A84)&gt;1,"SKU duplicado",IF($B84="","Informe o produto",IF($C84="","Informe a categoria",IF(NOT(ISNUMBER($D84)),"Preço avulso inválido",IF($D84&lt;=0,"Preço avulso inválido",IF(NOT(ISNUMBER($E84)),"Custo inválido",IF($E84&lt;0,"Custo inválido",IF(AND($F84&lt;&gt;"Sim",$F84&lt;&gt;"Não"),"Informe se está ativo",IF($E84&gt;=$D84,"Custo igual ou acima do preço","OK")))))))))))</f>
        <v/>
      </c>
    </row>
    <row r="85">
      <c r="A85" s="18" t="n"/>
      <c r="B85" s="18" t="n"/>
      <c r="C85" s="18" t="n"/>
      <c r="D85" s="19" t="n"/>
      <c r="E85" s="19" t="n"/>
      <c r="F85" s="20" t="n"/>
      <c r="G85" s="21">
        <f>IF($A85="","",IF(OR(NOT(ISNUMBER($D85)),NOT(ISNUMBER($E85))),"",$D85-$E85))</f>
        <v/>
      </c>
      <c r="H85" s="22">
        <f>IF(OR($A85="",$G85="",NOT(ISNUMBER($D85)),$D85&lt;=0),"",$G85/$D85)</f>
        <v/>
      </c>
      <c r="I85" s="23">
        <f>IF(COUNTA($A85:$F85)=0,"",IF($A85="","Informe o SKU",IF(COUNTIF($A$5:$A$104,$A85)&gt;1,"SKU duplicado",IF($B85="","Informe o produto",IF($C85="","Informe a categoria",IF(NOT(ISNUMBER($D85)),"Preço avulso inválido",IF($D85&lt;=0,"Preço avulso inválido",IF(NOT(ISNUMBER($E85)),"Custo inválido",IF($E85&lt;0,"Custo inválido",IF(AND($F85&lt;&gt;"Sim",$F85&lt;&gt;"Não"),"Informe se está ativo",IF($E85&gt;=$D85,"Custo igual ou acima do preço","OK")))))))))))</f>
        <v/>
      </c>
    </row>
    <row r="86">
      <c r="A86" s="18" t="n"/>
      <c r="B86" s="18" t="n"/>
      <c r="C86" s="18" t="n"/>
      <c r="D86" s="19" t="n"/>
      <c r="E86" s="19" t="n"/>
      <c r="F86" s="20" t="n"/>
      <c r="G86" s="21">
        <f>IF($A86="","",IF(OR(NOT(ISNUMBER($D86)),NOT(ISNUMBER($E86))),"",$D86-$E86))</f>
        <v/>
      </c>
      <c r="H86" s="22">
        <f>IF(OR($A86="",$G86="",NOT(ISNUMBER($D86)),$D86&lt;=0),"",$G86/$D86)</f>
        <v/>
      </c>
      <c r="I86" s="23">
        <f>IF(COUNTA($A86:$F86)=0,"",IF($A86="","Informe o SKU",IF(COUNTIF($A$5:$A$104,$A86)&gt;1,"SKU duplicado",IF($B86="","Informe o produto",IF($C86="","Informe a categoria",IF(NOT(ISNUMBER($D86)),"Preço avulso inválido",IF($D86&lt;=0,"Preço avulso inválido",IF(NOT(ISNUMBER($E86)),"Custo inválido",IF($E86&lt;0,"Custo inválido",IF(AND($F86&lt;&gt;"Sim",$F86&lt;&gt;"Não"),"Informe se está ativo",IF($E86&gt;=$D86,"Custo igual ou acima do preço","OK")))))))))))</f>
        <v/>
      </c>
    </row>
    <row r="87">
      <c r="A87" s="18" t="n"/>
      <c r="B87" s="18" t="n"/>
      <c r="C87" s="18" t="n"/>
      <c r="D87" s="19" t="n"/>
      <c r="E87" s="19" t="n"/>
      <c r="F87" s="20" t="n"/>
      <c r="G87" s="21">
        <f>IF($A87="","",IF(OR(NOT(ISNUMBER($D87)),NOT(ISNUMBER($E87))),"",$D87-$E87))</f>
        <v/>
      </c>
      <c r="H87" s="22">
        <f>IF(OR($A87="",$G87="",NOT(ISNUMBER($D87)),$D87&lt;=0),"",$G87/$D87)</f>
        <v/>
      </c>
      <c r="I87" s="23">
        <f>IF(COUNTA($A87:$F87)=0,"",IF($A87="","Informe o SKU",IF(COUNTIF($A$5:$A$104,$A87)&gt;1,"SKU duplicado",IF($B87="","Informe o produto",IF($C87="","Informe a categoria",IF(NOT(ISNUMBER($D87)),"Preço avulso inválido",IF($D87&lt;=0,"Preço avulso inválido",IF(NOT(ISNUMBER($E87)),"Custo inválido",IF($E87&lt;0,"Custo inválido",IF(AND($F87&lt;&gt;"Sim",$F87&lt;&gt;"Não"),"Informe se está ativo",IF($E87&gt;=$D87,"Custo igual ou acima do preço","OK")))))))))))</f>
        <v/>
      </c>
    </row>
    <row r="88">
      <c r="A88" s="18" t="n"/>
      <c r="B88" s="18" t="n"/>
      <c r="C88" s="18" t="n"/>
      <c r="D88" s="19" t="n"/>
      <c r="E88" s="19" t="n"/>
      <c r="F88" s="20" t="n"/>
      <c r="G88" s="21">
        <f>IF($A88="","",IF(OR(NOT(ISNUMBER($D88)),NOT(ISNUMBER($E88))),"",$D88-$E88))</f>
        <v/>
      </c>
      <c r="H88" s="22">
        <f>IF(OR($A88="",$G88="",NOT(ISNUMBER($D88)),$D88&lt;=0),"",$G88/$D88)</f>
        <v/>
      </c>
      <c r="I88" s="23">
        <f>IF(COUNTA($A88:$F88)=0,"",IF($A88="","Informe o SKU",IF(COUNTIF($A$5:$A$104,$A88)&gt;1,"SKU duplicado",IF($B88="","Informe o produto",IF($C88="","Informe a categoria",IF(NOT(ISNUMBER($D88)),"Preço avulso inválido",IF($D88&lt;=0,"Preço avulso inválido",IF(NOT(ISNUMBER($E88)),"Custo inválido",IF($E88&lt;0,"Custo inválido",IF(AND($F88&lt;&gt;"Sim",$F88&lt;&gt;"Não"),"Informe se está ativo",IF($E88&gt;=$D88,"Custo igual ou acima do preço","OK")))))))))))</f>
        <v/>
      </c>
    </row>
    <row r="89">
      <c r="A89" s="18" t="n"/>
      <c r="B89" s="18" t="n"/>
      <c r="C89" s="18" t="n"/>
      <c r="D89" s="19" t="n"/>
      <c r="E89" s="19" t="n"/>
      <c r="F89" s="20" t="n"/>
      <c r="G89" s="21">
        <f>IF($A89="","",IF(OR(NOT(ISNUMBER($D89)),NOT(ISNUMBER($E89))),"",$D89-$E89))</f>
        <v/>
      </c>
      <c r="H89" s="22">
        <f>IF(OR($A89="",$G89="",NOT(ISNUMBER($D89)),$D89&lt;=0),"",$G89/$D89)</f>
        <v/>
      </c>
      <c r="I89" s="23">
        <f>IF(COUNTA($A89:$F89)=0,"",IF($A89="","Informe o SKU",IF(COUNTIF($A$5:$A$104,$A89)&gt;1,"SKU duplicado",IF($B89="","Informe o produto",IF($C89="","Informe a categoria",IF(NOT(ISNUMBER($D89)),"Preço avulso inválido",IF($D89&lt;=0,"Preço avulso inválido",IF(NOT(ISNUMBER($E89)),"Custo inválido",IF($E89&lt;0,"Custo inválido",IF(AND($F89&lt;&gt;"Sim",$F89&lt;&gt;"Não"),"Informe se está ativo",IF($E89&gt;=$D89,"Custo igual ou acima do preço","OK")))))))))))</f>
        <v/>
      </c>
    </row>
    <row r="90">
      <c r="A90" s="18" t="n"/>
      <c r="B90" s="18" t="n"/>
      <c r="C90" s="18" t="n"/>
      <c r="D90" s="19" t="n"/>
      <c r="E90" s="19" t="n"/>
      <c r="F90" s="20" t="n"/>
      <c r="G90" s="21">
        <f>IF($A90="","",IF(OR(NOT(ISNUMBER($D90)),NOT(ISNUMBER($E90))),"",$D90-$E90))</f>
        <v/>
      </c>
      <c r="H90" s="22">
        <f>IF(OR($A90="",$G90="",NOT(ISNUMBER($D90)),$D90&lt;=0),"",$G90/$D90)</f>
        <v/>
      </c>
      <c r="I90" s="23">
        <f>IF(COUNTA($A90:$F90)=0,"",IF($A90="","Informe o SKU",IF(COUNTIF($A$5:$A$104,$A90)&gt;1,"SKU duplicado",IF($B90="","Informe o produto",IF($C90="","Informe a categoria",IF(NOT(ISNUMBER($D90)),"Preço avulso inválido",IF($D90&lt;=0,"Preço avulso inválido",IF(NOT(ISNUMBER($E90)),"Custo inválido",IF($E90&lt;0,"Custo inválido",IF(AND($F90&lt;&gt;"Sim",$F90&lt;&gt;"Não"),"Informe se está ativo",IF($E90&gt;=$D90,"Custo igual ou acima do preço","OK")))))))))))</f>
        <v/>
      </c>
    </row>
    <row r="91">
      <c r="A91" s="18" t="n"/>
      <c r="B91" s="18" t="n"/>
      <c r="C91" s="18" t="n"/>
      <c r="D91" s="19" t="n"/>
      <c r="E91" s="19" t="n"/>
      <c r="F91" s="20" t="n"/>
      <c r="G91" s="21">
        <f>IF($A91="","",IF(OR(NOT(ISNUMBER($D91)),NOT(ISNUMBER($E91))),"",$D91-$E91))</f>
        <v/>
      </c>
      <c r="H91" s="22">
        <f>IF(OR($A91="",$G91="",NOT(ISNUMBER($D91)),$D91&lt;=0),"",$G91/$D91)</f>
        <v/>
      </c>
      <c r="I91" s="23">
        <f>IF(COUNTA($A91:$F91)=0,"",IF($A91="","Informe o SKU",IF(COUNTIF($A$5:$A$104,$A91)&gt;1,"SKU duplicado",IF($B91="","Informe o produto",IF($C91="","Informe a categoria",IF(NOT(ISNUMBER($D91)),"Preço avulso inválido",IF($D91&lt;=0,"Preço avulso inválido",IF(NOT(ISNUMBER($E91)),"Custo inválido",IF($E91&lt;0,"Custo inválido",IF(AND($F91&lt;&gt;"Sim",$F91&lt;&gt;"Não"),"Informe se está ativo",IF($E91&gt;=$D91,"Custo igual ou acima do preço","OK")))))))))))</f>
        <v/>
      </c>
    </row>
    <row r="92">
      <c r="A92" s="18" t="n"/>
      <c r="B92" s="18" t="n"/>
      <c r="C92" s="18" t="n"/>
      <c r="D92" s="19" t="n"/>
      <c r="E92" s="19" t="n"/>
      <c r="F92" s="20" t="n"/>
      <c r="G92" s="21">
        <f>IF($A92="","",IF(OR(NOT(ISNUMBER($D92)),NOT(ISNUMBER($E92))),"",$D92-$E92))</f>
        <v/>
      </c>
      <c r="H92" s="22">
        <f>IF(OR($A92="",$G92="",NOT(ISNUMBER($D92)),$D92&lt;=0),"",$G92/$D92)</f>
        <v/>
      </c>
      <c r="I92" s="23">
        <f>IF(COUNTA($A92:$F92)=0,"",IF($A92="","Informe o SKU",IF(COUNTIF($A$5:$A$104,$A92)&gt;1,"SKU duplicado",IF($B92="","Informe o produto",IF($C92="","Informe a categoria",IF(NOT(ISNUMBER($D92)),"Preço avulso inválido",IF($D92&lt;=0,"Preço avulso inválido",IF(NOT(ISNUMBER($E92)),"Custo inválido",IF($E92&lt;0,"Custo inválido",IF(AND($F92&lt;&gt;"Sim",$F92&lt;&gt;"Não"),"Informe se está ativo",IF($E92&gt;=$D92,"Custo igual ou acima do preço","OK")))))))))))</f>
        <v/>
      </c>
    </row>
    <row r="93">
      <c r="A93" s="18" t="n"/>
      <c r="B93" s="18" t="n"/>
      <c r="C93" s="18" t="n"/>
      <c r="D93" s="19" t="n"/>
      <c r="E93" s="19" t="n"/>
      <c r="F93" s="20" t="n"/>
      <c r="G93" s="21">
        <f>IF($A93="","",IF(OR(NOT(ISNUMBER($D93)),NOT(ISNUMBER($E93))),"",$D93-$E93))</f>
        <v/>
      </c>
      <c r="H93" s="22">
        <f>IF(OR($A93="",$G93="",NOT(ISNUMBER($D93)),$D93&lt;=0),"",$G93/$D93)</f>
        <v/>
      </c>
      <c r="I93" s="23">
        <f>IF(COUNTA($A93:$F93)=0,"",IF($A93="","Informe o SKU",IF(COUNTIF($A$5:$A$104,$A93)&gt;1,"SKU duplicado",IF($B93="","Informe o produto",IF($C93="","Informe a categoria",IF(NOT(ISNUMBER($D93)),"Preço avulso inválido",IF($D93&lt;=0,"Preço avulso inválido",IF(NOT(ISNUMBER($E93)),"Custo inválido",IF($E93&lt;0,"Custo inválido",IF(AND($F93&lt;&gt;"Sim",$F93&lt;&gt;"Não"),"Informe se está ativo",IF($E93&gt;=$D93,"Custo igual ou acima do preço","OK")))))))))))</f>
        <v/>
      </c>
    </row>
    <row r="94">
      <c r="A94" s="18" t="n"/>
      <c r="B94" s="18" t="n"/>
      <c r="C94" s="18" t="n"/>
      <c r="D94" s="19" t="n"/>
      <c r="E94" s="19" t="n"/>
      <c r="F94" s="20" t="n"/>
      <c r="G94" s="21">
        <f>IF($A94="","",IF(OR(NOT(ISNUMBER($D94)),NOT(ISNUMBER($E94))),"",$D94-$E94))</f>
        <v/>
      </c>
      <c r="H94" s="22">
        <f>IF(OR($A94="",$G94="",NOT(ISNUMBER($D94)),$D94&lt;=0),"",$G94/$D94)</f>
        <v/>
      </c>
      <c r="I94" s="23">
        <f>IF(COUNTA($A94:$F94)=0,"",IF($A94="","Informe o SKU",IF(COUNTIF($A$5:$A$104,$A94)&gt;1,"SKU duplicado",IF($B94="","Informe o produto",IF($C94="","Informe a categoria",IF(NOT(ISNUMBER($D94)),"Preço avulso inválido",IF($D94&lt;=0,"Preço avulso inválido",IF(NOT(ISNUMBER($E94)),"Custo inválido",IF($E94&lt;0,"Custo inválido",IF(AND($F94&lt;&gt;"Sim",$F94&lt;&gt;"Não"),"Informe se está ativo",IF($E94&gt;=$D94,"Custo igual ou acima do preço","OK")))))))))))</f>
        <v/>
      </c>
    </row>
    <row r="95">
      <c r="A95" s="18" t="n"/>
      <c r="B95" s="18" t="n"/>
      <c r="C95" s="18" t="n"/>
      <c r="D95" s="19" t="n"/>
      <c r="E95" s="19" t="n"/>
      <c r="F95" s="20" t="n"/>
      <c r="G95" s="21">
        <f>IF($A95="","",IF(OR(NOT(ISNUMBER($D95)),NOT(ISNUMBER($E95))),"",$D95-$E95))</f>
        <v/>
      </c>
      <c r="H95" s="22">
        <f>IF(OR($A95="",$G95="",NOT(ISNUMBER($D95)),$D95&lt;=0),"",$G95/$D95)</f>
        <v/>
      </c>
      <c r="I95" s="23">
        <f>IF(COUNTA($A95:$F95)=0,"",IF($A95="","Informe o SKU",IF(COUNTIF($A$5:$A$104,$A95)&gt;1,"SKU duplicado",IF($B95="","Informe o produto",IF($C95="","Informe a categoria",IF(NOT(ISNUMBER($D95)),"Preço avulso inválido",IF($D95&lt;=0,"Preço avulso inválido",IF(NOT(ISNUMBER($E95)),"Custo inválido",IF($E95&lt;0,"Custo inválido",IF(AND($F95&lt;&gt;"Sim",$F95&lt;&gt;"Não"),"Informe se está ativo",IF($E95&gt;=$D95,"Custo igual ou acima do preço","OK")))))))))))</f>
        <v/>
      </c>
    </row>
    <row r="96">
      <c r="A96" s="18" t="n"/>
      <c r="B96" s="18" t="n"/>
      <c r="C96" s="18" t="n"/>
      <c r="D96" s="19" t="n"/>
      <c r="E96" s="19" t="n"/>
      <c r="F96" s="20" t="n"/>
      <c r="G96" s="21">
        <f>IF($A96="","",IF(OR(NOT(ISNUMBER($D96)),NOT(ISNUMBER($E96))),"",$D96-$E96))</f>
        <v/>
      </c>
      <c r="H96" s="22">
        <f>IF(OR($A96="",$G96="",NOT(ISNUMBER($D96)),$D96&lt;=0),"",$G96/$D96)</f>
        <v/>
      </c>
      <c r="I96" s="23">
        <f>IF(COUNTA($A96:$F96)=0,"",IF($A96="","Informe o SKU",IF(COUNTIF($A$5:$A$104,$A96)&gt;1,"SKU duplicado",IF($B96="","Informe o produto",IF($C96="","Informe a categoria",IF(NOT(ISNUMBER($D96)),"Preço avulso inválido",IF($D96&lt;=0,"Preço avulso inválido",IF(NOT(ISNUMBER($E96)),"Custo inválido",IF($E96&lt;0,"Custo inválido",IF(AND($F96&lt;&gt;"Sim",$F96&lt;&gt;"Não"),"Informe se está ativo",IF($E96&gt;=$D96,"Custo igual ou acima do preço","OK")))))))))))</f>
        <v/>
      </c>
    </row>
    <row r="97">
      <c r="A97" s="18" t="n"/>
      <c r="B97" s="18" t="n"/>
      <c r="C97" s="18" t="n"/>
      <c r="D97" s="19" t="n"/>
      <c r="E97" s="19" t="n"/>
      <c r="F97" s="20" t="n"/>
      <c r="G97" s="21">
        <f>IF($A97="","",IF(OR(NOT(ISNUMBER($D97)),NOT(ISNUMBER($E97))),"",$D97-$E97))</f>
        <v/>
      </c>
      <c r="H97" s="22">
        <f>IF(OR($A97="",$G97="",NOT(ISNUMBER($D97)),$D97&lt;=0),"",$G97/$D97)</f>
        <v/>
      </c>
      <c r="I97" s="23">
        <f>IF(COUNTA($A97:$F97)=0,"",IF($A97="","Informe o SKU",IF(COUNTIF($A$5:$A$104,$A97)&gt;1,"SKU duplicado",IF($B97="","Informe o produto",IF($C97="","Informe a categoria",IF(NOT(ISNUMBER($D97)),"Preço avulso inválido",IF($D97&lt;=0,"Preço avulso inválido",IF(NOT(ISNUMBER($E97)),"Custo inválido",IF($E97&lt;0,"Custo inválido",IF(AND($F97&lt;&gt;"Sim",$F97&lt;&gt;"Não"),"Informe se está ativo",IF($E97&gt;=$D97,"Custo igual ou acima do preço","OK")))))))))))</f>
        <v/>
      </c>
    </row>
    <row r="98">
      <c r="A98" s="18" t="n"/>
      <c r="B98" s="18" t="n"/>
      <c r="C98" s="18" t="n"/>
      <c r="D98" s="19" t="n"/>
      <c r="E98" s="19" t="n"/>
      <c r="F98" s="20" t="n"/>
      <c r="G98" s="21">
        <f>IF($A98="","",IF(OR(NOT(ISNUMBER($D98)),NOT(ISNUMBER($E98))),"",$D98-$E98))</f>
        <v/>
      </c>
      <c r="H98" s="22">
        <f>IF(OR($A98="",$G98="",NOT(ISNUMBER($D98)),$D98&lt;=0),"",$G98/$D98)</f>
        <v/>
      </c>
      <c r="I98" s="23">
        <f>IF(COUNTA($A98:$F98)=0,"",IF($A98="","Informe o SKU",IF(COUNTIF($A$5:$A$104,$A98)&gt;1,"SKU duplicado",IF($B98="","Informe o produto",IF($C98="","Informe a categoria",IF(NOT(ISNUMBER($D98)),"Preço avulso inválido",IF($D98&lt;=0,"Preço avulso inválido",IF(NOT(ISNUMBER($E98)),"Custo inválido",IF($E98&lt;0,"Custo inválido",IF(AND($F98&lt;&gt;"Sim",$F98&lt;&gt;"Não"),"Informe se está ativo",IF($E98&gt;=$D98,"Custo igual ou acima do preço","OK")))))))))))</f>
        <v/>
      </c>
    </row>
    <row r="99">
      <c r="A99" s="18" t="n"/>
      <c r="B99" s="18" t="n"/>
      <c r="C99" s="18" t="n"/>
      <c r="D99" s="19" t="n"/>
      <c r="E99" s="19" t="n"/>
      <c r="F99" s="20" t="n"/>
      <c r="G99" s="21">
        <f>IF($A99="","",IF(OR(NOT(ISNUMBER($D99)),NOT(ISNUMBER($E99))),"",$D99-$E99))</f>
        <v/>
      </c>
      <c r="H99" s="22">
        <f>IF(OR($A99="",$G99="",NOT(ISNUMBER($D99)),$D99&lt;=0),"",$G99/$D99)</f>
        <v/>
      </c>
      <c r="I99" s="23">
        <f>IF(COUNTA($A99:$F99)=0,"",IF($A99="","Informe o SKU",IF(COUNTIF($A$5:$A$104,$A99)&gt;1,"SKU duplicado",IF($B99="","Informe o produto",IF($C99="","Informe a categoria",IF(NOT(ISNUMBER($D99)),"Preço avulso inválido",IF($D99&lt;=0,"Preço avulso inválido",IF(NOT(ISNUMBER($E99)),"Custo inválido",IF($E99&lt;0,"Custo inválido",IF(AND($F99&lt;&gt;"Sim",$F99&lt;&gt;"Não"),"Informe se está ativo",IF($E99&gt;=$D99,"Custo igual ou acima do preço","OK")))))))))))</f>
        <v/>
      </c>
    </row>
    <row r="100">
      <c r="A100" s="18" t="n"/>
      <c r="B100" s="18" t="n"/>
      <c r="C100" s="18" t="n"/>
      <c r="D100" s="19" t="n"/>
      <c r="E100" s="19" t="n"/>
      <c r="F100" s="20" t="n"/>
      <c r="G100" s="21">
        <f>IF($A100="","",IF(OR(NOT(ISNUMBER($D100)),NOT(ISNUMBER($E100))),"",$D100-$E100))</f>
        <v/>
      </c>
      <c r="H100" s="22">
        <f>IF(OR($A100="",$G100="",NOT(ISNUMBER($D100)),$D100&lt;=0),"",$G100/$D100)</f>
        <v/>
      </c>
      <c r="I100" s="23">
        <f>IF(COUNTA($A100:$F100)=0,"",IF($A100="","Informe o SKU",IF(COUNTIF($A$5:$A$104,$A100)&gt;1,"SKU duplicado",IF($B100="","Informe o produto",IF($C100="","Informe a categoria",IF(NOT(ISNUMBER($D100)),"Preço avulso inválido",IF($D100&lt;=0,"Preço avulso inválido",IF(NOT(ISNUMBER($E100)),"Custo inválido",IF($E100&lt;0,"Custo inválido",IF(AND($F100&lt;&gt;"Sim",$F100&lt;&gt;"Não"),"Informe se está ativo",IF($E100&gt;=$D100,"Custo igual ou acima do preço","OK")))))))))))</f>
        <v/>
      </c>
    </row>
    <row r="101">
      <c r="A101" s="18" t="n"/>
      <c r="B101" s="18" t="n"/>
      <c r="C101" s="18" t="n"/>
      <c r="D101" s="19" t="n"/>
      <c r="E101" s="19" t="n"/>
      <c r="F101" s="20" t="n"/>
      <c r="G101" s="21">
        <f>IF($A101="","",IF(OR(NOT(ISNUMBER($D101)),NOT(ISNUMBER($E101))),"",$D101-$E101))</f>
        <v/>
      </c>
      <c r="H101" s="22">
        <f>IF(OR($A101="",$G101="",NOT(ISNUMBER($D101)),$D101&lt;=0),"",$G101/$D101)</f>
        <v/>
      </c>
      <c r="I101" s="23">
        <f>IF(COUNTA($A101:$F101)=0,"",IF($A101="","Informe o SKU",IF(COUNTIF($A$5:$A$104,$A101)&gt;1,"SKU duplicado",IF($B101="","Informe o produto",IF($C101="","Informe a categoria",IF(NOT(ISNUMBER($D101)),"Preço avulso inválido",IF($D101&lt;=0,"Preço avulso inválido",IF(NOT(ISNUMBER($E101)),"Custo inválido",IF($E101&lt;0,"Custo inválido",IF(AND($F101&lt;&gt;"Sim",$F101&lt;&gt;"Não"),"Informe se está ativo",IF($E101&gt;=$D101,"Custo igual ou acima do preço","OK")))))))))))</f>
        <v/>
      </c>
    </row>
    <row r="102">
      <c r="A102" s="18" t="n"/>
      <c r="B102" s="18" t="n"/>
      <c r="C102" s="18" t="n"/>
      <c r="D102" s="19" t="n"/>
      <c r="E102" s="19" t="n"/>
      <c r="F102" s="20" t="n"/>
      <c r="G102" s="21">
        <f>IF($A102="","",IF(OR(NOT(ISNUMBER($D102)),NOT(ISNUMBER($E102))),"",$D102-$E102))</f>
        <v/>
      </c>
      <c r="H102" s="22">
        <f>IF(OR($A102="",$G102="",NOT(ISNUMBER($D102)),$D102&lt;=0),"",$G102/$D102)</f>
        <v/>
      </c>
      <c r="I102" s="23">
        <f>IF(COUNTA($A102:$F102)=0,"",IF($A102="","Informe o SKU",IF(COUNTIF($A$5:$A$104,$A102)&gt;1,"SKU duplicado",IF($B102="","Informe o produto",IF($C102="","Informe a categoria",IF(NOT(ISNUMBER($D102)),"Preço avulso inválido",IF($D102&lt;=0,"Preço avulso inválido",IF(NOT(ISNUMBER($E102)),"Custo inválido",IF($E102&lt;0,"Custo inválido",IF(AND($F102&lt;&gt;"Sim",$F102&lt;&gt;"Não"),"Informe se está ativo",IF($E102&gt;=$D102,"Custo igual ou acima do preço","OK")))))))))))</f>
        <v/>
      </c>
    </row>
    <row r="103">
      <c r="A103" s="18" t="n"/>
      <c r="B103" s="18" t="n"/>
      <c r="C103" s="18" t="n"/>
      <c r="D103" s="19" t="n"/>
      <c r="E103" s="19" t="n"/>
      <c r="F103" s="20" t="n"/>
      <c r="G103" s="21">
        <f>IF($A103="","",IF(OR(NOT(ISNUMBER($D103)),NOT(ISNUMBER($E103))),"",$D103-$E103))</f>
        <v/>
      </c>
      <c r="H103" s="22">
        <f>IF(OR($A103="",$G103="",NOT(ISNUMBER($D103)),$D103&lt;=0),"",$G103/$D103)</f>
        <v/>
      </c>
      <c r="I103" s="23">
        <f>IF(COUNTA($A103:$F103)=0,"",IF($A103="","Informe o SKU",IF(COUNTIF($A$5:$A$104,$A103)&gt;1,"SKU duplicado",IF($B103="","Informe o produto",IF($C103="","Informe a categoria",IF(NOT(ISNUMBER($D103)),"Preço avulso inválido",IF($D103&lt;=0,"Preço avulso inválido",IF(NOT(ISNUMBER($E103)),"Custo inválido",IF($E103&lt;0,"Custo inválido",IF(AND($F103&lt;&gt;"Sim",$F103&lt;&gt;"Não"),"Informe se está ativo",IF($E103&gt;=$D103,"Custo igual ou acima do preço","OK")))))))))))</f>
        <v/>
      </c>
    </row>
    <row r="104">
      <c r="A104" s="18" t="n"/>
      <c r="B104" s="18" t="n"/>
      <c r="C104" s="18" t="n"/>
      <c r="D104" s="19" t="n"/>
      <c r="E104" s="19" t="n"/>
      <c r="F104" s="20" t="n"/>
      <c r="G104" s="21">
        <f>IF($A104="","",IF(OR(NOT(ISNUMBER($D104)),NOT(ISNUMBER($E104))),"",$D104-$E104))</f>
        <v/>
      </c>
      <c r="H104" s="22">
        <f>IF(OR($A104="",$G104="",NOT(ISNUMBER($D104)),$D104&lt;=0),"",$G104/$D104)</f>
        <v/>
      </c>
      <c r="I104" s="23">
        <f>IF(COUNTA($A104:$F104)=0,"",IF($A104="","Informe o SKU",IF(COUNTIF($A$5:$A$104,$A104)&gt;1,"SKU duplicado",IF($B104="","Informe o produto",IF($C104="","Informe a categoria",IF(NOT(ISNUMBER($D104)),"Preço avulso inválido",IF($D104&lt;=0,"Preço avulso inválido",IF(NOT(ISNUMBER($E104)),"Custo inválido",IF($E104&lt;0,"Custo inválido",IF(AND($F104&lt;&gt;"Sim",$F104&lt;&gt;"Não"),"Informe se está ativo",IF($E104&gt;=$D104,"Custo igual ou acima do preço","OK")))))))))))</f>
        <v/>
      </c>
    </row>
  </sheetData>
  <mergeCells count="1">
    <mergeCell ref="A1:I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2">
      <formula>$F5="Não"</formula>
    </cfRule>
  </conditionalFormatting>
  <conditionalFormatting sqref="H5:H104">
    <cfRule type="expression" priority="3" dxfId="0">
      <formula>AND(ISNUMBER($H5),$H5&lt;0)</formula>
    </cfRule>
  </conditionalFormatting>
  <conditionalFormatting sqref="I5:I104">
    <cfRule type="expression" priority="4" dxfId="1" stopIfTrue="1">
      <formula>$I5="OK"</formula>
    </cfRule>
    <cfRule type="expression" priority="5" dxfId="0" stopIfTrue="1">
      <formula>OR($I5="SKU duplicado",$I5="Custo igual ou acima do preço")</formula>
    </cfRule>
    <cfRule type="expression" priority="6" dxfId="3">
      <formula>AND($I5&lt;&gt;"",$I5&lt;&gt;"OK")</formula>
    </cfRule>
  </conditionalFormatting>
  <dataValidations count="6">
    <dataValidation sqref="A5:A104" showDropDown="0" showInputMessage="0" showErrorMessage="1" allowBlank="0" errorTitle="SKU inválido" error="Use um SKU único com até 30 caracteres." type="custom">
      <formula1>OR(A5="",AND(LEN(A5)&lt;=30,COUNTIF($A$5:$A$104,A5)=1))</formula1>
    </dataValidation>
    <dataValidation sqref="B5:B104" showDropDown="0" showInputMessage="0" showErrorMessage="1" allowBlank="0" errorTitle="Nome muito longo" error="Use até 100 caracteres no nome do produto." type="textLength" operator="lessThanOrEqual">
      <formula1>100</formula1>
    </dataValidation>
    <dataValidation sqref="C5:C104" showDropDown="0" showInputMessage="0" showErrorMessage="1" allowBlank="0" errorTitle="Categoria inválida" error="Selecione uma categoria da lista." type="list">
      <formula1>"Bebidas,Alimentos,Acessórios,Papelaria,Outros"</formula1>
    </dataValidation>
    <dataValidation sqref="D5:D104" showDropDown="0" showInputMessage="0" showErrorMessage="1" allowBlank="0" errorTitle="Preço inválido" error="Informe um preço avulso maior que zero." type="decimal" operator="between">
      <formula1>0.01</formula1>
      <formula2>1000000</formula2>
    </dataValidation>
    <dataValidation sqref="E5:E104" showDropDown="0" showInputMessage="0" showErrorMessage="1" allowBlank="0" errorTitle="Custo inválido" error="Informe um custo igual ou maior que zero." type="decimal" operator="between">
      <formula1>0</formula1>
      <formula2>1000000</formula2>
    </dataValidation>
    <dataValidation sqref="F5:F104" showDropDown="0" showInputMessage="0" showErrorMessage="1" allowBlank="0" errorTitle="Status inválido" error="Selecione Sim ou Não." type="list">
      <formula1>"Sim,Não"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D6A57"/>
    <outlinePr summaryBelow="1" summaryRight="1"/>
    <pageSetUpPr/>
  </sheetPr>
  <dimension ref="A1:AE104"/>
  <sheetViews>
    <sheetView showGridLines="0" zoomScale="75" workbookViewId="0">
      <pane xSplit="8" ySplit="4" topLeftCell="I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12" customWidth="1" min="4" max="4"/>
    <col width="15" customWidth="1" min="5" max="5"/>
    <col width="16" customWidth="1" min="6" max="6"/>
    <col width="20" customWidth="1" min="7" max="7"/>
    <col width="18" customWidth="1" min="8" max="8"/>
    <col width="17" customWidth="1" min="9" max="9"/>
    <col width="9" customWidth="1" min="10" max="10"/>
    <col width="17" customWidth="1" min="11" max="11"/>
    <col width="9" customWidth="1" min="12" max="12"/>
    <col width="17" customWidth="1" min="13" max="13"/>
    <col width="9" customWidth="1" min="14" max="14"/>
    <col width="17" customWidth="1" min="15" max="15"/>
    <col width="9" customWidth="1" min="16" max="16"/>
    <col width="17" customWidth="1" min="17" max="17"/>
    <col width="9" customWidth="1" min="18" max="18"/>
    <col width="17" customWidth="1" min="19" max="19"/>
    <col width="16" customWidth="1" min="20" max="20"/>
    <col width="21" customWidth="1" min="21" max="21"/>
    <col width="18" customWidth="1" min="22" max="22"/>
    <col width="20" customWidth="1" min="23" max="23"/>
    <col width="17" customWidth="1" min="24" max="24"/>
    <col width="19" customWidth="1" min="25" max="25"/>
    <col width="19" customWidth="1" min="26" max="26"/>
    <col width="20" customWidth="1" min="27" max="27"/>
    <col width="15" customWidth="1" min="28" max="28"/>
    <col width="15" customWidth="1" min="29" max="29"/>
    <col width="34" customWidth="1" min="30" max="30"/>
    <col width="20" customWidth="1" min="31" max="31"/>
  </cols>
  <sheetData>
    <row r="1" ht="32" customHeight="1">
      <c r="A1" s="1" t="inlineStr">
        <is>
          <t>Simulação de combos promocionais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34" t="n"/>
      <c r="Y1" s="34" t="n"/>
      <c r="Z1" s="34" t="n"/>
      <c r="AA1" s="34" t="n"/>
      <c r="AB1" s="34" t="n"/>
      <c r="AC1" s="34" t="n"/>
      <c r="AD1" s="34" t="n"/>
      <c r="AE1" s="35" t="n"/>
    </row>
    <row r="2" ht="24" customHeight="1">
      <c r="A2" s="16" t="inlineStr">
        <is>
          <t>Cada linha é um cenário promocional temporário e não cria um kit físico permanente.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  <c r="Z2" s="16" t="n"/>
      <c r="AA2" s="16" t="n"/>
      <c r="AB2" s="16" t="n"/>
      <c r="AC2" s="16" t="n"/>
      <c r="AD2" s="16" t="n"/>
      <c r="AE2" s="16" t="n"/>
    </row>
    <row r="3"/>
    <row r="4" ht="58" customHeight="1">
      <c r="A4" s="17" t="inlineStr">
        <is>
          <t>ID do combo</t>
        </is>
      </c>
      <c r="B4" s="17" t="inlineStr">
        <is>
          <t>Nome da oferta</t>
        </is>
      </c>
      <c r="C4" s="17" t="inlineStr">
        <is>
          <t>Início</t>
        </is>
      </c>
      <c r="D4" s="17" t="inlineStr">
        <is>
          <t>Fim</t>
        </is>
      </c>
      <c r="E4" s="17" t="inlineStr">
        <is>
          <t>Situação</t>
        </is>
      </c>
      <c r="F4" s="17" t="inlineStr">
        <is>
          <t>Canal</t>
        </is>
      </c>
      <c r="G4" s="17" t="inlineStr">
        <is>
          <t>Meta de margem específica (%)</t>
        </is>
      </c>
      <c r="H4" s="17" t="inlineStr">
        <is>
          <t>Desconto proposto (%)</t>
        </is>
      </c>
      <c r="I4" s="17" t="inlineStr">
        <is>
          <t>SKU 1</t>
        </is>
      </c>
      <c r="J4" s="17" t="inlineStr">
        <is>
          <t>Qtd. 1</t>
        </is>
      </c>
      <c r="K4" s="17" t="inlineStr">
        <is>
          <t>SKU 2</t>
        </is>
      </c>
      <c r="L4" s="17" t="inlineStr">
        <is>
          <t>Qtd. 2</t>
        </is>
      </c>
      <c r="M4" s="17" t="inlineStr">
        <is>
          <t>SKU 3</t>
        </is>
      </c>
      <c r="N4" s="17" t="inlineStr">
        <is>
          <t>Qtd. 3</t>
        </is>
      </c>
      <c r="O4" s="17" t="inlineStr">
        <is>
          <t>SKU 4</t>
        </is>
      </c>
      <c r="P4" s="17" t="inlineStr">
        <is>
          <t>Qtd. 4</t>
        </is>
      </c>
      <c r="Q4" s="17" t="inlineStr">
        <is>
          <t>SKU 5</t>
        </is>
      </c>
      <c r="R4" s="17" t="inlineStr">
        <is>
          <t>Qtd. 5</t>
        </is>
      </c>
      <c r="S4" s="17" t="inlineStr">
        <is>
          <t>Valor avulso (R$)</t>
        </is>
      </c>
      <c r="T4" s="17" t="inlineStr">
        <is>
          <t>Custo total (R$)</t>
        </is>
      </c>
      <c r="U4" s="17" t="inlineStr">
        <is>
          <t>Economia do cliente (R$)</t>
        </is>
      </c>
      <c r="V4" s="17" t="inlineStr">
        <is>
          <t>Preço do combo (R$)</t>
        </is>
      </c>
      <c r="W4" s="17" t="inlineStr">
        <is>
          <t>Economia do cliente (%)</t>
        </is>
      </c>
      <c r="X4" s="17" t="inlineStr">
        <is>
          <t>Meta aplicada (%)</t>
        </is>
      </c>
      <c r="Y4" s="17" t="inlineStr">
        <is>
          <t>Margem do combo (R$)</t>
        </is>
      </c>
      <c r="Z4" s="17" t="inlineStr">
        <is>
          <t>Margem do combo (%)</t>
        </is>
      </c>
      <c r="AA4" s="17" t="inlineStr">
        <is>
          <t>Diferença vs. meta (p.p.)</t>
        </is>
      </c>
      <c r="AB4" s="17" t="inlineStr">
        <is>
          <t>SKUs informados</t>
        </is>
      </c>
      <c r="AC4" s="17" t="inlineStr">
        <is>
          <t>Unidades totais</t>
        </is>
      </c>
      <c r="AD4" s="17" t="inlineStr">
        <is>
          <t>Alerta</t>
        </is>
      </c>
      <c r="AE4" s="17" t="inlineStr">
        <is>
          <t>Decisão sugerida</t>
        </is>
      </c>
    </row>
    <row r="5">
      <c r="A5" s="18" t="inlineStr">
        <is>
          <t>CMB-FIC-001</t>
        </is>
      </c>
      <c r="B5" s="18" t="inlineStr">
        <is>
          <t>Café com Caneca Brisa</t>
        </is>
      </c>
      <c r="C5" s="36" t="n">
        <v>46266</v>
      </c>
      <c r="D5" s="36" t="n">
        <v>46295</v>
      </c>
      <c r="E5" s="18" t="inlineStr">
        <is>
          <t>Em análise</t>
        </is>
      </c>
      <c r="F5" s="18" t="inlineStr">
        <is>
          <t>Loja virtual</t>
        </is>
      </c>
      <c r="G5" s="25" t="n">
        <v>0.35</v>
      </c>
      <c r="H5" s="25" t="n">
        <v>0.15</v>
      </c>
      <c r="I5" s="18" t="inlineStr">
        <is>
          <t>SKU-FIC-001</t>
        </is>
      </c>
      <c r="J5" s="20" t="n">
        <v>1</v>
      </c>
      <c r="K5" s="18" t="inlineStr">
        <is>
          <t>SKU-FIC-002</t>
        </is>
      </c>
      <c r="L5" s="20" t="n">
        <v>1</v>
      </c>
      <c r="M5" s="18" t="n"/>
      <c r="N5" s="20" t="n"/>
      <c r="O5" s="18" t="n"/>
      <c r="P5" s="20" t="n"/>
      <c r="Q5" s="18" t="n"/>
      <c r="R5" s="20" t="n"/>
      <c r="S5" s="21">
        <f>IF($A5="","",IF($I5="",0,IFERROR($J5*INDEX(Produtos!$D$5:$D$104,MATCH($I5,Produtos!$A$5:$A$104,0)),0))+IF($K5="",0,IFERROR($L5*INDEX(Produtos!$D$5:$D$104,MATCH($K5,Produtos!$A$5:$A$104,0)),0))+IF($M5="",0,IFERROR($N5*INDEX(Produtos!$D$5:$D$104,MATCH($M5,Produtos!$A$5:$A$104,0)),0))+IF($O5="",0,IFERROR($P5*INDEX(Produtos!$D$5:$D$104,MATCH($O5,Produtos!$A$5:$A$104,0)),0))+IF($Q5="",0,IFERROR($R5*INDEX(Produtos!$D$5:$D$104,MATCH($Q5,Produtos!$A$5:$A$104,0)),0)))</f>
        <v/>
      </c>
      <c r="T5" s="21">
        <f>IF($A5="","",IF($I5="",0,IFERROR($J5*INDEX(Produtos!$E$5:$E$104,MATCH($I5,Produtos!$A$5:$A$104,0)),0))+IF($K5="",0,IFERROR($L5*INDEX(Produtos!$E$5:$E$104,MATCH($K5,Produtos!$A$5:$A$104,0)),0))+IF($M5="",0,IFERROR($N5*INDEX(Produtos!$E$5:$E$104,MATCH($M5,Produtos!$A$5:$A$104,0)),0))+IF($O5="",0,IFERROR($P5*INDEX(Produtos!$E$5:$E$104,MATCH($O5,Produtos!$A$5:$A$104,0)),0))+IF($Q5="",0,IFERROR($R5*INDEX(Produtos!$E$5:$E$104,MATCH($Q5,Produtos!$A$5:$A$104,0)),0)))</f>
        <v/>
      </c>
      <c r="U5" s="21">
        <f>IF(OR($A5="",$S5="",NOT(ISNUMBER($H5))),"",$S5*$H5)</f>
        <v/>
      </c>
      <c r="V5" s="21">
        <f>IF(OR($A5="",$S5="",$U5=""),"",$S5-$U5)</f>
        <v/>
      </c>
      <c r="W5" s="22">
        <f>IF(OR($A5="",NOT(ISNUMBER($S5)),$S5&lt;=0,$U5=""),"",$U5/$S5)</f>
        <v/>
      </c>
      <c r="X5" s="22">
        <f>IF($A5="","",IF($G5="",IF(ISNUMBER(Resumo!$H$2),Resumo!$H$2,""),IF(ISNUMBER($G5),$G5,"")))</f>
        <v/>
      </c>
      <c r="Y5" s="21">
        <f>IF(OR($A5="",$V5="",$T5=""),"",$V5-$T5)</f>
        <v/>
      </c>
      <c r="Z5" s="22">
        <f>IF(OR($A5="",NOT(ISNUMBER($V5)),$V5&lt;=0,$Y5=""),"",$Y5/$V5)</f>
        <v/>
      </c>
      <c r="AA5" s="37">
        <f>IF(OR($A5="",$Z5="",$X5=""),"",($Z5-$X5)*100)</f>
        <v/>
      </c>
      <c r="AB5" s="27">
        <f>IF($A5="","",COUNTA($I5,$K5,$M5,$O5,$Q5))</f>
        <v/>
      </c>
      <c r="AC5" s="27">
        <f>IF($A5="","",SUM(IF(AND($I5&lt;&gt;"",ISNUMBER($J5)),$J5,0),IF(AND($K5&lt;&gt;"",ISNUMBER($L5)),$L5,0),IF(AND($M5&lt;&gt;"",ISNUMBER($N5)),$N5,0),IF(AND($O5&lt;&gt;"",ISNUMBER($P5)),$P5,0),IF(AND($Q5&lt;&gt;"",ISNUMBER($R5)),$R5,0)))</f>
        <v/>
      </c>
      <c r="AD5" s="23">
        <f>IF(COUNTA($A5:$R5)=0,"",IF($A5="","Informe o ID do combo",IF(COUNTIF($A$5:$A$104,$A5)&gt;1,"ID do combo duplicado",IF($B5="","Informe o nome da oferta",IF(OR($C5="",$D5="",NOT(ISNUMBER($C5)),NOT(ISNUMBER($D5))),"Informe datas válidas",IF($D5&lt;$C5,"Data final anterior à inicial",IF(AND($E5&lt;&gt;"Rascunho",$E5&lt;&gt;"Em análise",$E5&lt;&gt;"Aprovado",$E5&lt;&gt;"Descartado"),"Informe a situação",IF(AND($F5&lt;&gt;"Loja virtual",$F5&lt;&gt;"Marketplace",$F5&lt;&gt;"Todos"),"Informe o canal",IF(OR(NOT(ISNUMBER($H5)),IFERROR($H5&lt;0,TRUE),IFERROR($H5&gt;0.95,TRUE)),"Desconto inválido",IF(OR(NOT(ISNUMBER($X5)),IFERROR($X5&lt;0,TRUE),IFERROR($X5&gt;0.95,TRUE)),"Meta inválida",IF(COUNTA($I5,$K5,$M5,$O5,$Q5)=0,"Informe ao menos um SKU",IF(OR(AND($I5&lt;&gt;"",OR(NOT(ISNUMBER($J5)),IFERROR($J5&lt;1,TRUE),IFERROR($J5&lt;&gt;INT($J5),TRUE))),AND($I5="",$J5&lt;&gt;""),AND($K5&lt;&gt;"",OR(NOT(ISNUMBER($L5)),IFERROR($L5&lt;1,TRUE),IFERROR($L5&lt;&gt;INT($L5),TRUE))),AND($K5="",$L5&lt;&gt;""),AND($M5&lt;&gt;"",OR(NOT(ISNUMBER($N5)),IFERROR($N5&lt;1,TRUE),IFERROR($N5&lt;&gt;INT($N5),TRUE))),AND($M5="",$N5&lt;&gt;""),AND($O5&lt;&gt;"",OR(NOT(ISNUMBER($P5)),IFERROR($P5&lt;1,TRUE),IFERROR($P5&lt;&gt;INT($P5),TRUE))),AND($O5="",$P5&lt;&gt;""),AND($Q5&lt;&gt;"",OR(NOT(ISNUMBER($R5)),IFERROR($R5&lt;1,TRUE),IFERROR($R5&lt;&gt;INT($R5),TRUE))),AND($Q5="",$R5&lt;&gt;"")),"Revise SKUs e quantidades",IF(OR(AND($I5&lt;&gt;"",IFERROR(MATCH($I5,Produtos!$A$5:$A$104,0),0)=0),AND($K5&lt;&gt;"",IFERROR(MATCH($K5,Produtos!$A$5:$A$104,0),0)=0),AND($M5&lt;&gt;"",IFERROR(MATCH($M5,Produtos!$A$5:$A$104,0),0)=0),AND($O5&lt;&gt;"",IFERROR(MATCH($O5,Produtos!$A$5:$A$104,0),0)=0),AND($Q5&lt;&gt;"",IFERROR(MATCH($Q5,Produtos!$A$5:$A$104,0),0)=0)),"SKU não cadastrado",IF(OR(AND($I5&lt;&gt;"",IFERROR(INDEX(Produtos!$I$5:$I$104,MATCH($I5,Produtos!$A$5:$A$104,0)),"")&lt;&gt;"OK"),AND($K5&lt;&gt;"",IFERROR(INDEX(Produtos!$I$5:$I$104,MATCH($K5,Produtos!$A$5:$A$104,0)),"")&lt;&gt;"OK"),AND($M5&lt;&gt;"",IFERROR(INDEX(Produtos!$I$5:$I$104,MATCH($M5,Produtos!$A$5:$A$104,0)),"")&lt;&gt;"OK"),AND($O5&lt;&gt;"",IFERROR(INDEX(Produtos!$I$5:$I$104,MATCH($O5,Produtos!$A$5:$A$104,0)),"")&lt;&gt;"OK"),AND($Q5&lt;&gt;"",IFERROR(INDEX(Produtos!$I$5:$I$104,MATCH($Q5,Produtos!$A$5:$A$104,0)),"")&lt;&gt;"OK")),"SKU com erro no cadastro",IF(OR(AND($I5&lt;&gt;"",IFERROR(INDEX(Produtos!$F$5:$F$104,MATCH($I5,Produtos!$A$5:$A$104,0)),"")&lt;&gt;"Sim"),AND($K5&lt;&gt;"",IFERROR(INDEX(Produtos!$F$5:$F$104,MATCH($K5,Produtos!$A$5:$A$104,0)),"")&lt;&gt;"Sim"),AND($M5&lt;&gt;"",IFERROR(INDEX(Produtos!$F$5:$F$104,MATCH($M5,Produtos!$A$5:$A$104,0)),"")&lt;&gt;"Sim"),AND($O5&lt;&gt;"",IFERROR(INDEX(Produtos!$F$5:$F$104,MATCH($O5,Produtos!$A$5:$A$104,0)),"")&lt;&gt;"Sim"),AND($Q5&lt;&gt;"",IFERROR(INDEX(Produtos!$F$5:$F$104,MATCH($Q5,Produtos!$A$5:$A$104,0)),"")&lt;&gt;"Sim")),"SKU inativo ou sem status",IF(OR(AND($I5&lt;&gt;"",$I5=$K5),AND($I5&lt;&gt;"",$I5=$M5),AND($I5&lt;&gt;"",$I5=$O5),AND($I5&lt;&gt;"",$I5=$Q5),AND($K5&lt;&gt;"",$K5=$M5),AND($K5&lt;&gt;"",$K5=$O5),AND($K5&lt;&gt;"",$K5=$Q5),AND($M5&lt;&gt;"",$M5=$O5),AND($M5&lt;&gt;"",$M5=$Q5),AND($O5&lt;&gt;"",$O5=$Q5)),"SKU repetido no combo",IF(OR($V5="",NOT(ISNUMBER($V5)),IFERROR($V5&lt;=0,TRUE)),"Preço do combo inválido",IF(OR($Z5="",NOT(ISNUMBER($Z5))),"Não foi possível calcular a margem",IF($Z5&lt;0,"Margem negativa",IF($Z5&lt;$X5,"Margem abaixo da meta","OK"))))))))))))))))))))</f>
        <v/>
      </c>
      <c r="AE5" s="23">
        <f>IF($AD5="","",IF($AD5="OK","Viável",IF(OR($AD5="Margem negativa",$AD5="Margem abaixo da meta"),"Inviável","Revisar cadastro")))</f>
        <v/>
      </c>
    </row>
    <row r="6">
      <c r="A6" s="18" t="inlineStr">
        <is>
          <t>CMB-FIC-002</t>
        </is>
      </c>
      <c r="B6" s="18" t="inlineStr">
        <is>
          <t>Pausa Doce Horizonte</t>
        </is>
      </c>
      <c r="C6" s="36" t="n">
        <v>46270</v>
      </c>
      <c r="D6" s="36" t="n">
        <v>46285</v>
      </c>
      <c r="E6" s="18" t="inlineStr">
        <is>
          <t>Em análise</t>
        </is>
      </c>
      <c r="F6" s="18" t="inlineStr">
        <is>
          <t>Marketplace</t>
        </is>
      </c>
      <c r="G6" s="25" t="n">
        <v>0.45</v>
      </c>
      <c r="H6" s="25" t="n">
        <v>0.2</v>
      </c>
      <c r="I6" s="18" t="inlineStr">
        <is>
          <t>SKU-FIC-004</t>
        </is>
      </c>
      <c r="J6" s="20" t="n">
        <v>1</v>
      </c>
      <c r="K6" s="18" t="inlineStr">
        <is>
          <t>SKU-FIC-005</t>
        </is>
      </c>
      <c r="L6" s="20" t="n">
        <v>2</v>
      </c>
      <c r="M6" s="18" t="n"/>
      <c r="N6" s="20" t="n"/>
      <c r="O6" s="18" t="n"/>
      <c r="P6" s="20" t="n"/>
      <c r="Q6" s="18" t="n"/>
      <c r="R6" s="20" t="n"/>
      <c r="S6" s="21">
        <f>IF($A6="","",IF($I6="",0,IFERROR($J6*INDEX(Produtos!$D$5:$D$104,MATCH($I6,Produtos!$A$5:$A$104,0)),0))+IF($K6="",0,IFERROR($L6*INDEX(Produtos!$D$5:$D$104,MATCH($K6,Produtos!$A$5:$A$104,0)),0))+IF($M6="",0,IFERROR($N6*INDEX(Produtos!$D$5:$D$104,MATCH($M6,Produtos!$A$5:$A$104,0)),0))+IF($O6="",0,IFERROR($P6*INDEX(Produtos!$D$5:$D$104,MATCH($O6,Produtos!$A$5:$A$104,0)),0))+IF($Q6="",0,IFERROR($R6*INDEX(Produtos!$D$5:$D$104,MATCH($Q6,Produtos!$A$5:$A$104,0)),0)))</f>
        <v/>
      </c>
      <c r="T6" s="21">
        <f>IF($A6="","",IF($I6="",0,IFERROR($J6*INDEX(Produtos!$E$5:$E$104,MATCH($I6,Produtos!$A$5:$A$104,0)),0))+IF($K6="",0,IFERROR($L6*INDEX(Produtos!$E$5:$E$104,MATCH($K6,Produtos!$A$5:$A$104,0)),0))+IF($M6="",0,IFERROR($N6*INDEX(Produtos!$E$5:$E$104,MATCH($M6,Produtos!$A$5:$A$104,0)),0))+IF($O6="",0,IFERROR($P6*INDEX(Produtos!$E$5:$E$104,MATCH($O6,Produtos!$A$5:$A$104,0)),0))+IF($Q6="",0,IFERROR($R6*INDEX(Produtos!$E$5:$E$104,MATCH($Q6,Produtos!$A$5:$A$104,0)),0)))</f>
        <v/>
      </c>
      <c r="U6" s="21">
        <f>IF(OR($A6="",$S6="",NOT(ISNUMBER($H6))),"",$S6*$H6)</f>
        <v/>
      </c>
      <c r="V6" s="21">
        <f>IF(OR($A6="",$S6="",$U6=""),"",$S6-$U6)</f>
        <v/>
      </c>
      <c r="W6" s="22">
        <f>IF(OR($A6="",NOT(ISNUMBER($S6)),$S6&lt;=0,$U6=""),"",$U6/$S6)</f>
        <v/>
      </c>
      <c r="X6" s="22">
        <f>IF($A6="","",IF($G6="",IF(ISNUMBER(Resumo!$H$2),Resumo!$H$2,""),IF(ISNUMBER($G6),$G6,"")))</f>
        <v/>
      </c>
      <c r="Y6" s="21">
        <f>IF(OR($A6="",$V6="",$T6=""),"",$V6-$T6)</f>
        <v/>
      </c>
      <c r="Z6" s="22">
        <f>IF(OR($A6="",NOT(ISNUMBER($V6)),$V6&lt;=0,$Y6=""),"",$Y6/$V6)</f>
        <v/>
      </c>
      <c r="AA6" s="37">
        <f>IF(OR($A6="",$Z6="",$X6=""),"",($Z6-$X6)*100)</f>
        <v/>
      </c>
      <c r="AB6" s="27">
        <f>IF($A6="","",COUNTA($I6,$K6,$M6,$O6,$Q6))</f>
        <v/>
      </c>
      <c r="AC6" s="27">
        <f>IF($A6="","",SUM(IF(AND($I6&lt;&gt;"",ISNUMBER($J6)),$J6,0),IF(AND($K6&lt;&gt;"",ISNUMBER($L6)),$L6,0),IF(AND($M6&lt;&gt;"",ISNUMBER($N6)),$N6,0),IF(AND($O6&lt;&gt;"",ISNUMBER($P6)),$P6,0),IF(AND($Q6&lt;&gt;"",ISNUMBER($R6)),$R6,0)))</f>
        <v/>
      </c>
      <c r="AD6" s="23">
        <f>IF(COUNTA($A6:$R6)=0,"",IF($A6="","Informe o ID do combo",IF(COUNTIF($A$5:$A$104,$A6)&gt;1,"ID do combo duplicado",IF($B6="","Informe o nome da oferta",IF(OR($C6="",$D6="",NOT(ISNUMBER($C6)),NOT(ISNUMBER($D6))),"Informe datas válidas",IF($D6&lt;$C6,"Data final anterior à inicial",IF(AND($E6&lt;&gt;"Rascunho",$E6&lt;&gt;"Em análise",$E6&lt;&gt;"Aprovado",$E6&lt;&gt;"Descartado"),"Informe a situação",IF(AND($F6&lt;&gt;"Loja virtual",$F6&lt;&gt;"Marketplace",$F6&lt;&gt;"Todos"),"Informe o canal",IF(OR(NOT(ISNUMBER($H6)),IFERROR($H6&lt;0,TRUE),IFERROR($H6&gt;0.95,TRUE)),"Desconto inválido",IF(OR(NOT(ISNUMBER($X6)),IFERROR($X6&lt;0,TRUE),IFERROR($X6&gt;0.95,TRUE)),"Meta inválida",IF(COUNTA($I6,$K6,$M6,$O6,$Q6)=0,"Informe ao menos um SKU",IF(OR(AND($I6&lt;&gt;"",OR(NOT(ISNUMBER($J6)),IFERROR($J6&lt;1,TRUE),IFERROR($J6&lt;&gt;INT($J6),TRUE))),AND($I6="",$J6&lt;&gt;""),AND($K6&lt;&gt;"",OR(NOT(ISNUMBER($L6)),IFERROR($L6&lt;1,TRUE),IFERROR($L6&lt;&gt;INT($L6),TRUE))),AND($K6="",$L6&lt;&gt;""),AND($M6&lt;&gt;"",OR(NOT(ISNUMBER($N6)),IFERROR($N6&lt;1,TRUE),IFERROR($N6&lt;&gt;INT($N6),TRUE))),AND($M6="",$N6&lt;&gt;""),AND($O6&lt;&gt;"",OR(NOT(ISNUMBER($P6)),IFERROR($P6&lt;1,TRUE),IFERROR($P6&lt;&gt;INT($P6),TRUE))),AND($O6="",$P6&lt;&gt;""),AND($Q6&lt;&gt;"",OR(NOT(ISNUMBER($R6)),IFERROR($R6&lt;1,TRUE),IFERROR($R6&lt;&gt;INT($R6),TRUE))),AND($Q6="",$R6&lt;&gt;"")),"Revise SKUs e quantidades",IF(OR(AND($I6&lt;&gt;"",IFERROR(MATCH($I6,Produtos!$A$5:$A$104,0),0)=0),AND($K6&lt;&gt;"",IFERROR(MATCH($K6,Produtos!$A$5:$A$104,0),0)=0),AND($M6&lt;&gt;"",IFERROR(MATCH($M6,Produtos!$A$5:$A$104,0),0)=0),AND($O6&lt;&gt;"",IFERROR(MATCH($O6,Produtos!$A$5:$A$104,0),0)=0),AND($Q6&lt;&gt;"",IFERROR(MATCH($Q6,Produtos!$A$5:$A$104,0),0)=0)),"SKU não cadastrado",IF(OR(AND($I6&lt;&gt;"",IFERROR(INDEX(Produtos!$I$5:$I$104,MATCH($I6,Produtos!$A$5:$A$104,0)),"")&lt;&gt;"OK"),AND($K6&lt;&gt;"",IFERROR(INDEX(Produtos!$I$5:$I$104,MATCH($K6,Produtos!$A$5:$A$104,0)),"")&lt;&gt;"OK"),AND($M6&lt;&gt;"",IFERROR(INDEX(Produtos!$I$5:$I$104,MATCH($M6,Produtos!$A$5:$A$104,0)),"")&lt;&gt;"OK"),AND($O6&lt;&gt;"",IFERROR(INDEX(Produtos!$I$5:$I$104,MATCH($O6,Produtos!$A$5:$A$104,0)),"")&lt;&gt;"OK"),AND($Q6&lt;&gt;"",IFERROR(INDEX(Produtos!$I$5:$I$104,MATCH($Q6,Produtos!$A$5:$A$104,0)),"")&lt;&gt;"OK")),"SKU com erro no cadastro",IF(OR(AND($I6&lt;&gt;"",IFERROR(INDEX(Produtos!$F$5:$F$104,MATCH($I6,Produtos!$A$5:$A$104,0)),"")&lt;&gt;"Sim"),AND($K6&lt;&gt;"",IFERROR(INDEX(Produtos!$F$5:$F$104,MATCH($K6,Produtos!$A$5:$A$104,0)),"")&lt;&gt;"Sim"),AND($M6&lt;&gt;"",IFERROR(INDEX(Produtos!$F$5:$F$104,MATCH($M6,Produtos!$A$5:$A$104,0)),"")&lt;&gt;"Sim"),AND($O6&lt;&gt;"",IFERROR(INDEX(Produtos!$F$5:$F$104,MATCH($O6,Produtos!$A$5:$A$104,0)),"")&lt;&gt;"Sim"),AND($Q6&lt;&gt;"",IFERROR(INDEX(Produtos!$F$5:$F$104,MATCH($Q6,Produtos!$A$5:$A$104,0)),"")&lt;&gt;"Sim")),"SKU inativo ou sem status",IF(OR(AND($I6&lt;&gt;"",$I6=$K6),AND($I6&lt;&gt;"",$I6=$M6),AND($I6&lt;&gt;"",$I6=$O6),AND($I6&lt;&gt;"",$I6=$Q6),AND($K6&lt;&gt;"",$K6=$M6),AND($K6&lt;&gt;"",$K6=$O6),AND($K6&lt;&gt;"",$K6=$Q6),AND($M6&lt;&gt;"",$M6=$O6),AND($M6&lt;&gt;"",$M6=$Q6),AND($O6&lt;&gt;"",$O6=$Q6)),"SKU repetido no combo",IF(OR($V6="",NOT(ISNUMBER($V6)),IFERROR($V6&lt;=0,TRUE)),"Preço do combo inválido",IF(OR($Z6="",NOT(ISNUMBER($Z6))),"Não foi possível calcular a margem",IF($Z6&lt;0,"Margem negativa",IF($Z6&lt;$X6,"Margem abaixo da meta","OK"))))))))))))))))))))</f>
        <v/>
      </c>
      <c r="AE6" s="23">
        <f>IF($AD6="","",IF($AD6="OK","Viável",IF(OR($AD6="Margem negativa",$AD6="Margem abaixo da meta"),"Inviável","Revisar cadastro")))</f>
        <v/>
      </c>
    </row>
    <row r="7">
      <c r="A7" s="18" t="inlineStr">
        <is>
          <t>CMB-FIC-003</t>
        </is>
      </c>
      <c r="B7" s="18" t="inlineStr">
        <is>
          <t>Hidratação com Ecobag</t>
        </is>
      </c>
      <c r="C7" s="36" t="n">
        <v>46275</v>
      </c>
      <c r="D7" s="36" t="n">
        <v>46305</v>
      </c>
      <c r="E7" s="18" t="inlineStr">
        <is>
          <t>Rascunho</t>
        </is>
      </c>
      <c r="F7" s="18" t="inlineStr">
        <is>
          <t>Todos</t>
        </is>
      </c>
      <c r="G7" s="25" t="n">
        <v>0.3</v>
      </c>
      <c r="H7" s="25" t="n">
        <v>0.1</v>
      </c>
      <c r="I7" s="18" t="inlineStr">
        <is>
          <t>SKU-FIC-006</t>
        </is>
      </c>
      <c r="J7" s="20" t="n">
        <v>1</v>
      </c>
      <c r="K7" s="18" t="inlineStr">
        <is>
          <t>SKU-FIC-008</t>
        </is>
      </c>
      <c r="L7" s="20" t="n">
        <v>1</v>
      </c>
      <c r="M7" s="18" t="n"/>
      <c r="N7" s="20" t="n"/>
      <c r="O7" s="18" t="n"/>
      <c r="P7" s="20" t="n"/>
      <c r="Q7" s="18" t="n"/>
      <c r="R7" s="20" t="n"/>
      <c r="S7" s="21">
        <f>IF($A7="","",IF($I7="",0,IFERROR($J7*INDEX(Produtos!$D$5:$D$104,MATCH($I7,Produtos!$A$5:$A$104,0)),0))+IF($K7="",0,IFERROR($L7*INDEX(Produtos!$D$5:$D$104,MATCH($K7,Produtos!$A$5:$A$104,0)),0))+IF($M7="",0,IFERROR($N7*INDEX(Produtos!$D$5:$D$104,MATCH($M7,Produtos!$A$5:$A$104,0)),0))+IF($O7="",0,IFERROR($P7*INDEX(Produtos!$D$5:$D$104,MATCH($O7,Produtos!$A$5:$A$104,0)),0))+IF($Q7="",0,IFERROR($R7*INDEX(Produtos!$D$5:$D$104,MATCH($Q7,Produtos!$A$5:$A$104,0)),0)))</f>
        <v/>
      </c>
      <c r="T7" s="21">
        <f>IF($A7="","",IF($I7="",0,IFERROR($J7*INDEX(Produtos!$E$5:$E$104,MATCH($I7,Produtos!$A$5:$A$104,0)),0))+IF($K7="",0,IFERROR($L7*INDEX(Produtos!$E$5:$E$104,MATCH($K7,Produtos!$A$5:$A$104,0)),0))+IF($M7="",0,IFERROR($N7*INDEX(Produtos!$E$5:$E$104,MATCH($M7,Produtos!$A$5:$A$104,0)),0))+IF($O7="",0,IFERROR($P7*INDEX(Produtos!$E$5:$E$104,MATCH($O7,Produtos!$A$5:$A$104,0)),0))+IF($Q7="",0,IFERROR($R7*INDEX(Produtos!$E$5:$E$104,MATCH($Q7,Produtos!$A$5:$A$104,0)),0)))</f>
        <v/>
      </c>
      <c r="U7" s="21">
        <f>IF(OR($A7="",$S7="",NOT(ISNUMBER($H7))),"",$S7*$H7)</f>
        <v/>
      </c>
      <c r="V7" s="21">
        <f>IF(OR($A7="",$S7="",$U7=""),"",$S7-$U7)</f>
        <v/>
      </c>
      <c r="W7" s="22">
        <f>IF(OR($A7="",NOT(ISNUMBER($S7)),$S7&lt;=0,$U7=""),"",$U7/$S7)</f>
        <v/>
      </c>
      <c r="X7" s="22">
        <f>IF($A7="","",IF($G7="",IF(ISNUMBER(Resumo!$H$2),Resumo!$H$2,""),IF(ISNUMBER($G7),$G7,"")))</f>
        <v/>
      </c>
      <c r="Y7" s="21">
        <f>IF(OR($A7="",$V7="",$T7=""),"",$V7-$T7)</f>
        <v/>
      </c>
      <c r="Z7" s="22">
        <f>IF(OR($A7="",NOT(ISNUMBER($V7)),$V7&lt;=0,$Y7=""),"",$Y7/$V7)</f>
        <v/>
      </c>
      <c r="AA7" s="37">
        <f>IF(OR($A7="",$Z7="",$X7=""),"",($Z7-$X7)*100)</f>
        <v/>
      </c>
      <c r="AB7" s="27">
        <f>IF($A7="","",COUNTA($I7,$K7,$M7,$O7,$Q7))</f>
        <v/>
      </c>
      <c r="AC7" s="27">
        <f>IF($A7="","",SUM(IF(AND($I7&lt;&gt;"",ISNUMBER($J7)),$J7,0),IF(AND($K7&lt;&gt;"",ISNUMBER($L7)),$L7,0),IF(AND($M7&lt;&gt;"",ISNUMBER($N7)),$N7,0),IF(AND($O7&lt;&gt;"",ISNUMBER($P7)),$P7,0),IF(AND($Q7&lt;&gt;"",ISNUMBER($R7)),$R7,0)))</f>
        <v/>
      </c>
      <c r="AD7" s="23">
        <f>IF(COUNTA($A7:$R7)=0,"",IF($A7="","Informe o ID do combo",IF(COUNTIF($A$5:$A$104,$A7)&gt;1,"ID do combo duplicado",IF($B7="","Informe o nome da oferta",IF(OR($C7="",$D7="",NOT(ISNUMBER($C7)),NOT(ISNUMBER($D7))),"Informe datas válidas",IF($D7&lt;$C7,"Data final anterior à inicial",IF(AND($E7&lt;&gt;"Rascunho",$E7&lt;&gt;"Em análise",$E7&lt;&gt;"Aprovado",$E7&lt;&gt;"Descartado"),"Informe a situação",IF(AND($F7&lt;&gt;"Loja virtual",$F7&lt;&gt;"Marketplace",$F7&lt;&gt;"Todos"),"Informe o canal",IF(OR(NOT(ISNUMBER($H7)),IFERROR($H7&lt;0,TRUE),IFERROR($H7&gt;0.95,TRUE)),"Desconto inválido",IF(OR(NOT(ISNUMBER($X7)),IFERROR($X7&lt;0,TRUE),IFERROR($X7&gt;0.95,TRUE)),"Meta inválida",IF(COUNTA($I7,$K7,$M7,$O7,$Q7)=0,"Informe ao menos um SKU",IF(OR(AND($I7&lt;&gt;"",OR(NOT(ISNUMBER($J7)),IFERROR($J7&lt;1,TRUE),IFERROR($J7&lt;&gt;INT($J7),TRUE))),AND($I7="",$J7&lt;&gt;""),AND($K7&lt;&gt;"",OR(NOT(ISNUMBER($L7)),IFERROR($L7&lt;1,TRUE),IFERROR($L7&lt;&gt;INT($L7),TRUE))),AND($K7="",$L7&lt;&gt;""),AND($M7&lt;&gt;"",OR(NOT(ISNUMBER($N7)),IFERROR($N7&lt;1,TRUE),IFERROR($N7&lt;&gt;INT($N7),TRUE))),AND($M7="",$N7&lt;&gt;""),AND($O7&lt;&gt;"",OR(NOT(ISNUMBER($P7)),IFERROR($P7&lt;1,TRUE),IFERROR($P7&lt;&gt;INT($P7),TRUE))),AND($O7="",$P7&lt;&gt;""),AND($Q7&lt;&gt;"",OR(NOT(ISNUMBER($R7)),IFERROR($R7&lt;1,TRUE),IFERROR($R7&lt;&gt;INT($R7),TRUE))),AND($Q7="",$R7&lt;&gt;"")),"Revise SKUs e quantidades",IF(OR(AND($I7&lt;&gt;"",IFERROR(MATCH($I7,Produtos!$A$5:$A$104,0),0)=0),AND($K7&lt;&gt;"",IFERROR(MATCH($K7,Produtos!$A$5:$A$104,0),0)=0),AND($M7&lt;&gt;"",IFERROR(MATCH($M7,Produtos!$A$5:$A$104,0),0)=0),AND($O7&lt;&gt;"",IFERROR(MATCH($O7,Produtos!$A$5:$A$104,0),0)=0),AND($Q7&lt;&gt;"",IFERROR(MATCH($Q7,Produtos!$A$5:$A$104,0),0)=0)),"SKU não cadastrado",IF(OR(AND($I7&lt;&gt;"",IFERROR(INDEX(Produtos!$I$5:$I$104,MATCH($I7,Produtos!$A$5:$A$104,0)),"")&lt;&gt;"OK"),AND($K7&lt;&gt;"",IFERROR(INDEX(Produtos!$I$5:$I$104,MATCH($K7,Produtos!$A$5:$A$104,0)),"")&lt;&gt;"OK"),AND($M7&lt;&gt;"",IFERROR(INDEX(Produtos!$I$5:$I$104,MATCH($M7,Produtos!$A$5:$A$104,0)),"")&lt;&gt;"OK"),AND($O7&lt;&gt;"",IFERROR(INDEX(Produtos!$I$5:$I$104,MATCH($O7,Produtos!$A$5:$A$104,0)),"")&lt;&gt;"OK"),AND($Q7&lt;&gt;"",IFERROR(INDEX(Produtos!$I$5:$I$104,MATCH($Q7,Produtos!$A$5:$A$104,0)),"")&lt;&gt;"OK")),"SKU com erro no cadastro",IF(OR(AND($I7&lt;&gt;"",IFERROR(INDEX(Produtos!$F$5:$F$104,MATCH($I7,Produtos!$A$5:$A$104,0)),"")&lt;&gt;"Sim"),AND($K7&lt;&gt;"",IFERROR(INDEX(Produtos!$F$5:$F$104,MATCH($K7,Produtos!$A$5:$A$104,0)),"")&lt;&gt;"Sim"),AND($M7&lt;&gt;"",IFERROR(INDEX(Produtos!$F$5:$F$104,MATCH($M7,Produtos!$A$5:$A$104,0)),"")&lt;&gt;"Sim"),AND($O7&lt;&gt;"",IFERROR(INDEX(Produtos!$F$5:$F$104,MATCH($O7,Produtos!$A$5:$A$104,0)),"")&lt;&gt;"Sim"),AND($Q7&lt;&gt;"",IFERROR(INDEX(Produtos!$F$5:$F$104,MATCH($Q7,Produtos!$A$5:$A$104,0)),"")&lt;&gt;"Sim")),"SKU inativo ou sem status",IF(OR(AND($I7&lt;&gt;"",$I7=$K7),AND($I7&lt;&gt;"",$I7=$M7),AND($I7&lt;&gt;"",$I7=$O7),AND($I7&lt;&gt;"",$I7=$Q7),AND($K7&lt;&gt;"",$K7=$M7),AND($K7&lt;&gt;"",$K7=$O7),AND($K7&lt;&gt;"",$K7=$Q7),AND($M7&lt;&gt;"",$M7=$O7),AND($M7&lt;&gt;"",$M7=$Q7),AND($O7&lt;&gt;"",$O7=$Q7)),"SKU repetido no combo",IF(OR($V7="",NOT(ISNUMBER($V7)),IFERROR($V7&lt;=0,TRUE)),"Preço do combo inválido",IF(OR($Z7="",NOT(ISNUMBER($Z7))),"Não foi possível calcular a margem",IF($Z7&lt;0,"Margem negativa",IF($Z7&lt;$X7,"Margem abaixo da meta","OK"))))))))))))))))))))</f>
        <v/>
      </c>
      <c r="AE7" s="23">
        <f>IF($AD7="","",IF($AD7="OK","Viável",IF(OR($AD7="Margem negativa",$AD7="Margem abaixo da meta"),"Inviável","Revisar cadastro")))</f>
        <v/>
      </c>
    </row>
    <row r="8">
      <c r="A8" s="18" t="inlineStr">
        <is>
          <t>CMB-FIC-004</t>
        </is>
      </c>
      <c r="B8" s="18" t="inlineStr">
        <is>
          <t>Estudo Criativo</t>
        </is>
      </c>
      <c r="C8" s="36" t="n">
        <v>46280</v>
      </c>
      <c r="D8" s="36" t="n">
        <v>46295</v>
      </c>
      <c r="E8" s="18" t="inlineStr">
        <is>
          <t>Rascunho</t>
        </is>
      </c>
      <c r="F8" s="18" t="inlineStr">
        <is>
          <t>Loja virtual</t>
        </is>
      </c>
      <c r="G8" s="25" t="n"/>
      <c r="H8" s="25" t="n">
        <v>0.6</v>
      </c>
      <c r="I8" s="18" t="inlineStr">
        <is>
          <t>SKU-FIC-007</t>
        </is>
      </c>
      <c r="J8" s="20" t="n">
        <v>1</v>
      </c>
      <c r="K8" s="18" t="inlineStr">
        <is>
          <t>SKU-FIC-003</t>
        </is>
      </c>
      <c r="L8" s="20" t="n">
        <v>1</v>
      </c>
      <c r="M8" s="18" t="n"/>
      <c r="N8" s="20" t="n"/>
      <c r="O8" s="18" t="n"/>
      <c r="P8" s="20" t="n"/>
      <c r="Q8" s="18" t="n"/>
      <c r="R8" s="20" t="n"/>
      <c r="S8" s="21">
        <f>IF($A8="","",IF($I8="",0,IFERROR($J8*INDEX(Produtos!$D$5:$D$104,MATCH($I8,Produtos!$A$5:$A$104,0)),0))+IF($K8="",0,IFERROR($L8*INDEX(Produtos!$D$5:$D$104,MATCH($K8,Produtos!$A$5:$A$104,0)),0))+IF($M8="",0,IFERROR($N8*INDEX(Produtos!$D$5:$D$104,MATCH($M8,Produtos!$A$5:$A$104,0)),0))+IF($O8="",0,IFERROR($P8*INDEX(Produtos!$D$5:$D$104,MATCH($O8,Produtos!$A$5:$A$104,0)),0))+IF($Q8="",0,IFERROR($R8*INDEX(Produtos!$D$5:$D$104,MATCH($Q8,Produtos!$A$5:$A$104,0)),0)))</f>
        <v/>
      </c>
      <c r="T8" s="21">
        <f>IF($A8="","",IF($I8="",0,IFERROR($J8*INDEX(Produtos!$E$5:$E$104,MATCH($I8,Produtos!$A$5:$A$104,0)),0))+IF($K8="",0,IFERROR($L8*INDEX(Produtos!$E$5:$E$104,MATCH($K8,Produtos!$A$5:$A$104,0)),0))+IF($M8="",0,IFERROR($N8*INDEX(Produtos!$E$5:$E$104,MATCH($M8,Produtos!$A$5:$A$104,0)),0))+IF($O8="",0,IFERROR($P8*INDEX(Produtos!$E$5:$E$104,MATCH($O8,Produtos!$A$5:$A$104,0)),0))+IF($Q8="",0,IFERROR($R8*INDEX(Produtos!$E$5:$E$104,MATCH($Q8,Produtos!$A$5:$A$104,0)),0)))</f>
        <v/>
      </c>
      <c r="U8" s="21">
        <f>IF(OR($A8="",$S8="",NOT(ISNUMBER($H8))),"",$S8*$H8)</f>
        <v/>
      </c>
      <c r="V8" s="21">
        <f>IF(OR($A8="",$S8="",$U8=""),"",$S8-$U8)</f>
        <v/>
      </c>
      <c r="W8" s="22">
        <f>IF(OR($A8="",NOT(ISNUMBER($S8)),$S8&lt;=0,$U8=""),"",$U8/$S8)</f>
        <v/>
      </c>
      <c r="X8" s="22">
        <f>IF($A8="","",IF($G8="",IF(ISNUMBER(Resumo!$H$2),Resumo!$H$2,""),IF(ISNUMBER($G8),$G8,"")))</f>
        <v/>
      </c>
      <c r="Y8" s="21">
        <f>IF(OR($A8="",$V8="",$T8=""),"",$V8-$T8)</f>
        <v/>
      </c>
      <c r="Z8" s="22">
        <f>IF(OR($A8="",NOT(ISNUMBER($V8)),$V8&lt;=0,$Y8=""),"",$Y8/$V8)</f>
        <v/>
      </c>
      <c r="AA8" s="37">
        <f>IF(OR($A8="",$Z8="",$X8=""),"",($Z8-$X8)*100)</f>
        <v/>
      </c>
      <c r="AB8" s="27">
        <f>IF($A8="","",COUNTA($I8,$K8,$M8,$O8,$Q8))</f>
        <v/>
      </c>
      <c r="AC8" s="27">
        <f>IF($A8="","",SUM(IF(AND($I8&lt;&gt;"",ISNUMBER($J8)),$J8,0),IF(AND($K8&lt;&gt;"",ISNUMBER($L8)),$L8,0),IF(AND($M8&lt;&gt;"",ISNUMBER($N8)),$N8,0),IF(AND($O8&lt;&gt;"",ISNUMBER($P8)),$P8,0),IF(AND($Q8&lt;&gt;"",ISNUMBER($R8)),$R8,0)))</f>
        <v/>
      </c>
      <c r="AD8" s="23">
        <f>IF(COUNTA($A8:$R8)=0,"",IF($A8="","Informe o ID do combo",IF(COUNTIF($A$5:$A$104,$A8)&gt;1,"ID do combo duplicado",IF($B8="","Informe o nome da oferta",IF(OR($C8="",$D8="",NOT(ISNUMBER($C8)),NOT(ISNUMBER($D8))),"Informe datas válidas",IF($D8&lt;$C8,"Data final anterior à inicial",IF(AND($E8&lt;&gt;"Rascunho",$E8&lt;&gt;"Em análise",$E8&lt;&gt;"Aprovado",$E8&lt;&gt;"Descartado"),"Informe a situação",IF(AND($F8&lt;&gt;"Loja virtual",$F8&lt;&gt;"Marketplace",$F8&lt;&gt;"Todos"),"Informe o canal",IF(OR(NOT(ISNUMBER($H8)),IFERROR($H8&lt;0,TRUE),IFERROR($H8&gt;0.95,TRUE)),"Desconto inválido",IF(OR(NOT(ISNUMBER($X8)),IFERROR($X8&lt;0,TRUE),IFERROR($X8&gt;0.95,TRUE)),"Meta inválida",IF(COUNTA($I8,$K8,$M8,$O8,$Q8)=0,"Informe ao menos um SKU",IF(OR(AND($I8&lt;&gt;"",OR(NOT(ISNUMBER($J8)),IFERROR($J8&lt;1,TRUE),IFERROR($J8&lt;&gt;INT($J8),TRUE))),AND($I8="",$J8&lt;&gt;""),AND($K8&lt;&gt;"",OR(NOT(ISNUMBER($L8)),IFERROR($L8&lt;1,TRUE),IFERROR($L8&lt;&gt;INT($L8),TRUE))),AND($K8="",$L8&lt;&gt;""),AND($M8&lt;&gt;"",OR(NOT(ISNUMBER($N8)),IFERROR($N8&lt;1,TRUE),IFERROR($N8&lt;&gt;INT($N8),TRUE))),AND($M8="",$N8&lt;&gt;""),AND($O8&lt;&gt;"",OR(NOT(ISNUMBER($P8)),IFERROR($P8&lt;1,TRUE),IFERROR($P8&lt;&gt;INT($P8),TRUE))),AND($O8="",$P8&lt;&gt;""),AND($Q8&lt;&gt;"",OR(NOT(ISNUMBER($R8)),IFERROR($R8&lt;1,TRUE),IFERROR($R8&lt;&gt;INT($R8),TRUE))),AND($Q8="",$R8&lt;&gt;"")),"Revise SKUs e quantidades",IF(OR(AND($I8&lt;&gt;"",IFERROR(MATCH($I8,Produtos!$A$5:$A$104,0),0)=0),AND($K8&lt;&gt;"",IFERROR(MATCH($K8,Produtos!$A$5:$A$104,0),0)=0),AND($M8&lt;&gt;"",IFERROR(MATCH($M8,Produtos!$A$5:$A$104,0),0)=0),AND($O8&lt;&gt;"",IFERROR(MATCH($O8,Produtos!$A$5:$A$104,0),0)=0),AND($Q8&lt;&gt;"",IFERROR(MATCH($Q8,Produtos!$A$5:$A$104,0),0)=0)),"SKU não cadastrado",IF(OR(AND($I8&lt;&gt;"",IFERROR(INDEX(Produtos!$I$5:$I$104,MATCH($I8,Produtos!$A$5:$A$104,0)),"")&lt;&gt;"OK"),AND($K8&lt;&gt;"",IFERROR(INDEX(Produtos!$I$5:$I$104,MATCH($K8,Produtos!$A$5:$A$104,0)),"")&lt;&gt;"OK"),AND($M8&lt;&gt;"",IFERROR(INDEX(Produtos!$I$5:$I$104,MATCH($M8,Produtos!$A$5:$A$104,0)),"")&lt;&gt;"OK"),AND($O8&lt;&gt;"",IFERROR(INDEX(Produtos!$I$5:$I$104,MATCH($O8,Produtos!$A$5:$A$104,0)),"")&lt;&gt;"OK"),AND($Q8&lt;&gt;"",IFERROR(INDEX(Produtos!$I$5:$I$104,MATCH($Q8,Produtos!$A$5:$A$104,0)),"")&lt;&gt;"OK")),"SKU com erro no cadastro",IF(OR(AND($I8&lt;&gt;"",IFERROR(INDEX(Produtos!$F$5:$F$104,MATCH($I8,Produtos!$A$5:$A$104,0)),"")&lt;&gt;"Sim"),AND($K8&lt;&gt;"",IFERROR(INDEX(Produtos!$F$5:$F$104,MATCH($K8,Produtos!$A$5:$A$104,0)),"")&lt;&gt;"Sim"),AND($M8&lt;&gt;"",IFERROR(INDEX(Produtos!$F$5:$F$104,MATCH($M8,Produtos!$A$5:$A$104,0)),"")&lt;&gt;"Sim"),AND($O8&lt;&gt;"",IFERROR(INDEX(Produtos!$F$5:$F$104,MATCH($O8,Produtos!$A$5:$A$104,0)),"")&lt;&gt;"Sim"),AND($Q8&lt;&gt;"",IFERROR(INDEX(Produtos!$F$5:$F$104,MATCH($Q8,Produtos!$A$5:$A$104,0)),"")&lt;&gt;"Sim")),"SKU inativo ou sem status",IF(OR(AND($I8&lt;&gt;"",$I8=$K8),AND($I8&lt;&gt;"",$I8=$M8),AND($I8&lt;&gt;"",$I8=$O8),AND($I8&lt;&gt;"",$I8=$Q8),AND($K8&lt;&gt;"",$K8=$M8),AND($K8&lt;&gt;"",$K8=$O8),AND($K8&lt;&gt;"",$K8=$Q8),AND($M8&lt;&gt;"",$M8=$O8),AND($M8&lt;&gt;"",$M8=$Q8),AND($O8&lt;&gt;"",$O8=$Q8)),"SKU repetido no combo",IF(OR($V8="",NOT(ISNUMBER($V8)),IFERROR($V8&lt;=0,TRUE)),"Preço do combo inválido",IF(OR($Z8="",NOT(ISNUMBER($Z8))),"Não foi possível calcular a margem",IF($Z8&lt;0,"Margem negativa",IF($Z8&lt;$X8,"Margem abaixo da meta","OK"))))))))))))))))))))</f>
        <v/>
      </c>
      <c r="AE8" s="23">
        <f>IF($AD8="","",IF($AD8="OK","Viável",IF(OR($AD8="Margem negativa",$AD8="Margem abaixo da meta"),"Inviável","Revisar cadastro")))</f>
        <v/>
      </c>
    </row>
    <row r="9">
      <c r="A9" s="18" t="n"/>
      <c r="B9" s="18" t="n"/>
      <c r="C9" s="36" t="n"/>
      <c r="D9" s="36" t="n"/>
      <c r="E9" s="18" t="n"/>
      <c r="F9" s="18" t="n"/>
      <c r="G9" s="25" t="n"/>
      <c r="H9" s="25" t="n"/>
      <c r="I9" s="18" t="n"/>
      <c r="J9" s="20" t="n"/>
      <c r="K9" s="18" t="n"/>
      <c r="L9" s="20" t="n"/>
      <c r="M9" s="18" t="n"/>
      <c r="N9" s="20" t="n"/>
      <c r="O9" s="18" t="n"/>
      <c r="P9" s="20" t="n"/>
      <c r="Q9" s="18" t="n"/>
      <c r="R9" s="20" t="n"/>
      <c r="S9" s="21">
        <f>IF($A9="","",IF($I9="",0,IFERROR($J9*INDEX(Produtos!$D$5:$D$104,MATCH($I9,Produtos!$A$5:$A$104,0)),0))+IF($K9="",0,IFERROR($L9*INDEX(Produtos!$D$5:$D$104,MATCH($K9,Produtos!$A$5:$A$104,0)),0))+IF($M9="",0,IFERROR($N9*INDEX(Produtos!$D$5:$D$104,MATCH($M9,Produtos!$A$5:$A$104,0)),0))+IF($O9="",0,IFERROR($P9*INDEX(Produtos!$D$5:$D$104,MATCH($O9,Produtos!$A$5:$A$104,0)),0))+IF($Q9="",0,IFERROR($R9*INDEX(Produtos!$D$5:$D$104,MATCH($Q9,Produtos!$A$5:$A$104,0)),0)))</f>
        <v/>
      </c>
      <c r="T9" s="21">
        <f>IF($A9="","",IF($I9="",0,IFERROR($J9*INDEX(Produtos!$E$5:$E$104,MATCH($I9,Produtos!$A$5:$A$104,0)),0))+IF($K9="",0,IFERROR($L9*INDEX(Produtos!$E$5:$E$104,MATCH($K9,Produtos!$A$5:$A$104,0)),0))+IF($M9="",0,IFERROR($N9*INDEX(Produtos!$E$5:$E$104,MATCH($M9,Produtos!$A$5:$A$104,0)),0))+IF($O9="",0,IFERROR($P9*INDEX(Produtos!$E$5:$E$104,MATCH($O9,Produtos!$A$5:$A$104,0)),0))+IF($Q9="",0,IFERROR($R9*INDEX(Produtos!$E$5:$E$104,MATCH($Q9,Produtos!$A$5:$A$104,0)),0)))</f>
        <v/>
      </c>
      <c r="U9" s="21">
        <f>IF(OR($A9="",$S9="",NOT(ISNUMBER($H9))),"",$S9*$H9)</f>
        <v/>
      </c>
      <c r="V9" s="21">
        <f>IF(OR($A9="",$S9="",$U9=""),"",$S9-$U9)</f>
        <v/>
      </c>
      <c r="W9" s="22">
        <f>IF(OR($A9="",NOT(ISNUMBER($S9)),$S9&lt;=0,$U9=""),"",$U9/$S9)</f>
        <v/>
      </c>
      <c r="X9" s="22">
        <f>IF($A9="","",IF($G9="",IF(ISNUMBER(Resumo!$H$2),Resumo!$H$2,""),IF(ISNUMBER($G9),$G9,"")))</f>
        <v/>
      </c>
      <c r="Y9" s="21">
        <f>IF(OR($A9="",$V9="",$T9=""),"",$V9-$T9)</f>
        <v/>
      </c>
      <c r="Z9" s="22">
        <f>IF(OR($A9="",NOT(ISNUMBER($V9)),$V9&lt;=0,$Y9=""),"",$Y9/$V9)</f>
        <v/>
      </c>
      <c r="AA9" s="37">
        <f>IF(OR($A9="",$Z9="",$X9=""),"",($Z9-$X9)*100)</f>
        <v/>
      </c>
      <c r="AB9" s="27">
        <f>IF($A9="","",COUNTA($I9,$K9,$M9,$O9,$Q9))</f>
        <v/>
      </c>
      <c r="AC9" s="27">
        <f>IF($A9="","",SUM(IF(AND($I9&lt;&gt;"",ISNUMBER($J9)),$J9,0),IF(AND($K9&lt;&gt;"",ISNUMBER($L9)),$L9,0),IF(AND($M9&lt;&gt;"",ISNUMBER($N9)),$N9,0),IF(AND($O9&lt;&gt;"",ISNUMBER($P9)),$P9,0),IF(AND($Q9&lt;&gt;"",ISNUMBER($R9)),$R9,0)))</f>
        <v/>
      </c>
      <c r="AD9" s="23">
        <f>IF(COUNTA($A9:$R9)=0,"",IF($A9="","Informe o ID do combo",IF(COUNTIF($A$5:$A$104,$A9)&gt;1,"ID do combo duplicado",IF($B9="","Informe o nome da oferta",IF(OR($C9="",$D9="",NOT(ISNUMBER($C9)),NOT(ISNUMBER($D9))),"Informe datas válidas",IF($D9&lt;$C9,"Data final anterior à inicial",IF(AND($E9&lt;&gt;"Rascunho",$E9&lt;&gt;"Em análise",$E9&lt;&gt;"Aprovado",$E9&lt;&gt;"Descartado"),"Informe a situação",IF(AND($F9&lt;&gt;"Loja virtual",$F9&lt;&gt;"Marketplace",$F9&lt;&gt;"Todos"),"Informe o canal",IF(OR(NOT(ISNUMBER($H9)),IFERROR($H9&lt;0,TRUE),IFERROR($H9&gt;0.95,TRUE)),"Desconto inválido",IF(OR(NOT(ISNUMBER($X9)),IFERROR($X9&lt;0,TRUE),IFERROR($X9&gt;0.95,TRUE)),"Meta inválida",IF(COUNTA($I9,$K9,$M9,$O9,$Q9)=0,"Informe ao menos um SKU",IF(OR(AND($I9&lt;&gt;"",OR(NOT(ISNUMBER($J9)),IFERROR($J9&lt;1,TRUE),IFERROR($J9&lt;&gt;INT($J9),TRUE))),AND($I9="",$J9&lt;&gt;""),AND($K9&lt;&gt;"",OR(NOT(ISNUMBER($L9)),IFERROR($L9&lt;1,TRUE),IFERROR($L9&lt;&gt;INT($L9),TRUE))),AND($K9="",$L9&lt;&gt;""),AND($M9&lt;&gt;"",OR(NOT(ISNUMBER($N9)),IFERROR($N9&lt;1,TRUE),IFERROR($N9&lt;&gt;INT($N9),TRUE))),AND($M9="",$N9&lt;&gt;""),AND($O9&lt;&gt;"",OR(NOT(ISNUMBER($P9)),IFERROR($P9&lt;1,TRUE),IFERROR($P9&lt;&gt;INT($P9),TRUE))),AND($O9="",$P9&lt;&gt;""),AND($Q9&lt;&gt;"",OR(NOT(ISNUMBER($R9)),IFERROR($R9&lt;1,TRUE),IFERROR($R9&lt;&gt;INT($R9),TRUE))),AND($Q9="",$R9&lt;&gt;"")),"Revise SKUs e quantidades",IF(OR(AND($I9&lt;&gt;"",IFERROR(MATCH($I9,Produtos!$A$5:$A$104,0),0)=0),AND($K9&lt;&gt;"",IFERROR(MATCH($K9,Produtos!$A$5:$A$104,0),0)=0),AND($M9&lt;&gt;"",IFERROR(MATCH($M9,Produtos!$A$5:$A$104,0),0)=0),AND($O9&lt;&gt;"",IFERROR(MATCH($O9,Produtos!$A$5:$A$104,0),0)=0),AND($Q9&lt;&gt;"",IFERROR(MATCH($Q9,Produtos!$A$5:$A$104,0),0)=0)),"SKU não cadastrado",IF(OR(AND($I9&lt;&gt;"",IFERROR(INDEX(Produtos!$I$5:$I$104,MATCH($I9,Produtos!$A$5:$A$104,0)),"")&lt;&gt;"OK"),AND($K9&lt;&gt;"",IFERROR(INDEX(Produtos!$I$5:$I$104,MATCH($K9,Produtos!$A$5:$A$104,0)),"")&lt;&gt;"OK"),AND($M9&lt;&gt;"",IFERROR(INDEX(Produtos!$I$5:$I$104,MATCH($M9,Produtos!$A$5:$A$104,0)),"")&lt;&gt;"OK"),AND($O9&lt;&gt;"",IFERROR(INDEX(Produtos!$I$5:$I$104,MATCH($O9,Produtos!$A$5:$A$104,0)),"")&lt;&gt;"OK"),AND($Q9&lt;&gt;"",IFERROR(INDEX(Produtos!$I$5:$I$104,MATCH($Q9,Produtos!$A$5:$A$104,0)),"")&lt;&gt;"OK")),"SKU com erro no cadastro",IF(OR(AND($I9&lt;&gt;"",IFERROR(INDEX(Produtos!$F$5:$F$104,MATCH($I9,Produtos!$A$5:$A$104,0)),"")&lt;&gt;"Sim"),AND($K9&lt;&gt;"",IFERROR(INDEX(Produtos!$F$5:$F$104,MATCH($K9,Produtos!$A$5:$A$104,0)),"")&lt;&gt;"Sim"),AND($M9&lt;&gt;"",IFERROR(INDEX(Produtos!$F$5:$F$104,MATCH($M9,Produtos!$A$5:$A$104,0)),"")&lt;&gt;"Sim"),AND($O9&lt;&gt;"",IFERROR(INDEX(Produtos!$F$5:$F$104,MATCH($O9,Produtos!$A$5:$A$104,0)),"")&lt;&gt;"Sim"),AND($Q9&lt;&gt;"",IFERROR(INDEX(Produtos!$F$5:$F$104,MATCH($Q9,Produtos!$A$5:$A$104,0)),"")&lt;&gt;"Sim")),"SKU inativo ou sem status",IF(OR(AND($I9&lt;&gt;"",$I9=$K9),AND($I9&lt;&gt;"",$I9=$M9),AND($I9&lt;&gt;"",$I9=$O9),AND($I9&lt;&gt;"",$I9=$Q9),AND($K9&lt;&gt;"",$K9=$M9),AND($K9&lt;&gt;"",$K9=$O9),AND($K9&lt;&gt;"",$K9=$Q9),AND($M9&lt;&gt;"",$M9=$O9),AND($M9&lt;&gt;"",$M9=$Q9),AND($O9&lt;&gt;"",$O9=$Q9)),"SKU repetido no combo",IF(OR($V9="",NOT(ISNUMBER($V9)),IFERROR($V9&lt;=0,TRUE)),"Preço do combo inválido",IF(OR($Z9="",NOT(ISNUMBER($Z9))),"Não foi possível calcular a margem",IF($Z9&lt;0,"Margem negativa",IF($Z9&lt;$X9,"Margem abaixo da meta","OK"))))))))))))))))))))</f>
        <v/>
      </c>
      <c r="AE9" s="23">
        <f>IF($AD9="","",IF($AD9="OK","Viável",IF(OR($AD9="Margem negativa",$AD9="Margem abaixo da meta"),"Inviável","Revisar cadastro")))</f>
        <v/>
      </c>
    </row>
    <row r="10">
      <c r="A10" s="18" t="n"/>
      <c r="B10" s="18" t="n"/>
      <c r="C10" s="36" t="n"/>
      <c r="D10" s="36" t="n"/>
      <c r="E10" s="18" t="n"/>
      <c r="F10" s="18" t="n"/>
      <c r="G10" s="25" t="n"/>
      <c r="H10" s="25" t="n"/>
      <c r="I10" s="18" t="n"/>
      <c r="J10" s="20" t="n"/>
      <c r="K10" s="18" t="n"/>
      <c r="L10" s="20" t="n"/>
      <c r="M10" s="18" t="n"/>
      <c r="N10" s="20" t="n"/>
      <c r="O10" s="18" t="n"/>
      <c r="P10" s="20" t="n"/>
      <c r="Q10" s="18" t="n"/>
      <c r="R10" s="20" t="n"/>
      <c r="S10" s="21">
        <f>IF($A10="","",IF($I10="",0,IFERROR($J10*INDEX(Produtos!$D$5:$D$104,MATCH($I10,Produtos!$A$5:$A$104,0)),0))+IF($K10="",0,IFERROR($L10*INDEX(Produtos!$D$5:$D$104,MATCH($K10,Produtos!$A$5:$A$104,0)),0))+IF($M10="",0,IFERROR($N10*INDEX(Produtos!$D$5:$D$104,MATCH($M10,Produtos!$A$5:$A$104,0)),0))+IF($O10="",0,IFERROR($P10*INDEX(Produtos!$D$5:$D$104,MATCH($O10,Produtos!$A$5:$A$104,0)),0))+IF($Q10="",0,IFERROR($R10*INDEX(Produtos!$D$5:$D$104,MATCH($Q10,Produtos!$A$5:$A$104,0)),0)))</f>
        <v/>
      </c>
      <c r="T10" s="21">
        <f>IF($A10="","",IF($I10="",0,IFERROR($J10*INDEX(Produtos!$E$5:$E$104,MATCH($I10,Produtos!$A$5:$A$104,0)),0))+IF($K10="",0,IFERROR($L10*INDEX(Produtos!$E$5:$E$104,MATCH($K10,Produtos!$A$5:$A$104,0)),0))+IF($M10="",0,IFERROR($N10*INDEX(Produtos!$E$5:$E$104,MATCH($M10,Produtos!$A$5:$A$104,0)),0))+IF($O10="",0,IFERROR($P10*INDEX(Produtos!$E$5:$E$104,MATCH($O10,Produtos!$A$5:$A$104,0)),0))+IF($Q10="",0,IFERROR($R10*INDEX(Produtos!$E$5:$E$104,MATCH($Q10,Produtos!$A$5:$A$104,0)),0)))</f>
        <v/>
      </c>
      <c r="U10" s="21">
        <f>IF(OR($A10="",$S10="",NOT(ISNUMBER($H10))),"",$S10*$H10)</f>
        <v/>
      </c>
      <c r="V10" s="21">
        <f>IF(OR($A10="",$S10="",$U10=""),"",$S10-$U10)</f>
        <v/>
      </c>
      <c r="W10" s="22">
        <f>IF(OR($A10="",NOT(ISNUMBER($S10)),$S10&lt;=0,$U10=""),"",$U10/$S10)</f>
        <v/>
      </c>
      <c r="X10" s="22">
        <f>IF($A10="","",IF($G10="",IF(ISNUMBER(Resumo!$H$2),Resumo!$H$2,""),IF(ISNUMBER($G10),$G10,"")))</f>
        <v/>
      </c>
      <c r="Y10" s="21">
        <f>IF(OR($A10="",$V10="",$T10=""),"",$V10-$T10)</f>
        <v/>
      </c>
      <c r="Z10" s="22">
        <f>IF(OR($A10="",NOT(ISNUMBER($V10)),$V10&lt;=0,$Y10=""),"",$Y10/$V10)</f>
        <v/>
      </c>
      <c r="AA10" s="37">
        <f>IF(OR($A10="",$Z10="",$X10=""),"",($Z10-$X10)*100)</f>
        <v/>
      </c>
      <c r="AB10" s="27">
        <f>IF($A10="","",COUNTA($I10,$K10,$M10,$O10,$Q10))</f>
        <v/>
      </c>
      <c r="AC10" s="27">
        <f>IF($A10="","",SUM(IF(AND($I10&lt;&gt;"",ISNUMBER($J10)),$J10,0),IF(AND($K10&lt;&gt;"",ISNUMBER($L10)),$L10,0),IF(AND($M10&lt;&gt;"",ISNUMBER($N10)),$N10,0),IF(AND($O10&lt;&gt;"",ISNUMBER($P10)),$P10,0),IF(AND($Q10&lt;&gt;"",ISNUMBER($R10)),$R10,0)))</f>
        <v/>
      </c>
      <c r="AD10" s="23">
        <f>IF(COUNTA($A10:$R10)=0,"",IF($A10="","Informe o ID do combo",IF(COUNTIF($A$5:$A$104,$A10)&gt;1,"ID do combo duplicado",IF($B10="","Informe o nome da oferta",IF(OR($C10="",$D10="",NOT(ISNUMBER($C10)),NOT(ISNUMBER($D10))),"Informe datas válidas",IF($D10&lt;$C10,"Data final anterior à inicial",IF(AND($E10&lt;&gt;"Rascunho",$E10&lt;&gt;"Em análise",$E10&lt;&gt;"Aprovado",$E10&lt;&gt;"Descartado"),"Informe a situação",IF(AND($F10&lt;&gt;"Loja virtual",$F10&lt;&gt;"Marketplace",$F10&lt;&gt;"Todos"),"Informe o canal",IF(OR(NOT(ISNUMBER($H10)),IFERROR($H10&lt;0,TRUE),IFERROR($H10&gt;0.95,TRUE)),"Desconto inválido",IF(OR(NOT(ISNUMBER($X10)),IFERROR($X10&lt;0,TRUE),IFERROR($X10&gt;0.95,TRUE)),"Meta inválida",IF(COUNTA($I10,$K10,$M10,$O10,$Q10)=0,"Informe ao menos um SKU",IF(OR(AND($I10&lt;&gt;"",OR(NOT(ISNUMBER($J10)),IFERROR($J10&lt;1,TRUE),IFERROR($J10&lt;&gt;INT($J10),TRUE))),AND($I10="",$J10&lt;&gt;""),AND($K10&lt;&gt;"",OR(NOT(ISNUMBER($L10)),IFERROR($L10&lt;1,TRUE),IFERROR($L10&lt;&gt;INT($L10),TRUE))),AND($K10="",$L10&lt;&gt;""),AND($M10&lt;&gt;"",OR(NOT(ISNUMBER($N10)),IFERROR($N10&lt;1,TRUE),IFERROR($N10&lt;&gt;INT($N10),TRUE))),AND($M10="",$N10&lt;&gt;""),AND($O10&lt;&gt;"",OR(NOT(ISNUMBER($P10)),IFERROR($P10&lt;1,TRUE),IFERROR($P10&lt;&gt;INT($P10),TRUE))),AND($O10="",$P10&lt;&gt;""),AND($Q10&lt;&gt;"",OR(NOT(ISNUMBER($R10)),IFERROR($R10&lt;1,TRUE),IFERROR($R10&lt;&gt;INT($R10),TRUE))),AND($Q10="",$R10&lt;&gt;"")),"Revise SKUs e quantidades",IF(OR(AND($I10&lt;&gt;"",IFERROR(MATCH($I10,Produtos!$A$5:$A$104,0),0)=0),AND($K10&lt;&gt;"",IFERROR(MATCH($K10,Produtos!$A$5:$A$104,0),0)=0),AND($M10&lt;&gt;"",IFERROR(MATCH($M10,Produtos!$A$5:$A$104,0),0)=0),AND($O10&lt;&gt;"",IFERROR(MATCH($O10,Produtos!$A$5:$A$104,0),0)=0),AND($Q10&lt;&gt;"",IFERROR(MATCH($Q10,Produtos!$A$5:$A$104,0),0)=0)),"SKU não cadastrado",IF(OR(AND($I10&lt;&gt;"",IFERROR(INDEX(Produtos!$I$5:$I$104,MATCH($I10,Produtos!$A$5:$A$104,0)),"")&lt;&gt;"OK"),AND($K10&lt;&gt;"",IFERROR(INDEX(Produtos!$I$5:$I$104,MATCH($K10,Produtos!$A$5:$A$104,0)),"")&lt;&gt;"OK"),AND($M10&lt;&gt;"",IFERROR(INDEX(Produtos!$I$5:$I$104,MATCH($M10,Produtos!$A$5:$A$104,0)),"")&lt;&gt;"OK"),AND($O10&lt;&gt;"",IFERROR(INDEX(Produtos!$I$5:$I$104,MATCH($O10,Produtos!$A$5:$A$104,0)),"")&lt;&gt;"OK"),AND($Q10&lt;&gt;"",IFERROR(INDEX(Produtos!$I$5:$I$104,MATCH($Q10,Produtos!$A$5:$A$104,0)),"")&lt;&gt;"OK")),"SKU com erro no cadastro",IF(OR(AND($I10&lt;&gt;"",IFERROR(INDEX(Produtos!$F$5:$F$104,MATCH($I10,Produtos!$A$5:$A$104,0)),"")&lt;&gt;"Sim"),AND($K10&lt;&gt;"",IFERROR(INDEX(Produtos!$F$5:$F$104,MATCH($K10,Produtos!$A$5:$A$104,0)),"")&lt;&gt;"Sim"),AND($M10&lt;&gt;"",IFERROR(INDEX(Produtos!$F$5:$F$104,MATCH($M10,Produtos!$A$5:$A$104,0)),"")&lt;&gt;"Sim"),AND($O10&lt;&gt;"",IFERROR(INDEX(Produtos!$F$5:$F$104,MATCH($O10,Produtos!$A$5:$A$104,0)),"")&lt;&gt;"Sim"),AND($Q10&lt;&gt;"",IFERROR(INDEX(Produtos!$F$5:$F$104,MATCH($Q10,Produtos!$A$5:$A$104,0)),"")&lt;&gt;"Sim")),"SKU inativo ou sem status",IF(OR(AND($I10&lt;&gt;"",$I10=$K10),AND($I10&lt;&gt;"",$I10=$M10),AND($I10&lt;&gt;"",$I10=$O10),AND($I10&lt;&gt;"",$I10=$Q10),AND($K10&lt;&gt;"",$K10=$M10),AND($K10&lt;&gt;"",$K10=$O10),AND($K10&lt;&gt;"",$K10=$Q10),AND($M10&lt;&gt;"",$M10=$O10),AND($M10&lt;&gt;"",$M10=$Q10),AND($O10&lt;&gt;"",$O10=$Q10)),"SKU repetido no combo",IF(OR($V10="",NOT(ISNUMBER($V10)),IFERROR($V10&lt;=0,TRUE)),"Preço do combo inválido",IF(OR($Z10="",NOT(ISNUMBER($Z10))),"Não foi possível calcular a margem",IF($Z10&lt;0,"Margem negativa",IF($Z10&lt;$X10,"Margem abaixo da meta","OK"))))))))))))))))))))</f>
        <v/>
      </c>
      <c r="AE10" s="23">
        <f>IF($AD10="","",IF($AD10="OK","Viável",IF(OR($AD10="Margem negativa",$AD10="Margem abaixo da meta"),"Inviável","Revisar cadastro")))</f>
        <v/>
      </c>
    </row>
    <row r="11">
      <c r="A11" s="18" t="n"/>
      <c r="B11" s="18" t="n"/>
      <c r="C11" s="36" t="n"/>
      <c r="D11" s="36" t="n"/>
      <c r="E11" s="18" t="n"/>
      <c r="F11" s="18" t="n"/>
      <c r="G11" s="25" t="n"/>
      <c r="H11" s="25" t="n"/>
      <c r="I11" s="18" t="n"/>
      <c r="J11" s="20" t="n"/>
      <c r="K11" s="18" t="n"/>
      <c r="L11" s="20" t="n"/>
      <c r="M11" s="18" t="n"/>
      <c r="N11" s="20" t="n"/>
      <c r="O11" s="18" t="n"/>
      <c r="P11" s="20" t="n"/>
      <c r="Q11" s="18" t="n"/>
      <c r="R11" s="20" t="n"/>
      <c r="S11" s="21">
        <f>IF($A11="","",IF($I11="",0,IFERROR($J11*INDEX(Produtos!$D$5:$D$104,MATCH($I11,Produtos!$A$5:$A$104,0)),0))+IF($K11="",0,IFERROR($L11*INDEX(Produtos!$D$5:$D$104,MATCH($K11,Produtos!$A$5:$A$104,0)),0))+IF($M11="",0,IFERROR($N11*INDEX(Produtos!$D$5:$D$104,MATCH($M11,Produtos!$A$5:$A$104,0)),0))+IF($O11="",0,IFERROR($P11*INDEX(Produtos!$D$5:$D$104,MATCH($O11,Produtos!$A$5:$A$104,0)),0))+IF($Q11="",0,IFERROR($R11*INDEX(Produtos!$D$5:$D$104,MATCH($Q11,Produtos!$A$5:$A$104,0)),0)))</f>
        <v/>
      </c>
      <c r="T11" s="21">
        <f>IF($A11="","",IF($I11="",0,IFERROR($J11*INDEX(Produtos!$E$5:$E$104,MATCH($I11,Produtos!$A$5:$A$104,0)),0))+IF($K11="",0,IFERROR($L11*INDEX(Produtos!$E$5:$E$104,MATCH($K11,Produtos!$A$5:$A$104,0)),0))+IF($M11="",0,IFERROR($N11*INDEX(Produtos!$E$5:$E$104,MATCH($M11,Produtos!$A$5:$A$104,0)),0))+IF($O11="",0,IFERROR($P11*INDEX(Produtos!$E$5:$E$104,MATCH($O11,Produtos!$A$5:$A$104,0)),0))+IF($Q11="",0,IFERROR($R11*INDEX(Produtos!$E$5:$E$104,MATCH($Q11,Produtos!$A$5:$A$104,0)),0)))</f>
        <v/>
      </c>
      <c r="U11" s="21">
        <f>IF(OR($A11="",$S11="",NOT(ISNUMBER($H11))),"",$S11*$H11)</f>
        <v/>
      </c>
      <c r="V11" s="21">
        <f>IF(OR($A11="",$S11="",$U11=""),"",$S11-$U11)</f>
        <v/>
      </c>
      <c r="W11" s="22">
        <f>IF(OR($A11="",NOT(ISNUMBER($S11)),$S11&lt;=0,$U11=""),"",$U11/$S11)</f>
        <v/>
      </c>
      <c r="X11" s="22">
        <f>IF($A11="","",IF($G11="",IF(ISNUMBER(Resumo!$H$2),Resumo!$H$2,""),IF(ISNUMBER($G11),$G11,"")))</f>
        <v/>
      </c>
      <c r="Y11" s="21">
        <f>IF(OR($A11="",$V11="",$T11=""),"",$V11-$T11)</f>
        <v/>
      </c>
      <c r="Z11" s="22">
        <f>IF(OR($A11="",NOT(ISNUMBER($V11)),$V11&lt;=0,$Y11=""),"",$Y11/$V11)</f>
        <v/>
      </c>
      <c r="AA11" s="37">
        <f>IF(OR($A11="",$Z11="",$X11=""),"",($Z11-$X11)*100)</f>
        <v/>
      </c>
      <c r="AB11" s="27">
        <f>IF($A11="","",COUNTA($I11,$K11,$M11,$O11,$Q11))</f>
        <v/>
      </c>
      <c r="AC11" s="27">
        <f>IF($A11="","",SUM(IF(AND($I11&lt;&gt;"",ISNUMBER($J11)),$J11,0),IF(AND($K11&lt;&gt;"",ISNUMBER($L11)),$L11,0),IF(AND($M11&lt;&gt;"",ISNUMBER($N11)),$N11,0),IF(AND($O11&lt;&gt;"",ISNUMBER($P11)),$P11,0),IF(AND($Q11&lt;&gt;"",ISNUMBER($R11)),$R11,0)))</f>
        <v/>
      </c>
      <c r="AD11" s="23">
        <f>IF(COUNTA($A11:$R11)=0,"",IF($A11="","Informe o ID do combo",IF(COUNTIF($A$5:$A$104,$A11)&gt;1,"ID do combo duplicado",IF($B11="","Informe o nome da oferta",IF(OR($C11="",$D11="",NOT(ISNUMBER($C11)),NOT(ISNUMBER($D11))),"Informe datas válidas",IF($D11&lt;$C11,"Data final anterior à inicial",IF(AND($E11&lt;&gt;"Rascunho",$E11&lt;&gt;"Em análise",$E11&lt;&gt;"Aprovado",$E11&lt;&gt;"Descartado"),"Informe a situação",IF(AND($F11&lt;&gt;"Loja virtual",$F11&lt;&gt;"Marketplace",$F11&lt;&gt;"Todos"),"Informe o canal",IF(OR(NOT(ISNUMBER($H11)),IFERROR($H11&lt;0,TRUE),IFERROR($H11&gt;0.95,TRUE)),"Desconto inválido",IF(OR(NOT(ISNUMBER($X11)),IFERROR($X11&lt;0,TRUE),IFERROR($X11&gt;0.95,TRUE)),"Meta inválida",IF(COUNTA($I11,$K11,$M11,$O11,$Q11)=0,"Informe ao menos um SKU",IF(OR(AND($I11&lt;&gt;"",OR(NOT(ISNUMBER($J11)),IFERROR($J11&lt;1,TRUE),IFERROR($J11&lt;&gt;INT($J11),TRUE))),AND($I11="",$J11&lt;&gt;""),AND($K11&lt;&gt;"",OR(NOT(ISNUMBER($L11)),IFERROR($L11&lt;1,TRUE),IFERROR($L11&lt;&gt;INT($L11),TRUE))),AND($K11="",$L11&lt;&gt;""),AND($M11&lt;&gt;"",OR(NOT(ISNUMBER($N11)),IFERROR($N11&lt;1,TRUE),IFERROR($N11&lt;&gt;INT($N11),TRUE))),AND($M11="",$N11&lt;&gt;""),AND($O11&lt;&gt;"",OR(NOT(ISNUMBER($P11)),IFERROR($P11&lt;1,TRUE),IFERROR($P11&lt;&gt;INT($P11),TRUE))),AND($O11="",$P11&lt;&gt;""),AND($Q11&lt;&gt;"",OR(NOT(ISNUMBER($R11)),IFERROR($R11&lt;1,TRUE),IFERROR($R11&lt;&gt;INT($R11),TRUE))),AND($Q11="",$R11&lt;&gt;"")),"Revise SKUs e quantidades",IF(OR(AND($I11&lt;&gt;"",IFERROR(MATCH($I11,Produtos!$A$5:$A$104,0),0)=0),AND($K11&lt;&gt;"",IFERROR(MATCH($K11,Produtos!$A$5:$A$104,0),0)=0),AND($M11&lt;&gt;"",IFERROR(MATCH($M11,Produtos!$A$5:$A$104,0),0)=0),AND($O11&lt;&gt;"",IFERROR(MATCH($O11,Produtos!$A$5:$A$104,0),0)=0),AND($Q11&lt;&gt;"",IFERROR(MATCH($Q11,Produtos!$A$5:$A$104,0),0)=0)),"SKU não cadastrado",IF(OR(AND($I11&lt;&gt;"",IFERROR(INDEX(Produtos!$I$5:$I$104,MATCH($I11,Produtos!$A$5:$A$104,0)),"")&lt;&gt;"OK"),AND($K11&lt;&gt;"",IFERROR(INDEX(Produtos!$I$5:$I$104,MATCH($K11,Produtos!$A$5:$A$104,0)),"")&lt;&gt;"OK"),AND($M11&lt;&gt;"",IFERROR(INDEX(Produtos!$I$5:$I$104,MATCH($M11,Produtos!$A$5:$A$104,0)),"")&lt;&gt;"OK"),AND($O11&lt;&gt;"",IFERROR(INDEX(Produtos!$I$5:$I$104,MATCH($O11,Produtos!$A$5:$A$104,0)),"")&lt;&gt;"OK"),AND($Q11&lt;&gt;"",IFERROR(INDEX(Produtos!$I$5:$I$104,MATCH($Q11,Produtos!$A$5:$A$104,0)),"")&lt;&gt;"OK")),"SKU com erro no cadastro",IF(OR(AND($I11&lt;&gt;"",IFERROR(INDEX(Produtos!$F$5:$F$104,MATCH($I11,Produtos!$A$5:$A$104,0)),"")&lt;&gt;"Sim"),AND($K11&lt;&gt;"",IFERROR(INDEX(Produtos!$F$5:$F$104,MATCH($K11,Produtos!$A$5:$A$104,0)),"")&lt;&gt;"Sim"),AND($M11&lt;&gt;"",IFERROR(INDEX(Produtos!$F$5:$F$104,MATCH($M11,Produtos!$A$5:$A$104,0)),"")&lt;&gt;"Sim"),AND($O11&lt;&gt;"",IFERROR(INDEX(Produtos!$F$5:$F$104,MATCH($O11,Produtos!$A$5:$A$104,0)),"")&lt;&gt;"Sim"),AND($Q11&lt;&gt;"",IFERROR(INDEX(Produtos!$F$5:$F$104,MATCH($Q11,Produtos!$A$5:$A$104,0)),"")&lt;&gt;"Sim")),"SKU inativo ou sem status",IF(OR(AND($I11&lt;&gt;"",$I11=$K11),AND($I11&lt;&gt;"",$I11=$M11),AND($I11&lt;&gt;"",$I11=$O11),AND($I11&lt;&gt;"",$I11=$Q11),AND($K11&lt;&gt;"",$K11=$M11),AND($K11&lt;&gt;"",$K11=$O11),AND($K11&lt;&gt;"",$K11=$Q11),AND($M11&lt;&gt;"",$M11=$O11),AND($M11&lt;&gt;"",$M11=$Q11),AND($O11&lt;&gt;"",$O11=$Q11)),"SKU repetido no combo",IF(OR($V11="",NOT(ISNUMBER($V11)),IFERROR($V11&lt;=0,TRUE)),"Preço do combo inválido",IF(OR($Z11="",NOT(ISNUMBER($Z11))),"Não foi possível calcular a margem",IF($Z11&lt;0,"Margem negativa",IF($Z11&lt;$X11,"Margem abaixo da meta","OK"))))))))))))))))))))</f>
        <v/>
      </c>
      <c r="AE11" s="23">
        <f>IF($AD11="","",IF($AD11="OK","Viável",IF(OR($AD11="Margem negativa",$AD11="Margem abaixo da meta"),"Inviável","Revisar cadastro")))</f>
        <v/>
      </c>
    </row>
    <row r="12">
      <c r="A12" s="18" t="n"/>
      <c r="B12" s="18" t="n"/>
      <c r="C12" s="36" t="n"/>
      <c r="D12" s="36" t="n"/>
      <c r="E12" s="18" t="n"/>
      <c r="F12" s="18" t="n"/>
      <c r="G12" s="25" t="n"/>
      <c r="H12" s="25" t="n"/>
      <c r="I12" s="18" t="n"/>
      <c r="J12" s="20" t="n"/>
      <c r="K12" s="18" t="n"/>
      <c r="L12" s="20" t="n"/>
      <c r="M12" s="18" t="n"/>
      <c r="N12" s="20" t="n"/>
      <c r="O12" s="18" t="n"/>
      <c r="P12" s="20" t="n"/>
      <c r="Q12" s="18" t="n"/>
      <c r="R12" s="20" t="n"/>
      <c r="S12" s="21">
        <f>IF($A12="","",IF($I12="",0,IFERROR($J12*INDEX(Produtos!$D$5:$D$104,MATCH($I12,Produtos!$A$5:$A$104,0)),0))+IF($K12="",0,IFERROR($L12*INDEX(Produtos!$D$5:$D$104,MATCH($K12,Produtos!$A$5:$A$104,0)),0))+IF($M12="",0,IFERROR($N12*INDEX(Produtos!$D$5:$D$104,MATCH($M12,Produtos!$A$5:$A$104,0)),0))+IF($O12="",0,IFERROR($P12*INDEX(Produtos!$D$5:$D$104,MATCH($O12,Produtos!$A$5:$A$104,0)),0))+IF($Q12="",0,IFERROR($R12*INDEX(Produtos!$D$5:$D$104,MATCH($Q12,Produtos!$A$5:$A$104,0)),0)))</f>
        <v/>
      </c>
      <c r="T12" s="21">
        <f>IF($A12="","",IF($I12="",0,IFERROR($J12*INDEX(Produtos!$E$5:$E$104,MATCH($I12,Produtos!$A$5:$A$104,0)),0))+IF($K12="",0,IFERROR($L12*INDEX(Produtos!$E$5:$E$104,MATCH($K12,Produtos!$A$5:$A$104,0)),0))+IF($M12="",0,IFERROR($N12*INDEX(Produtos!$E$5:$E$104,MATCH($M12,Produtos!$A$5:$A$104,0)),0))+IF($O12="",0,IFERROR($P12*INDEX(Produtos!$E$5:$E$104,MATCH($O12,Produtos!$A$5:$A$104,0)),0))+IF($Q12="",0,IFERROR($R12*INDEX(Produtos!$E$5:$E$104,MATCH($Q12,Produtos!$A$5:$A$104,0)),0)))</f>
        <v/>
      </c>
      <c r="U12" s="21">
        <f>IF(OR($A12="",$S12="",NOT(ISNUMBER($H12))),"",$S12*$H12)</f>
        <v/>
      </c>
      <c r="V12" s="21">
        <f>IF(OR($A12="",$S12="",$U12=""),"",$S12-$U12)</f>
        <v/>
      </c>
      <c r="W12" s="22">
        <f>IF(OR($A12="",NOT(ISNUMBER($S12)),$S12&lt;=0,$U12=""),"",$U12/$S12)</f>
        <v/>
      </c>
      <c r="X12" s="22">
        <f>IF($A12="","",IF($G12="",IF(ISNUMBER(Resumo!$H$2),Resumo!$H$2,""),IF(ISNUMBER($G12),$G12,"")))</f>
        <v/>
      </c>
      <c r="Y12" s="21">
        <f>IF(OR($A12="",$V12="",$T12=""),"",$V12-$T12)</f>
        <v/>
      </c>
      <c r="Z12" s="22">
        <f>IF(OR($A12="",NOT(ISNUMBER($V12)),$V12&lt;=0,$Y12=""),"",$Y12/$V12)</f>
        <v/>
      </c>
      <c r="AA12" s="37">
        <f>IF(OR($A12="",$Z12="",$X12=""),"",($Z12-$X12)*100)</f>
        <v/>
      </c>
      <c r="AB12" s="27">
        <f>IF($A12="","",COUNTA($I12,$K12,$M12,$O12,$Q12))</f>
        <v/>
      </c>
      <c r="AC12" s="27">
        <f>IF($A12="","",SUM(IF(AND($I12&lt;&gt;"",ISNUMBER($J12)),$J12,0),IF(AND($K12&lt;&gt;"",ISNUMBER($L12)),$L12,0),IF(AND($M12&lt;&gt;"",ISNUMBER($N12)),$N12,0),IF(AND($O12&lt;&gt;"",ISNUMBER($P12)),$P12,0),IF(AND($Q12&lt;&gt;"",ISNUMBER($R12)),$R12,0)))</f>
        <v/>
      </c>
      <c r="AD12" s="23">
        <f>IF(COUNTA($A12:$R12)=0,"",IF($A12="","Informe o ID do combo",IF(COUNTIF($A$5:$A$104,$A12)&gt;1,"ID do combo duplicado",IF($B12="","Informe o nome da oferta",IF(OR($C12="",$D12="",NOT(ISNUMBER($C12)),NOT(ISNUMBER($D12))),"Informe datas válidas",IF($D12&lt;$C12,"Data final anterior à inicial",IF(AND($E12&lt;&gt;"Rascunho",$E12&lt;&gt;"Em análise",$E12&lt;&gt;"Aprovado",$E12&lt;&gt;"Descartado"),"Informe a situação",IF(AND($F12&lt;&gt;"Loja virtual",$F12&lt;&gt;"Marketplace",$F12&lt;&gt;"Todos"),"Informe o canal",IF(OR(NOT(ISNUMBER($H12)),IFERROR($H12&lt;0,TRUE),IFERROR($H12&gt;0.95,TRUE)),"Desconto inválido",IF(OR(NOT(ISNUMBER($X12)),IFERROR($X12&lt;0,TRUE),IFERROR($X12&gt;0.95,TRUE)),"Meta inválida",IF(COUNTA($I12,$K12,$M12,$O12,$Q12)=0,"Informe ao menos um SKU",IF(OR(AND($I12&lt;&gt;"",OR(NOT(ISNUMBER($J12)),IFERROR($J12&lt;1,TRUE),IFERROR($J12&lt;&gt;INT($J12),TRUE))),AND($I12="",$J12&lt;&gt;""),AND($K12&lt;&gt;"",OR(NOT(ISNUMBER($L12)),IFERROR($L12&lt;1,TRUE),IFERROR($L12&lt;&gt;INT($L12),TRUE))),AND($K12="",$L12&lt;&gt;""),AND($M12&lt;&gt;"",OR(NOT(ISNUMBER($N12)),IFERROR($N12&lt;1,TRUE),IFERROR($N12&lt;&gt;INT($N12),TRUE))),AND($M12="",$N12&lt;&gt;""),AND($O12&lt;&gt;"",OR(NOT(ISNUMBER($P12)),IFERROR($P12&lt;1,TRUE),IFERROR($P12&lt;&gt;INT($P12),TRUE))),AND($O12="",$P12&lt;&gt;""),AND($Q12&lt;&gt;"",OR(NOT(ISNUMBER($R12)),IFERROR($R12&lt;1,TRUE),IFERROR($R12&lt;&gt;INT($R12),TRUE))),AND($Q12="",$R12&lt;&gt;"")),"Revise SKUs e quantidades",IF(OR(AND($I12&lt;&gt;"",IFERROR(MATCH($I12,Produtos!$A$5:$A$104,0),0)=0),AND($K12&lt;&gt;"",IFERROR(MATCH($K12,Produtos!$A$5:$A$104,0),0)=0),AND($M12&lt;&gt;"",IFERROR(MATCH($M12,Produtos!$A$5:$A$104,0),0)=0),AND($O12&lt;&gt;"",IFERROR(MATCH($O12,Produtos!$A$5:$A$104,0),0)=0),AND($Q12&lt;&gt;"",IFERROR(MATCH($Q12,Produtos!$A$5:$A$104,0),0)=0)),"SKU não cadastrado",IF(OR(AND($I12&lt;&gt;"",IFERROR(INDEX(Produtos!$I$5:$I$104,MATCH($I12,Produtos!$A$5:$A$104,0)),"")&lt;&gt;"OK"),AND($K12&lt;&gt;"",IFERROR(INDEX(Produtos!$I$5:$I$104,MATCH($K12,Produtos!$A$5:$A$104,0)),"")&lt;&gt;"OK"),AND($M12&lt;&gt;"",IFERROR(INDEX(Produtos!$I$5:$I$104,MATCH($M12,Produtos!$A$5:$A$104,0)),"")&lt;&gt;"OK"),AND($O12&lt;&gt;"",IFERROR(INDEX(Produtos!$I$5:$I$104,MATCH($O12,Produtos!$A$5:$A$104,0)),"")&lt;&gt;"OK"),AND($Q12&lt;&gt;"",IFERROR(INDEX(Produtos!$I$5:$I$104,MATCH($Q12,Produtos!$A$5:$A$104,0)),"")&lt;&gt;"OK")),"SKU com erro no cadastro",IF(OR(AND($I12&lt;&gt;"",IFERROR(INDEX(Produtos!$F$5:$F$104,MATCH($I12,Produtos!$A$5:$A$104,0)),"")&lt;&gt;"Sim"),AND($K12&lt;&gt;"",IFERROR(INDEX(Produtos!$F$5:$F$104,MATCH($K12,Produtos!$A$5:$A$104,0)),"")&lt;&gt;"Sim"),AND($M12&lt;&gt;"",IFERROR(INDEX(Produtos!$F$5:$F$104,MATCH($M12,Produtos!$A$5:$A$104,0)),"")&lt;&gt;"Sim"),AND($O12&lt;&gt;"",IFERROR(INDEX(Produtos!$F$5:$F$104,MATCH($O12,Produtos!$A$5:$A$104,0)),"")&lt;&gt;"Sim"),AND($Q12&lt;&gt;"",IFERROR(INDEX(Produtos!$F$5:$F$104,MATCH($Q12,Produtos!$A$5:$A$104,0)),"")&lt;&gt;"Sim")),"SKU inativo ou sem status",IF(OR(AND($I12&lt;&gt;"",$I12=$K12),AND($I12&lt;&gt;"",$I12=$M12),AND($I12&lt;&gt;"",$I12=$O12),AND($I12&lt;&gt;"",$I12=$Q12),AND($K12&lt;&gt;"",$K12=$M12),AND($K12&lt;&gt;"",$K12=$O12),AND($K12&lt;&gt;"",$K12=$Q12),AND($M12&lt;&gt;"",$M12=$O12),AND($M12&lt;&gt;"",$M12=$Q12),AND($O12&lt;&gt;"",$O12=$Q12)),"SKU repetido no combo",IF(OR($V12="",NOT(ISNUMBER($V12)),IFERROR($V12&lt;=0,TRUE)),"Preço do combo inválido",IF(OR($Z12="",NOT(ISNUMBER($Z12))),"Não foi possível calcular a margem",IF($Z12&lt;0,"Margem negativa",IF($Z12&lt;$X12,"Margem abaixo da meta","OK"))))))))))))))))))))</f>
        <v/>
      </c>
      <c r="AE12" s="23">
        <f>IF($AD12="","",IF($AD12="OK","Viável",IF(OR($AD12="Margem negativa",$AD12="Margem abaixo da meta"),"Inviável","Revisar cadastro")))</f>
        <v/>
      </c>
    </row>
    <row r="13">
      <c r="A13" s="18" t="n"/>
      <c r="B13" s="18" t="n"/>
      <c r="C13" s="36" t="n"/>
      <c r="D13" s="36" t="n"/>
      <c r="E13" s="18" t="n"/>
      <c r="F13" s="18" t="n"/>
      <c r="G13" s="25" t="n"/>
      <c r="H13" s="25" t="n"/>
      <c r="I13" s="18" t="n"/>
      <c r="J13" s="20" t="n"/>
      <c r="K13" s="18" t="n"/>
      <c r="L13" s="20" t="n"/>
      <c r="M13" s="18" t="n"/>
      <c r="N13" s="20" t="n"/>
      <c r="O13" s="18" t="n"/>
      <c r="P13" s="20" t="n"/>
      <c r="Q13" s="18" t="n"/>
      <c r="R13" s="20" t="n"/>
      <c r="S13" s="21">
        <f>IF($A13="","",IF($I13="",0,IFERROR($J13*INDEX(Produtos!$D$5:$D$104,MATCH($I13,Produtos!$A$5:$A$104,0)),0))+IF($K13="",0,IFERROR($L13*INDEX(Produtos!$D$5:$D$104,MATCH($K13,Produtos!$A$5:$A$104,0)),0))+IF($M13="",0,IFERROR($N13*INDEX(Produtos!$D$5:$D$104,MATCH($M13,Produtos!$A$5:$A$104,0)),0))+IF($O13="",0,IFERROR($P13*INDEX(Produtos!$D$5:$D$104,MATCH($O13,Produtos!$A$5:$A$104,0)),0))+IF($Q13="",0,IFERROR($R13*INDEX(Produtos!$D$5:$D$104,MATCH($Q13,Produtos!$A$5:$A$104,0)),0)))</f>
        <v/>
      </c>
      <c r="T13" s="21">
        <f>IF($A13="","",IF($I13="",0,IFERROR($J13*INDEX(Produtos!$E$5:$E$104,MATCH($I13,Produtos!$A$5:$A$104,0)),0))+IF($K13="",0,IFERROR($L13*INDEX(Produtos!$E$5:$E$104,MATCH($K13,Produtos!$A$5:$A$104,0)),0))+IF($M13="",0,IFERROR($N13*INDEX(Produtos!$E$5:$E$104,MATCH($M13,Produtos!$A$5:$A$104,0)),0))+IF($O13="",0,IFERROR($P13*INDEX(Produtos!$E$5:$E$104,MATCH($O13,Produtos!$A$5:$A$104,0)),0))+IF($Q13="",0,IFERROR($R13*INDEX(Produtos!$E$5:$E$104,MATCH($Q13,Produtos!$A$5:$A$104,0)),0)))</f>
        <v/>
      </c>
      <c r="U13" s="21">
        <f>IF(OR($A13="",$S13="",NOT(ISNUMBER($H13))),"",$S13*$H13)</f>
        <v/>
      </c>
      <c r="V13" s="21">
        <f>IF(OR($A13="",$S13="",$U13=""),"",$S13-$U13)</f>
        <v/>
      </c>
      <c r="W13" s="22">
        <f>IF(OR($A13="",NOT(ISNUMBER($S13)),$S13&lt;=0,$U13=""),"",$U13/$S13)</f>
        <v/>
      </c>
      <c r="X13" s="22">
        <f>IF($A13="","",IF($G13="",IF(ISNUMBER(Resumo!$H$2),Resumo!$H$2,""),IF(ISNUMBER($G13),$G13,"")))</f>
        <v/>
      </c>
      <c r="Y13" s="21">
        <f>IF(OR($A13="",$V13="",$T13=""),"",$V13-$T13)</f>
        <v/>
      </c>
      <c r="Z13" s="22">
        <f>IF(OR($A13="",NOT(ISNUMBER($V13)),$V13&lt;=0,$Y13=""),"",$Y13/$V13)</f>
        <v/>
      </c>
      <c r="AA13" s="37">
        <f>IF(OR($A13="",$Z13="",$X13=""),"",($Z13-$X13)*100)</f>
        <v/>
      </c>
      <c r="AB13" s="27">
        <f>IF($A13="","",COUNTA($I13,$K13,$M13,$O13,$Q13))</f>
        <v/>
      </c>
      <c r="AC13" s="27">
        <f>IF($A13="","",SUM(IF(AND($I13&lt;&gt;"",ISNUMBER($J13)),$J13,0),IF(AND($K13&lt;&gt;"",ISNUMBER($L13)),$L13,0),IF(AND($M13&lt;&gt;"",ISNUMBER($N13)),$N13,0),IF(AND($O13&lt;&gt;"",ISNUMBER($P13)),$P13,0),IF(AND($Q13&lt;&gt;"",ISNUMBER($R13)),$R13,0)))</f>
        <v/>
      </c>
      <c r="AD13" s="23">
        <f>IF(COUNTA($A13:$R13)=0,"",IF($A13="","Informe o ID do combo",IF(COUNTIF($A$5:$A$104,$A13)&gt;1,"ID do combo duplicado",IF($B13="","Informe o nome da oferta",IF(OR($C13="",$D13="",NOT(ISNUMBER($C13)),NOT(ISNUMBER($D13))),"Informe datas válidas",IF($D13&lt;$C13,"Data final anterior à inicial",IF(AND($E13&lt;&gt;"Rascunho",$E13&lt;&gt;"Em análise",$E13&lt;&gt;"Aprovado",$E13&lt;&gt;"Descartado"),"Informe a situação",IF(AND($F13&lt;&gt;"Loja virtual",$F13&lt;&gt;"Marketplace",$F13&lt;&gt;"Todos"),"Informe o canal",IF(OR(NOT(ISNUMBER($H13)),IFERROR($H13&lt;0,TRUE),IFERROR($H13&gt;0.95,TRUE)),"Desconto inválido",IF(OR(NOT(ISNUMBER($X13)),IFERROR($X13&lt;0,TRUE),IFERROR($X13&gt;0.95,TRUE)),"Meta inválida",IF(COUNTA($I13,$K13,$M13,$O13,$Q13)=0,"Informe ao menos um SKU",IF(OR(AND($I13&lt;&gt;"",OR(NOT(ISNUMBER($J13)),IFERROR($J13&lt;1,TRUE),IFERROR($J13&lt;&gt;INT($J13),TRUE))),AND($I13="",$J13&lt;&gt;""),AND($K13&lt;&gt;"",OR(NOT(ISNUMBER($L13)),IFERROR($L13&lt;1,TRUE),IFERROR($L13&lt;&gt;INT($L13),TRUE))),AND($K13="",$L13&lt;&gt;""),AND($M13&lt;&gt;"",OR(NOT(ISNUMBER($N13)),IFERROR($N13&lt;1,TRUE),IFERROR($N13&lt;&gt;INT($N13),TRUE))),AND($M13="",$N13&lt;&gt;""),AND($O13&lt;&gt;"",OR(NOT(ISNUMBER($P13)),IFERROR($P13&lt;1,TRUE),IFERROR($P13&lt;&gt;INT($P13),TRUE))),AND($O13="",$P13&lt;&gt;""),AND($Q13&lt;&gt;"",OR(NOT(ISNUMBER($R13)),IFERROR($R13&lt;1,TRUE),IFERROR($R13&lt;&gt;INT($R13),TRUE))),AND($Q13="",$R13&lt;&gt;"")),"Revise SKUs e quantidades",IF(OR(AND($I13&lt;&gt;"",IFERROR(MATCH($I13,Produtos!$A$5:$A$104,0),0)=0),AND($K13&lt;&gt;"",IFERROR(MATCH($K13,Produtos!$A$5:$A$104,0),0)=0),AND($M13&lt;&gt;"",IFERROR(MATCH($M13,Produtos!$A$5:$A$104,0),0)=0),AND($O13&lt;&gt;"",IFERROR(MATCH($O13,Produtos!$A$5:$A$104,0),0)=0),AND($Q13&lt;&gt;"",IFERROR(MATCH($Q13,Produtos!$A$5:$A$104,0),0)=0)),"SKU não cadastrado",IF(OR(AND($I13&lt;&gt;"",IFERROR(INDEX(Produtos!$I$5:$I$104,MATCH($I13,Produtos!$A$5:$A$104,0)),"")&lt;&gt;"OK"),AND($K13&lt;&gt;"",IFERROR(INDEX(Produtos!$I$5:$I$104,MATCH($K13,Produtos!$A$5:$A$104,0)),"")&lt;&gt;"OK"),AND($M13&lt;&gt;"",IFERROR(INDEX(Produtos!$I$5:$I$104,MATCH($M13,Produtos!$A$5:$A$104,0)),"")&lt;&gt;"OK"),AND($O13&lt;&gt;"",IFERROR(INDEX(Produtos!$I$5:$I$104,MATCH($O13,Produtos!$A$5:$A$104,0)),"")&lt;&gt;"OK"),AND($Q13&lt;&gt;"",IFERROR(INDEX(Produtos!$I$5:$I$104,MATCH($Q13,Produtos!$A$5:$A$104,0)),"")&lt;&gt;"OK")),"SKU com erro no cadastro",IF(OR(AND($I13&lt;&gt;"",IFERROR(INDEX(Produtos!$F$5:$F$104,MATCH($I13,Produtos!$A$5:$A$104,0)),"")&lt;&gt;"Sim"),AND($K13&lt;&gt;"",IFERROR(INDEX(Produtos!$F$5:$F$104,MATCH($K13,Produtos!$A$5:$A$104,0)),"")&lt;&gt;"Sim"),AND($M13&lt;&gt;"",IFERROR(INDEX(Produtos!$F$5:$F$104,MATCH($M13,Produtos!$A$5:$A$104,0)),"")&lt;&gt;"Sim"),AND($O13&lt;&gt;"",IFERROR(INDEX(Produtos!$F$5:$F$104,MATCH($O13,Produtos!$A$5:$A$104,0)),"")&lt;&gt;"Sim"),AND($Q13&lt;&gt;"",IFERROR(INDEX(Produtos!$F$5:$F$104,MATCH($Q13,Produtos!$A$5:$A$104,0)),"")&lt;&gt;"Sim")),"SKU inativo ou sem status",IF(OR(AND($I13&lt;&gt;"",$I13=$K13),AND($I13&lt;&gt;"",$I13=$M13),AND($I13&lt;&gt;"",$I13=$O13),AND($I13&lt;&gt;"",$I13=$Q13),AND($K13&lt;&gt;"",$K13=$M13),AND($K13&lt;&gt;"",$K13=$O13),AND($K13&lt;&gt;"",$K13=$Q13),AND($M13&lt;&gt;"",$M13=$O13),AND($M13&lt;&gt;"",$M13=$Q13),AND($O13&lt;&gt;"",$O13=$Q13)),"SKU repetido no combo",IF(OR($V13="",NOT(ISNUMBER($V13)),IFERROR($V13&lt;=0,TRUE)),"Preço do combo inválido",IF(OR($Z13="",NOT(ISNUMBER($Z13))),"Não foi possível calcular a margem",IF($Z13&lt;0,"Margem negativa",IF($Z13&lt;$X13,"Margem abaixo da meta","OK"))))))))))))))))))))</f>
        <v/>
      </c>
      <c r="AE13" s="23">
        <f>IF($AD13="","",IF($AD13="OK","Viável",IF(OR($AD13="Margem negativa",$AD13="Margem abaixo da meta"),"Inviável","Revisar cadastro")))</f>
        <v/>
      </c>
    </row>
    <row r="14">
      <c r="A14" s="18" t="n"/>
      <c r="B14" s="18" t="n"/>
      <c r="C14" s="36" t="n"/>
      <c r="D14" s="36" t="n"/>
      <c r="E14" s="18" t="n"/>
      <c r="F14" s="18" t="n"/>
      <c r="G14" s="25" t="n"/>
      <c r="H14" s="25" t="n"/>
      <c r="I14" s="18" t="n"/>
      <c r="J14" s="20" t="n"/>
      <c r="K14" s="18" t="n"/>
      <c r="L14" s="20" t="n"/>
      <c r="M14" s="18" t="n"/>
      <c r="N14" s="20" t="n"/>
      <c r="O14" s="18" t="n"/>
      <c r="P14" s="20" t="n"/>
      <c r="Q14" s="18" t="n"/>
      <c r="R14" s="20" t="n"/>
      <c r="S14" s="21">
        <f>IF($A14="","",IF($I14="",0,IFERROR($J14*INDEX(Produtos!$D$5:$D$104,MATCH($I14,Produtos!$A$5:$A$104,0)),0))+IF($K14="",0,IFERROR($L14*INDEX(Produtos!$D$5:$D$104,MATCH($K14,Produtos!$A$5:$A$104,0)),0))+IF($M14="",0,IFERROR($N14*INDEX(Produtos!$D$5:$D$104,MATCH($M14,Produtos!$A$5:$A$104,0)),0))+IF($O14="",0,IFERROR($P14*INDEX(Produtos!$D$5:$D$104,MATCH($O14,Produtos!$A$5:$A$104,0)),0))+IF($Q14="",0,IFERROR($R14*INDEX(Produtos!$D$5:$D$104,MATCH($Q14,Produtos!$A$5:$A$104,0)),0)))</f>
        <v/>
      </c>
      <c r="T14" s="21">
        <f>IF($A14="","",IF($I14="",0,IFERROR($J14*INDEX(Produtos!$E$5:$E$104,MATCH($I14,Produtos!$A$5:$A$104,0)),0))+IF($K14="",0,IFERROR($L14*INDEX(Produtos!$E$5:$E$104,MATCH($K14,Produtos!$A$5:$A$104,0)),0))+IF($M14="",0,IFERROR($N14*INDEX(Produtos!$E$5:$E$104,MATCH($M14,Produtos!$A$5:$A$104,0)),0))+IF($O14="",0,IFERROR($P14*INDEX(Produtos!$E$5:$E$104,MATCH($O14,Produtos!$A$5:$A$104,0)),0))+IF($Q14="",0,IFERROR($R14*INDEX(Produtos!$E$5:$E$104,MATCH($Q14,Produtos!$A$5:$A$104,0)),0)))</f>
        <v/>
      </c>
      <c r="U14" s="21">
        <f>IF(OR($A14="",$S14="",NOT(ISNUMBER($H14))),"",$S14*$H14)</f>
        <v/>
      </c>
      <c r="V14" s="21">
        <f>IF(OR($A14="",$S14="",$U14=""),"",$S14-$U14)</f>
        <v/>
      </c>
      <c r="W14" s="22">
        <f>IF(OR($A14="",NOT(ISNUMBER($S14)),$S14&lt;=0,$U14=""),"",$U14/$S14)</f>
        <v/>
      </c>
      <c r="X14" s="22">
        <f>IF($A14="","",IF($G14="",IF(ISNUMBER(Resumo!$H$2),Resumo!$H$2,""),IF(ISNUMBER($G14),$G14,"")))</f>
        <v/>
      </c>
      <c r="Y14" s="21">
        <f>IF(OR($A14="",$V14="",$T14=""),"",$V14-$T14)</f>
        <v/>
      </c>
      <c r="Z14" s="22">
        <f>IF(OR($A14="",NOT(ISNUMBER($V14)),$V14&lt;=0,$Y14=""),"",$Y14/$V14)</f>
        <v/>
      </c>
      <c r="AA14" s="37">
        <f>IF(OR($A14="",$Z14="",$X14=""),"",($Z14-$X14)*100)</f>
        <v/>
      </c>
      <c r="AB14" s="27">
        <f>IF($A14="","",COUNTA($I14,$K14,$M14,$O14,$Q14))</f>
        <v/>
      </c>
      <c r="AC14" s="27">
        <f>IF($A14="","",SUM(IF(AND($I14&lt;&gt;"",ISNUMBER($J14)),$J14,0),IF(AND($K14&lt;&gt;"",ISNUMBER($L14)),$L14,0),IF(AND($M14&lt;&gt;"",ISNUMBER($N14)),$N14,0),IF(AND($O14&lt;&gt;"",ISNUMBER($P14)),$P14,0),IF(AND($Q14&lt;&gt;"",ISNUMBER($R14)),$R14,0)))</f>
        <v/>
      </c>
      <c r="AD14" s="23">
        <f>IF(COUNTA($A14:$R14)=0,"",IF($A14="","Informe o ID do combo",IF(COUNTIF($A$5:$A$104,$A14)&gt;1,"ID do combo duplicado",IF($B14="","Informe o nome da oferta",IF(OR($C14="",$D14="",NOT(ISNUMBER($C14)),NOT(ISNUMBER($D14))),"Informe datas válidas",IF($D14&lt;$C14,"Data final anterior à inicial",IF(AND($E14&lt;&gt;"Rascunho",$E14&lt;&gt;"Em análise",$E14&lt;&gt;"Aprovado",$E14&lt;&gt;"Descartado"),"Informe a situação",IF(AND($F14&lt;&gt;"Loja virtual",$F14&lt;&gt;"Marketplace",$F14&lt;&gt;"Todos"),"Informe o canal",IF(OR(NOT(ISNUMBER($H14)),IFERROR($H14&lt;0,TRUE),IFERROR($H14&gt;0.95,TRUE)),"Desconto inválido",IF(OR(NOT(ISNUMBER($X14)),IFERROR($X14&lt;0,TRUE),IFERROR($X14&gt;0.95,TRUE)),"Meta inválida",IF(COUNTA($I14,$K14,$M14,$O14,$Q14)=0,"Informe ao menos um SKU",IF(OR(AND($I14&lt;&gt;"",OR(NOT(ISNUMBER($J14)),IFERROR($J14&lt;1,TRUE),IFERROR($J14&lt;&gt;INT($J14),TRUE))),AND($I14="",$J14&lt;&gt;""),AND($K14&lt;&gt;"",OR(NOT(ISNUMBER($L14)),IFERROR($L14&lt;1,TRUE),IFERROR($L14&lt;&gt;INT($L14),TRUE))),AND($K14="",$L14&lt;&gt;""),AND($M14&lt;&gt;"",OR(NOT(ISNUMBER($N14)),IFERROR($N14&lt;1,TRUE),IFERROR($N14&lt;&gt;INT($N14),TRUE))),AND($M14="",$N14&lt;&gt;""),AND($O14&lt;&gt;"",OR(NOT(ISNUMBER($P14)),IFERROR($P14&lt;1,TRUE),IFERROR($P14&lt;&gt;INT($P14),TRUE))),AND($O14="",$P14&lt;&gt;""),AND($Q14&lt;&gt;"",OR(NOT(ISNUMBER($R14)),IFERROR($R14&lt;1,TRUE),IFERROR($R14&lt;&gt;INT($R14),TRUE))),AND($Q14="",$R14&lt;&gt;"")),"Revise SKUs e quantidades",IF(OR(AND($I14&lt;&gt;"",IFERROR(MATCH($I14,Produtos!$A$5:$A$104,0),0)=0),AND($K14&lt;&gt;"",IFERROR(MATCH($K14,Produtos!$A$5:$A$104,0),0)=0),AND($M14&lt;&gt;"",IFERROR(MATCH($M14,Produtos!$A$5:$A$104,0),0)=0),AND($O14&lt;&gt;"",IFERROR(MATCH($O14,Produtos!$A$5:$A$104,0),0)=0),AND($Q14&lt;&gt;"",IFERROR(MATCH($Q14,Produtos!$A$5:$A$104,0),0)=0)),"SKU não cadastrado",IF(OR(AND($I14&lt;&gt;"",IFERROR(INDEX(Produtos!$I$5:$I$104,MATCH($I14,Produtos!$A$5:$A$104,0)),"")&lt;&gt;"OK"),AND($K14&lt;&gt;"",IFERROR(INDEX(Produtos!$I$5:$I$104,MATCH($K14,Produtos!$A$5:$A$104,0)),"")&lt;&gt;"OK"),AND($M14&lt;&gt;"",IFERROR(INDEX(Produtos!$I$5:$I$104,MATCH($M14,Produtos!$A$5:$A$104,0)),"")&lt;&gt;"OK"),AND($O14&lt;&gt;"",IFERROR(INDEX(Produtos!$I$5:$I$104,MATCH($O14,Produtos!$A$5:$A$104,0)),"")&lt;&gt;"OK"),AND($Q14&lt;&gt;"",IFERROR(INDEX(Produtos!$I$5:$I$104,MATCH($Q14,Produtos!$A$5:$A$104,0)),"")&lt;&gt;"OK")),"SKU com erro no cadastro",IF(OR(AND($I14&lt;&gt;"",IFERROR(INDEX(Produtos!$F$5:$F$104,MATCH($I14,Produtos!$A$5:$A$104,0)),"")&lt;&gt;"Sim"),AND($K14&lt;&gt;"",IFERROR(INDEX(Produtos!$F$5:$F$104,MATCH($K14,Produtos!$A$5:$A$104,0)),"")&lt;&gt;"Sim"),AND($M14&lt;&gt;"",IFERROR(INDEX(Produtos!$F$5:$F$104,MATCH($M14,Produtos!$A$5:$A$104,0)),"")&lt;&gt;"Sim"),AND($O14&lt;&gt;"",IFERROR(INDEX(Produtos!$F$5:$F$104,MATCH($O14,Produtos!$A$5:$A$104,0)),"")&lt;&gt;"Sim"),AND($Q14&lt;&gt;"",IFERROR(INDEX(Produtos!$F$5:$F$104,MATCH($Q14,Produtos!$A$5:$A$104,0)),"")&lt;&gt;"Sim")),"SKU inativo ou sem status",IF(OR(AND($I14&lt;&gt;"",$I14=$K14),AND($I14&lt;&gt;"",$I14=$M14),AND($I14&lt;&gt;"",$I14=$O14),AND($I14&lt;&gt;"",$I14=$Q14),AND($K14&lt;&gt;"",$K14=$M14),AND($K14&lt;&gt;"",$K14=$O14),AND($K14&lt;&gt;"",$K14=$Q14),AND($M14&lt;&gt;"",$M14=$O14),AND($M14&lt;&gt;"",$M14=$Q14),AND($O14&lt;&gt;"",$O14=$Q14)),"SKU repetido no combo",IF(OR($V14="",NOT(ISNUMBER($V14)),IFERROR($V14&lt;=0,TRUE)),"Preço do combo inválido",IF(OR($Z14="",NOT(ISNUMBER($Z14))),"Não foi possível calcular a margem",IF($Z14&lt;0,"Margem negativa",IF($Z14&lt;$X14,"Margem abaixo da meta","OK"))))))))))))))))))))</f>
        <v/>
      </c>
      <c r="AE14" s="23">
        <f>IF($AD14="","",IF($AD14="OK","Viável",IF(OR($AD14="Margem negativa",$AD14="Margem abaixo da meta"),"Inviável","Revisar cadastro")))</f>
        <v/>
      </c>
    </row>
    <row r="15">
      <c r="A15" s="18" t="n"/>
      <c r="B15" s="18" t="n"/>
      <c r="C15" s="36" t="n"/>
      <c r="D15" s="36" t="n"/>
      <c r="E15" s="18" t="n"/>
      <c r="F15" s="18" t="n"/>
      <c r="G15" s="25" t="n"/>
      <c r="H15" s="25" t="n"/>
      <c r="I15" s="18" t="n"/>
      <c r="J15" s="20" t="n"/>
      <c r="K15" s="18" t="n"/>
      <c r="L15" s="20" t="n"/>
      <c r="M15" s="18" t="n"/>
      <c r="N15" s="20" t="n"/>
      <c r="O15" s="18" t="n"/>
      <c r="P15" s="20" t="n"/>
      <c r="Q15" s="18" t="n"/>
      <c r="R15" s="20" t="n"/>
      <c r="S15" s="21">
        <f>IF($A15="","",IF($I15="",0,IFERROR($J15*INDEX(Produtos!$D$5:$D$104,MATCH($I15,Produtos!$A$5:$A$104,0)),0))+IF($K15="",0,IFERROR($L15*INDEX(Produtos!$D$5:$D$104,MATCH($K15,Produtos!$A$5:$A$104,0)),0))+IF($M15="",0,IFERROR($N15*INDEX(Produtos!$D$5:$D$104,MATCH($M15,Produtos!$A$5:$A$104,0)),0))+IF($O15="",0,IFERROR($P15*INDEX(Produtos!$D$5:$D$104,MATCH($O15,Produtos!$A$5:$A$104,0)),0))+IF($Q15="",0,IFERROR($R15*INDEX(Produtos!$D$5:$D$104,MATCH($Q15,Produtos!$A$5:$A$104,0)),0)))</f>
        <v/>
      </c>
      <c r="T15" s="21">
        <f>IF($A15="","",IF($I15="",0,IFERROR($J15*INDEX(Produtos!$E$5:$E$104,MATCH($I15,Produtos!$A$5:$A$104,0)),0))+IF($K15="",0,IFERROR($L15*INDEX(Produtos!$E$5:$E$104,MATCH($K15,Produtos!$A$5:$A$104,0)),0))+IF($M15="",0,IFERROR($N15*INDEX(Produtos!$E$5:$E$104,MATCH($M15,Produtos!$A$5:$A$104,0)),0))+IF($O15="",0,IFERROR($P15*INDEX(Produtos!$E$5:$E$104,MATCH($O15,Produtos!$A$5:$A$104,0)),0))+IF($Q15="",0,IFERROR($R15*INDEX(Produtos!$E$5:$E$104,MATCH($Q15,Produtos!$A$5:$A$104,0)),0)))</f>
        <v/>
      </c>
      <c r="U15" s="21">
        <f>IF(OR($A15="",$S15="",NOT(ISNUMBER($H15))),"",$S15*$H15)</f>
        <v/>
      </c>
      <c r="V15" s="21">
        <f>IF(OR($A15="",$S15="",$U15=""),"",$S15-$U15)</f>
        <v/>
      </c>
      <c r="W15" s="22">
        <f>IF(OR($A15="",NOT(ISNUMBER($S15)),$S15&lt;=0,$U15=""),"",$U15/$S15)</f>
        <v/>
      </c>
      <c r="X15" s="22">
        <f>IF($A15="","",IF($G15="",IF(ISNUMBER(Resumo!$H$2),Resumo!$H$2,""),IF(ISNUMBER($G15),$G15,"")))</f>
        <v/>
      </c>
      <c r="Y15" s="21">
        <f>IF(OR($A15="",$V15="",$T15=""),"",$V15-$T15)</f>
        <v/>
      </c>
      <c r="Z15" s="22">
        <f>IF(OR($A15="",NOT(ISNUMBER($V15)),$V15&lt;=0,$Y15=""),"",$Y15/$V15)</f>
        <v/>
      </c>
      <c r="AA15" s="37">
        <f>IF(OR($A15="",$Z15="",$X15=""),"",($Z15-$X15)*100)</f>
        <v/>
      </c>
      <c r="AB15" s="27">
        <f>IF($A15="","",COUNTA($I15,$K15,$M15,$O15,$Q15))</f>
        <v/>
      </c>
      <c r="AC15" s="27">
        <f>IF($A15="","",SUM(IF(AND($I15&lt;&gt;"",ISNUMBER($J15)),$J15,0),IF(AND($K15&lt;&gt;"",ISNUMBER($L15)),$L15,0),IF(AND($M15&lt;&gt;"",ISNUMBER($N15)),$N15,0),IF(AND($O15&lt;&gt;"",ISNUMBER($P15)),$P15,0),IF(AND($Q15&lt;&gt;"",ISNUMBER($R15)),$R15,0)))</f>
        <v/>
      </c>
      <c r="AD15" s="23">
        <f>IF(COUNTA($A15:$R15)=0,"",IF($A15="","Informe o ID do combo",IF(COUNTIF($A$5:$A$104,$A15)&gt;1,"ID do combo duplicado",IF($B15="","Informe o nome da oferta",IF(OR($C15="",$D15="",NOT(ISNUMBER($C15)),NOT(ISNUMBER($D15))),"Informe datas válidas",IF($D15&lt;$C15,"Data final anterior à inicial",IF(AND($E15&lt;&gt;"Rascunho",$E15&lt;&gt;"Em análise",$E15&lt;&gt;"Aprovado",$E15&lt;&gt;"Descartado"),"Informe a situação",IF(AND($F15&lt;&gt;"Loja virtual",$F15&lt;&gt;"Marketplace",$F15&lt;&gt;"Todos"),"Informe o canal",IF(OR(NOT(ISNUMBER($H15)),IFERROR($H15&lt;0,TRUE),IFERROR($H15&gt;0.95,TRUE)),"Desconto inválido",IF(OR(NOT(ISNUMBER($X15)),IFERROR($X15&lt;0,TRUE),IFERROR($X15&gt;0.95,TRUE)),"Meta inválida",IF(COUNTA($I15,$K15,$M15,$O15,$Q15)=0,"Informe ao menos um SKU",IF(OR(AND($I15&lt;&gt;"",OR(NOT(ISNUMBER($J15)),IFERROR($J15&lt;1,TRUE),IFERROR($J15&lt;&gt;INT($J15),TRUE))),AND($I15="",$J15&lt;&gt;""),AND($K15&lt;&gt;"",OR(NOT(ISNUMBER($L15)),IFERROR($L15&lt;1,TRUE),IFERROR($L15&lt;&gt;INT($L15),TRUE))),AND($K15="",$L15&lt;&gt;""),AND($M15&lt;&gt;"",OR(NOT(ISNUMBER($N15)),IFERROR($N15&lt;1,TRUE),IFERROR($N15&lt;&gt;INT($N15),TRUE))),AND($M15="",$N15&lt;&gt;""),AND($O15&lt;&gt;"",OR(NOT(ISNUMBER($P15)),IFERROR($P15&lt;1,TRUE),IFERROR($P15&lt;&gt;INT($P15),TRUE))),AND($O15="",$P15&lt;&gt;""),AND($Q15&lt;&gt;"",OR(NOT(ISNUMBER($R15)),IFERROR($R15&lt;1,TRUE),IFERROR($R15&lt;&gt;INT($R15),TRUE))),AND($Q15="",$R15&lt;&gt;"")),"Revise SKUs e quantidades",IF(OR(AND($I15&lt;&gt;"",IFERROR(MATCH($I15,Produtos!$A$5:$A$104,0),0)=0),AND($K15&lt;&gt;"",IFERROR(MATCH($K15,Produtos!$A$5:$A$104,0),0)=0),AND($M15&lt;&gt;"",IFERROR(MATCH($M15,Produtos!$A$5:$A$104,0),0)=0),AND($O15&lt;&gt;"",IFERROR(MATCH($O15,Produtos!$A$5:$A$104,0),0)=0),AND($Q15&lt;&gt;"",IFERROR(MATCH($Q15,Produtos!$A$5:$A$104,0),0)=0)),"SKU não cadastrado",IF(OR(AND($I15&lt;&gt;"",IFERROR(INDEX(Produtos!$I$5:$I$104,MATCH($I15,Produtos!$A$5:$A$104,0)),"")&lt;&gt;"OK"),AND($K15&lt;&gt;"",IFERROR(INDEX(Produtos!$I$5:$I$104,MATCH($K15,Produtos!$A$5:$A$104,0)),"")&lt;&gt;"OK"),AND($M15&lt;&gt;"",IFERROR(INDEX(Produtos!$I$5:$I$104,MATCH($M15,Produtos!$A$5:$A$104,0)),"")&lt;&gt;"OK"),AND($O15&lt;&gt;"",IFERROR(INDEX(Produtos!$I$5:$I$104,MATCH($O15,Produtos!$A$5:$A$104,0)),"")&lt;&gt;"OK"),AND($Q15&lt;&gt;"",IFERROR(INDEX(Produtos!$I$5:$I$104,MATCH($Q15,Produtos!$A$5:$A$104,0)),"")&lt;&gt;"OK")),"SKU com erro no cadastro",IF(OR(AND($I15&lt;&gt;"",IFERROR(INDEX(Produtos!$F$5:$F$104,MATCH($I15,Produtos!$A$5:$A$104,0)),"")&lt;&gt;"Sim"),AND($K15&lt;&gt;"",IFERROR(INDEX(Produtos!$F$5:$F$104,MATCH($K15,Produtos!$A$5:$A$104,0)),"")&lt;&gt;"Sim"),AND($M15&lt;&gt;"",IFERROR(INDEX(Produtos!$F$5:$F$104,MATCH($M15,Produtos!$A$5:$A$104,0)),"")&lt;&gt;"Sim"),AND($O15&lt;&gt;"",IFERROR(INDEX(Produtos!$F$5:$F$104,MATCH($O15,Produtos!$A$5:$A$104,0)),"")&lt;&gt;"Sim"),AND($Q15&lt;&gt;"",IFERROR(INDEX(Produtos!$F$5:$F$104,MATCH($Q15,Produtos!$A$5:$A$104,0)),"")&lt;&gt;"Sim")),"SKU inativo ou sem status",IF(OR(AND($I15&lt;&gt;"",$I15=$K15),AND($I15&lt;&gt;"",$I15=$M15),AND($I15&lt;&gt;"",$I15=$O15),AND($I15&lt;&gt;"",$I15=$Q15),AND($K15&lt;&gt;"",$K15=$M15),AND($K15&lt;&gt;"",$K15=$O15),AND($K15&lt;&gt;"",$K15=$Q15),AND($M15&lt;&gt;"",$M15=$O15),AND($M15&lt;&gt;"",$M15=$Q15),AND($O15&lt;&gt;"",$O15=$Q15)),"SKU repetido no combo",IF(OR($V15="",NOT(ISNUMBER($V15)),IFERROR($V15&lt;=0,TRUE)),"Preço do combo inválido",IF(OR($Z15="",NOT(ISNUMBER($Z15))),"Não foi possível calcular a margem",IF($Z15&lt;0,"Margem negativa",IF($Z15&lt;$X15,"Margem abaixo da meta","OK"))))))))))))))))))))</f>
        <v/>
      </c>
      <c r="AE15" s="23">
        <f>IF($AD15="","",IF($AD15="OK","Viável",IF(OR($AD15="Margem negativa",$AD15="Margem abaixo da meta"),"Inviável","Revisar cadastro")))</f>
        <v/>
      </c>
    </row>
    <row r="16">
      <c r="A16" s="18" t="n"/>
      <c r="B16" s="18" t="n"/>
      <c r="C16" s="36" t="n"/>
      <c r="D16" s="36" t="n"/>
      <c r="E16" s="18" t="n"/>
      <c r="F16" s="18" t="n"/>
      <c r="G16" s="25" t="n"/>
      <c r="H16" s="25" t="n"/>
      <c r="I16" s="18" t="n"/>
      <c r="J16" s="20" t="n"/>
      <c r="K16" s="18" t="n"/>
      <c r="L16" s="20" t="n"/>
      <c r="M16" s="18" t="n"/>
      <c r="N16" s="20" t="n"/>
      <c r="O16" s="18" t="n"/>
      <c r="P16" s="20" t="n"/>
      <c r="Q16" s="18" t="n"/>
      <c r="R16" s="20" t="n"/>
      <c r="S16" s="21">
        <f>IF($A16="","",IF($I16="",0,IFERROR($J16*INDEX(Produtos!$D$5:$D$104,MATCH($I16,Produtos!$A$5:$A$104,0)),0))+IF($K16="",0,IFERROR($L16*INDEX(Produtos!$D$5:$D$104,MATCH($K16,Produtos!$A$5:$A$104,0)),0))+IF($M16="",0,IFERROR($N16*INDEX(Produtos!$D$5:$D$104,MATCH($M16,Produtos!$A$5:$A$104,0)),0))+IF($O16="",0,IFERROR($P16*INDEX(Produtos!$D$5:$D$104,MATCH($O16,Produtos!$A$5:$A$104,0)),0))+IF($Q16="",0,IFERROR($R16*INDEX(Produtos!$D$5:$D$104,MATCH($Q16,Produtos!$A$5:$A$104,0)),0)))</f>
        <v/>
      </c>
      <c r="T16" s="21">
        <f>IF($A16="","",IF($I16="",0,IFERROR($J16*INDEX(Produtos!$E$5:$E$104,MATCH($I16,Produtos!$A$5:$A$104,0)),0))+IF($K16="",0,IFERROR($L16*INDEX(Produtos!$E$5:$E$104,MATCH($K16,Produtos!$A$5:$A$104,0)),0))+IF($M16="",0,IFERROR($N16*INDEX(Produtos!$E$5:$E$104,MATCH($M16,Produtos!$A$5:$A$104,0)),0))+IF($O16="",0,IFERROR($P16*INDEX(Produtos!$E$5:$E$104,MATCH($O16,Produtos!$A$5:$A$104,0)),0))+IF($Q16="",0,IFERROR($R16*INDEX(Produtos!$E$5:$E$104,MATCH($Q16,Produtos!$A$5:$A$104,0)),0)))</f>
        <v/>
      </c>
      <c r="U16" s="21">
        <f>IF(OR($A16="",$S16="",NOT(ISNUMBER($H16))),"",$S16*$H16)</f>
        <v/>
      </c>
      <c r="V16" s="21">
        <f>IF(OR($A16="",$S16="",$U16=""),"",$S16-$U16)</f>
        <v/>
      </c>
      <c r="W16" s="22">
        <f>IF(OR($A16="",NOT(ISNUMBER($S16)),$S16&lt;=0,$U16=""),"",$U16/$S16)</f>
        <v/>
      </c>
      <c r="X16" s="22">
        <f>IF($A16="","",IF($G16="",IF(ISNUMBER(Resumo!$H$2),Resumo!$H$2,""),IF(ISNUMBER($G16),$G16,"")))</f>
        <v/>
      </c>
      <c r="Y16" s="21">
        <f>IF(OR($A16="",$V16="",$T16=""),"",$V16-$T16)</f>
        <v/>
      </c>
      <c r="Z16" s="22">
        <f>IF(OR($A16="",NOT(ISNUMBER($V16)),$V16&lt;=0,$Y16=""),"",$Y16/$V16)</f>
        <v/>
      </c>
      <c r="AA16" s="37">
        <f>IF(OR($A16="",$Z16="",$X16=""),"",($Z16-$X16)*100)</f>
        <v/>
      </c>
      <c r="AB16" s="27">
        <f>IF($A16="","",COUNTA($I16,$K16,$M16,$O16,$Q16))</f>
        <v/>
      </c>
      <c r="AC16" s="27">
        <f>IF($A16="","",SUM(IF(AND($I16&lt;&gt;"",ISNUMBER($J16)),$J16,0),IF(AND($K16&lt;&gt;"",ISNUMBER($L16)),$L16,0),IF(AND($M16&lt;&gt;"",ISNUMBER($N16)),$N16,0),IF(AND($O16&lt;&gt;"",ISNUMBER($P16)),$P16,0),IF(AND($Q16&lt;&gt;"",ISNUMBER($R16)),$R16,0)))</f>
        <v/>
      </c>
      <c r="AD16" s="23">
        <f>IF(COUNTA($A16:$R16)=0,"",IF($A16="","Informe o ID do combo",IF(COUNTIF($A$5:$A$104,$A16)&gt;1,"ID do combo duplicado",IF($B16="","Informe o nome da oferta",IF(OR($C16="",$D16="",NOT(ISNUMBER($C16)),NOT(ISNUMBER($D16))),"Informe datas válidas",IF($D16&lt;$C16,"Data final anterior à inicial",IF(AND($E16&lt;&gt;"Rascunho",$E16&lt;&gt;"Em análise",$E16&lt;&gt;"Aprovado",$E16&lt;&gt;"Descartado"),"Informe a situação",IF(AND($F16&lt;&gt;"Loja virtual",$F16&lt;&gt;"Marketplace",$F16&lt;&gt;"Todos"),"Informe o canal",IF(OR(NOT(ISNUMBER($H16)),IFERROR($H16&lt;0,TRUE),IFERROR($H16&gt;0.95,TRUE)),"Desconto inválido",IF(OR(NOT(ISNUMBER($X16)),IFERROR($X16&lt;0,TRUE),IFERROR($X16&gt;0.95,TRUE)),"Meta inválida",IF(COUNTA($I16,$K16,$M16,$O16,$Q16)=0,"Informe ao menos um SKU",IF(OR(AND($I16&lt;&gt;"",OR(NOT(ISNUMBER($J16)),IFERROR($J16&lt;1,TRUE),IFERROR($J16&lt;&gt;INT($J16),TRUE))),AND($I16="",$J16&lt;&gt;""),AND($K16&lt;&gt;"",OR(NOT(ISNUMBER($L16)),IFERROR($L16&lt;1,TRUE),IFERROR($L16&lt;&gt;INT($L16),TRUE))),AND($K16="",$L16&lt;&gt;""),AND($M16&lt;&gt;"",OR(NOT(ISNUMBER($N16)),IFERROR($N16&lt;1,TRUE),IFERROR($N16&lt;&gt;INT($N16),TRUE))),AND($M16="",$N16&lt;&gt;""),AND($O16&lt;&gt;"",OR(NOT(ISNUMBER($P16)),IFERROR($P16&lt;1,TRUE),IFERROR($P16&lt;&gt;INT($P16),TRUE))),AND($O16="",$P16&lt;&gt;""),AND($Q16&lt;&gt;"",OR(NOT(ISNUMBER($R16)),IFERROR($R16&lt;1,TRUE),IFERROR($R16&lt;&gt;INT($R16),TRUE))),AND($Q16="",$R16&lt;&gt;"")),"Revise SKUs e quantidades",IF(OR(AND($I16&lt;&gt;"",IFERROR(MATCH($I16,Produtos!$A$5:$A$104,0),0)=0),AND($K16&lt;&gt;"",IFERROR(MATCH($K16,Produtos!$A$5:$A$104,0),0)=0),AND($M16&lt;&gt;"",IFERROR(MATCH($M16,Produtos!$A$5:$A$104,0),0)=0),AND($O16&lt;&gt;"",IFERROR(MATCH($O16,Produtos!$A$5:$A$104,0),0)=0),AND($Q16&lt;&gt;"",IFERROR(MATCH($Q16,Produtos!$A$5:$A$104,0),0)=0)),"SKU não cadastrado",IF(OR(AND($I16&lt;&gt;"",IFERROR(INDEX(Produtos!$I$5:$I$104,MATCH($I16,Produtos!$A$5:$A$104,0)),"")&lt;&gt;"OK"),AND($K16&lt;&gt;"",IFERROR(INDEX(Produtos!$I$5:$I$104,MATCH($K16,Produtos!$A$5:$A$104,0)),"")&lt;&gt;"OK"),AND($M16&lt;&gt;"",IFERROR(INDEX(Produtos!$I$5:$I$104,MATCH($M16,Produtos!$A$5:$A$104,0)),"")&lt;&gt;"OK"),AND($O16&lt;&gt;"",IFERROR(INDEX(Produtos!$I$5:$I$104,MATCH($O16,Produtos!$A$5:$A$104,0)),"")&lt;&gt;"OK"),AND($Q16&lt;&gt;"",IFERROR(INDEX(Produtos!$I$5:$I$104,MATCH($Q16,Produtos!$A$5:$A$104,0)),"")&lt;&gt;"OK")),"SKU com erro no cadastro",IF(OR(AND($I16&lt;&gt;"",IFERROR(INDEX(Produtos!$F$5:$F$104,MATCH($I16,Produtos!$A$5:$A$104,0)),"")&lt;&gt;"Sim"),AND($K16&lt;&gt;"",IFERROR(INDEX(Produtos!$F$5:$F$104,MATCH($K16,Produtos!$A$5:$A$104,0)),"")&lt;&gt;"Sim"),AND($M16&lt;&gt;"",IFERROR(INDEX(Produtos!$F$5:$F$104,MATCH($M16,Produtos!$A$5:$A$104,0)),"")&lt;&gt;"Sim"),AND($O16&lt;&gt;"",IFERROR(INDEX(Produtos!$F$5:$F$104,MATCH($O16,Produtos!$A$5:$A$104,0)),"")&lt;&gt;"Sim"),AND($Q16&lt;&gt;"",IFERROR(INDEX(Produtos!$F$5:$F$104,MATCH($Q16,Produtos!$A$5:$A$104,0)),"")&lt;&gt;"Sim")),"SKU inativo ou sem status",IF(OR(AND($I16&lt;&gt;"",$I16=$K16),AND($I16&lt;&gt;"",$I16=$M16),AND($I16&lt;&gt;"",$I16=$O16),AND($I16&lt;&gt;"",$I16=$Q16),AND($K16&lt;&gt;"",$K16=$M16),AND($K16&lt;&gt;"",$K16=$O16),AND($K16&lt;&gt;"",$K16=$Q16),AND($M16&lt;&gt;"",$M16=$O16),AND($M16&lt;&gt;"",$M16=$Q16),AND($O16&lt;&gt;"",$O16=$Q16)),"SKU repetido no combo",IF(OR($V16="",NOT(ISNUMBER($V16)),IFERROR($V16&lt;=0,TRUE)),"Preço do combo inválido",IF(OR($Z16="",NOT(ISNUMBER($Z16))),"Não foi possível calcular a margem",IF($Z16&lt;0,"Margem negativa",IF($Z16&lt;$X16,"Margem abaixo da meta","OK"))))))))))))))))))))</f>
        <v/>
      </c>
      <c r="AE16" s="23">
        <f>IF($AD16="","",IF($AD16="OK","Viável",IF(OR($AD16="Margem negativa",$AD16="Margem abaixo da meta"),"Inviável","Revisar cadastro")))</f>
        <v/>
      </c>
    </row>
    <row r="17">
      <c r="A17" s="18" t="n"/>
      <c r="B17" s="18" t="n"/>
      <c r="C17" s="36" t="n"/>
      <c r="D17" s="36" t="n"/>
      <c r="E17" s="18" t="n"/>
      <c r="F17" s="18" t="n"/>
      <c r="G17" s="25" t="n"/>
      <c r="H17" s="25" t="n"/>
      <c r="I17" s="18" t="n"/>
      <c r="J17" s="20" t="n"/>
      <c r="K17" s="18" t="n"/>
      <c r="L17" s="20" t="n"/>
      <c r="M17" s="18" t="n"/>
      <c r="N17" s="20" t="n"/>
      <c r="O17" s="18" t="n"/>
      <c r="P17" s="20" t="n"/>
      <c r="Q17" s="18" t="n"/>
      <c r="R17" s="20" t="n"/>
      <c r="S17" s="21">
        <f>IF($A17="","",IF($I17="",0,IFERROR($J17*INDEX(Produtos!$D$5:$D$104,MATCH($I17,Produtos!$A$5:$A$104,0)),0))+IF($K17="",0,IFERROR($L17*INDEX(Produtos!$D$5:$D$104,MATCH($K17,Produtos!$A$5:$A$104,0)),0))+IF($M17="",0,IFERROR($N17*INDEX(Produtos!$D$5:$D$104,MATCH($M17,Produtos!$A$5:$A$104,0)),0))+IF($O17="",0,IFERROR($P17*INDEX(Produtos!$D$5:$D$104,MATCH($O17,Produtos!$A$5:$A$104,0)),0))+IF($Q17="",0,IFERROR($R17*INDEX(Produtos!$D$5:$D$104,MATCH($Q17,Produtos!$A$5:$A$104,0)),0)))</f>
        <v/>
      </c>
      <c r="T17" s="21">
        <f>IF($A17="","",IF($I17="",0,IFERROR($J17*INDEX(Produtos!$E$5:$E$104,MATCH($I17,Produtos!$A$5:$A$104,0)),0))+IF($K17="",0,IFERROR($L17*INDEX(Produtos!$E$5:$E$104,MATCH($K17,Produtos!$A$5:$A$104,0)),0))+IF($M17="",0,IFERROR($N17*INDEX(Produtos!$E$5:$E$104,MATCH($M17,Produtos!$A$5:$A$104,0)),0))+IF($O17="",0,IFERROR($P17*INDEX(Produtos!$E$5:$E$104,MATCH($O17,Produtos!$A$5:$A$104,0)),0))+IF($Q17="",0,IFERROR($R17*INDEX(Produtos!$E$5:$E$104,MATCH($Q17,Produtos!$A$5:$A$104,0)),0)))</f>
        <v/>
      </c>
      <c r="U17" s="21">
        <f>IF(OR($A17="",$S17="",NOT(ISNUMBER($H17))),"",$S17*$H17)</f>
        <v/>
      </c>
      <c r="V17" s="21">
        <f>IF(OR($A17="",$S17="",$U17=""),"",$S17-$U17)</f>
        <v/>
      </c>
      <c r="W17" s="22">
        <f>IF(OR($A17="",NOT(ISNUMBER($S17)),$S17&lt;=0,$U17=""),"",$U17/$S17)</f>
        <v/>
      </c>
      <c r="X17" s="22">
        <f>IF($A17="","",IF($G17="",IF(ISNUMBER(Resumo!$H$2),Resumo!$H$2,""),IF(ISNUMBER($G17),$G17,"")))</f>
        <v/>
      </c>
      <c r="Y17" s="21">
        <f>IF(OR($A17="",$V17="",$T17=""),"",$V17-$T17)</f>
        <v/>
      </c>
      <c r="Z17" s="22">
        <f>IF(OR($A17="",NOT(ISNUMBER($V17)),$V17&lt;=0,$Y17=""),"",$Y17/$V17)</f>
        <v/>
      </c>
      <c r="AA17" s="37">
        <f>IF(OR($A17="",$Z17="",$X17=""),"",($Z17-$X17)*100)</f>
        <v/>
      </c>
      <c r="AB17" s="27">
        <f>IF($A17="","",COUNTA($I17,$K17,$M17,$O17,$Q17))</f>
        <v/>
      </c>
      <c r="AC17" s="27">
        <f>IF($A17="","",SUM(IF(AND($I17&lt;&gt;"",ISNUMBER($J17)),$J17,0),IF(AND($K17&lt;&gt;"",ISNUMBER($L17)),$L17,0),IF(AND($M17&lt;&gt;"",ISNUMBER($N17)),$N17,0),IF(AND($O17&lt;&gt;"",ISNUMBER($P17)),$P17,0),IF(AND($Q17&lt;&gt;"",ISNUMBER($R17)),$R17,0)))</f>
        <v/>
      </c>
      <c r="AD17" s="23">
        <f>IF(COUNTA($A17:$R17)=0,"",IF($A17="","Informe o ID do combo",IF(COUNTIF($A$5:$A$104,$A17)&gt;1,"ID do combo duplicado",IF($B17="","Informe o nome da oferta",IF(OR($C17="",$D17="",NOT(ISNUMBER($C17)),NOT(ISNUMBER($D17))),"Informe datas válidas",IF($D17&lt;$C17,"Data final anterior à inicial",IF(AND($E17&lt;&gt;"Rascunho",$E17&lt;&gt;"Em análise",$E17&lt;&gt;"Aprovado",$E17&lt;&gt;"Descartado"),"Informe a situação",IF(AND($F17&lt;&gt;"Loja virtual",$F17&lt;&gt;"Marketplace",$F17&lt;&gt;"Todos"),"Informe o canal",IF(OR(NOT(ISNUMBER($H17)),IFERROR($H17&lt;0,TRUE),IFERROR($H17&gt;0.95,TRUE)),"Desconto inválido",IF(OR(NOT(ISNUMBER($X17)),IFERROR($X17&lt;0,TRUE),IFERROR($X17&gt;0.95,TRUE)),"Meta inválida",IF(COUNTA($I17,$K17,$M17,$O17,$Q17)=0,"Informe ao menos um SKU",IF(OR(AND($I17&lt;&gt;"",OR(NOT(ISNUMBER($J17)),IFERROR($J17&lt;1,TRUE),IFERROR($J17&lt;&gt;INT($J17),TRUE))),AND($I17="",$J17&lt;&gt;""),AND($K17&lt;&gt;"",OR(NOT(ISNUMBER($L17)),IFERROR($L17&lt;1,TRUE),IFERROR($L17&lt;&gt;INT($L17),TRUE))),AND($K17="",$L17&lt;&gt;""),AND($M17&lt;&gt;"",OR(NOT(ISNUMBER($N17)),IFERROR($N17&lt;1,TRUE),IFERROR($N17&lt;&gt;INT($N17),TRUE))),AND($M17="",$N17&lt;&gt;""),AND($O17&lt;&gt;"",OR(NOT(ISNUMBER($P17)),IFERROR($P17&lt;1,TRUE),IFERROR($P17&lt;&gt;INT($P17),TRUE))),AND($O17="",$P17&lt;&gt;""),AND($Q17&lt;&gt;"",OR(NOT(ISNUMBER($R17)),IFERROR($R17&lt;1,TRUE),IFERROR($R17&lt;&gt;INT($R17),TRUE))),AND($Q17="",$R17&lt;&gt;"")),"Revise SKUs e quantidades",IF(OR(AND($I17&lt;&gt;"",IFERROR(MATCH($I17,Produtos!$A$5:$A$104,0),0)=0),AND($K17&lt;&gt;"",IFERROR(MATCH($K17,Produtos!$A$5:$A$104,0),0)=0),AND($M17&lt;&gt;"",IFERROR(MATCH($M17,Produtos!$A$5:$A$104,0),0)=0),AND($O17&lt;&gt;"",IFERROR(MATCH($O17,Produtos!$A$5:$A$104,0),0)=0),AND($Q17&lt;&gt;"",IFERROR(MATCH($Q17,Produtos!$A$5:$A$104,0),0)=0)),"SKU não cadastrado",IF(OR(AND($I17&lt;&gt;"",IFERROR(INDEX(Produtos!$I$5:$I$104,MATCH($I17,Produtos!$A$5:$A$104,0)),"")&lt;&gt;"OK"),AND($K17&lt;&gt;"",IFERROR(INDEX(Produtos!$I$5:$I$104,MATCH($K17,Produtos!$A$5:$A$104,0)),"")&lt;&gt;"OK"),AND($M17&lt;&gt;"",IFERROR(INDEX(Produtos!$I$5:$I$104,MATCH($M17,Produtos!$A$5:$A$104,0)),"")&lt;&gt;"OK"),AND($O17&lt;&gt;"",IFERROR(INDEX(Produtos!$I$5:$I$104,MATCH($O17,Produtos!$A$5:$A$104,0)),"")&lt;&gt;"OK"),AND($Q17&lt;&gt;"",IFERROR(INDEX(Produtos!$I$5:$I$104,MATCH($Q17,Produtos!$A$5:$A$104,0)),"")&lt;&gt;"OK")),"SKU com erro no cadastro",IF(OR(AND($I17&lt;&gt;"",IFERROR(INDEX(Produtos!$F$5:$F$104,MATCH($I17,Produtos!$A$5:$A$104,0)),"")&lt;&gt;"Sim"),AND($K17&lt;&gt;"",IFERROR(INDEX(Produtos!$F$5:$F$104,MATCH($K17,Produtos!$A$5:$A$104,0)),"")&lt;&gt;"Sim"),AND($M17&lt;&gt;"",IFERROR(INDEX(Produtos!$F$5:$F$104,MATCH($M17,Produtos!$A$5:$A$104,0)),"")&lt;&gt;"Sim"),AND($O17&lt;&gt;"",IFERROR(INDEX(Produtos!$F$5:$F$104,MATCH($O17,Produtos!$A$5:$A$104,0)),"")&lt;&gt;"Sim"),AND($Q17&lt;&gt;"",IFERROR(INDEX(Produtos!$F$5:$F$104,MATCH($Q17,Produtos!$A$5:$A$104,0)),"")&lt;&gt;"Sim")),"SKU inativo ou sem status",IF(OR(AND($I17&lt;&gt;"",$I17=$K17),AND($I17&lt;&gt;"",$I17=$M17),AND($I17&lt;&gt;"",$I17=$O17),AND($I17&lt;&gt;"",$I17=$Q17),AND($K17&lt;&gt;"",$K17=$M17),AND($K17&lt;&gt;"",$K17=$O17),AND($K17&lt;&gt;"",$K17=$Q17),AND($M17&lt;&gt;"",$M17=$O17),AND($M17&lt;&gt;"",$M17=$Q17),AND($O17&lt;&gt;"",$O17=$Q17)),"SKU repetido no combo",IF(OR($V17="",NOT(ISNUMBER($V17)),IFERROR($V17&lt;=0,TRUE)),"Preço do combo inválido",IF(OR($Z17="",NOT(ISNUMBER($Z17))),"Não foi possível calcular a margem",IF($Z17&lt;0,"Margem negativa",IF($Z17&lt;$X17,"Margem abaixo da meta","OK"))))))))))))))))))))</f>
        <v/>
      </c>
      <c r="AE17" s="23">
        <f>IF($AD17="","",IF($AD17="OK","Viável",IF(OR($AD17="Margem negativa",$AD17="Margem abaixo da meta"),"Inviável","Revisar cadastro")))</f>
        <v/>
      </c>
    </row>
    <row r="18">
      <c r="A18" s="18" t="n"/>
      <c r="B18" s="18" t="n"/>
      <c r="C18" s="36" t="n"/>
      <c r="D18" s="36" t="n"/>
      <c r="E18" s="18" t="n"/>
      <c r="F18" s="18" t="n"/>
      <c r="G18" s="25" t="n"/>
      <c r="H18" s="25" t="n"/>
      <c r="I18" s="18" t="n"/>
      <c r="J18" s="20" t="n"/>
      <c r="K18" s="18" t="n"/>
      <c r="L18" s="20" t="n"/>
      <c r="M18" s="18" t="n"/>
      <c r="N18" s="20" t="n"/>
      <c r="O18" s="18" t="n"/>
      <c r="P18" s="20" t="n"/>
      <c r="Q18" s="18" t="n"/>
      <c r="R18" s="20" t="n"/>
      <c r="S18" s="21">
        <f>IF($A18="","",IF($I18="",0,IFERROR($J18*INDEX(Produtos!$D$5:$D$104,MATCH($I18,Produtos!$A$5:$A$104,0)),0))+IF($K18="",0,IFERROR($L18*INDEX(Produtos!$D$5:$D$104,MATCH($K18,Produtos!$A$5:$A$104,0)),0))+IF($M18="",0,IFERROR($N18*INDEX(Produtos!$D$5:$D$104,MATCH($M18,Produtos!$A$5:$A$104,0)),0))+IF($O18="",0,IFERROR($P18*INDEX(Produtos!$D$5:$D$104,MATCH($O18,Produtos!$A$5:$A$104,0)),0))+IF($Q18="",0,IFERROR($R18*INDEX(Produtos!$D$5:$D$104,MATCH($Q18,Produtos!$A$5:$A$104,0)),0)))</f>
        <v/>
      </c>
      <c r="T18" s="21">
        <f>IF($A18="","",IF($I18="",0,IFERROR($J18*INDEX(Produtos!$E$5:$E$104,MATCH($I18,Produtos!$A$5:$A$104,0)),0))+IF($K18="",0,IFERROR($L18*INDEX(Produtos!$E$5:$E$104,MATCH($K18,Produtos!$A$5:$A$104,0)),0))+IF($M18="",0,IFERROR($N18*INDEX(Produtos!$E$5:$E$104,MATCH($M18,Produtos!$A$5:$A$104,0)),0))+IF($O18="",0,IFERROR($P18*INDEX(Produtos!$E$5:$E$104,MATCH($O18,Produtos!$A$5:$A$104,0)),0))+IF($Q18="",0,IFERROR($R18*INDEX(Produtos!$E$5:$E$104,MATCH($Q18,Produtos!$A$5:$A$104,0)),0)))</f>
        <v/>
      </c>
      <c r="U18" s="21">
        <f>IF(OR($A18="",$S18="",NOT(ISNUMBER($H18))),"",$S18*$H18)</f>
        <v/>
      </c>
      <c r="V18" s="21">
        <f>IF(OR($A18="",$S18="",$U18=""),"",$S18-$U18)</f>
        <v/>
      </c>
      <c r="W18" s="22">
        <f>IF(OR($A18="",NOT(ISNUMBER($S18)),$S18&lt;=0,$U18=""),"",$U18/$S18)</f>
        <v/>
      </c>
      <c r="X18" s="22">
        <f>IF($A18="","",IF($G18="",IF(ISNUMBER(Resumo!$H$2),Resumo!$H$2,""),IF(ISNUMBER($G18),$G18,"")))</f>
        <v/>
      </c>
      <c r="Y18" s="21">
        <f>IF(OR($A18="",$V18="",$T18=""),"",$V18-$T18)</f>
        <v/>
      </c>
      <c r="Z18" s="22">
        <f>IF(OR($A18="",NOT(ISNUMBER($V18)),$V18&lt;=0,$Y18=""),"",$Y18/$V18)</f>
        <v/>
      </c>
      <c r="AA18" s="37">
        <f>IF(OR($A18="",$Z18="",$X18=""),"",($Z18-$X18)*100)</f>
        <v/>
      </c>
      <c r="AB18" s="27">
        <f>IF($A18="","",COUNTA($I18,$K18,$M18,$O18,$Q18))</f>
        <v/>
      </c>
      <c r="AC18" s="27">
        <f>IF($A18="","",SUM(IF(AND($I18&lt;&gt;"",ISNUMBER($J18)),$J18,0),IF(AND($K18&lt;&gt;"",ISNUMBER($L18)),$L18,0),IF(AND($M18&lt;&gt;"",ISNUMBER($N18)),$N18,0),IF(AND($O18&lt;&gt;"",ISNUMBER($P18)),$P18,0),IF(AND($Q18&lt;&gt;"",ISNUMBER($R18)),$R18,0)))</f>
        <v/>
      </c>
      <c r="AD18" s="23">
        <f>IF(COUNTA($A18:$R18)=0,"",IF($A18="","Informe o ID do combo",IF(COUNTIF($A$5:$A$104,$A18)&gt;1,"ID do combo duplicado",IF($B18="","Informe o nome da oferta",IF(OR($C18="",$D18="",NOT(ISNUMBER($C18)),NOT(ISNUMBER($D18))),"Informe datas válidas",IF($D18&lt;$C18,"Data final anterior à inicial",IF(AND($E18&lt;&gt;"Rascunho",$E18&lt;&gt;"Em análise",$E18&lt;&gt;"Aprovado",$E18&lt;&gt;"Descartado"),"Informe a situação",IF(AND($F18&lt;&gt;"Loja virtual",$F18&lt;&gt;"Marketplace",$F18&lt;&gt;"Todos"),"Informe o canal",IF(OR(NOT(ISNUMBER($H18)),IFERROR($H18&lt;0,TRUE),IFERROR($H18&gt;0.95,TRUE)),"Desconto inválido",IF(OR(NOT(ISNUMBER($X18)),IFERROR($X18&lt;0,TRUE),IFERROR($X18&gt;0.95,TRUE)),"Meta inválida",IF(COUNTA($I18,$K18,$M18,$O18,$Q18)=0,"Informe ao menos um SKU",IF(OR(AND($I18&lt;&gt;"",OR(NOT(ISNUMBER($J18)),IFERROR($J18&lt;1,TRUE),IFERROR($J18&lt;&gt;INT($J18),TRUE))),AND($I18="",$J18&lt;&gt;""),AND($K18&lt;&gt;"",OR(NOT(ISNUMBER($L18)),IFERROR($L18&lt;1,TRUE),IFERROR($L18&lt;&gt;INT($L18),TRUE))),AND($K18="",$L18&lt;&gt;""),AND($M18&lt;&gt;"",OR(NOT(ISNUMBER($N18)),IFERROR($N18&lt;1,TRUE),IFERROR($N18&lt;&gt;INT($N18),TRUE))),AND($M18="",$N18&lt;&gt;""),AND($O18&lt;&gt;"",OR(NOT(ISNUMBER($P18)),IFERROR($P18&lt;1,TRUE),IFERROR($P18&lt;&gt;INT($P18),TRUE))),AND($O18="",$P18&lt;&gt;""),AND($Q18&lt;&gt;"",OR(NOT(ISNUMBER($R18)),IFERROR($R18&lt;1,TRUE),IFERROR($R18&lt;&gt;INT($R18),TRUE))),AND($Q18="",$R18&lt;&gt;"")),"Revise SKUs e quantidades",IF(OR(AND($I18&lt;&gt;"",IFERROR(MATCH($I18,Produtos!$A$5:$A$104,0),0)=0),AND($K18&lt;&gt;"",IFERROR(MATCH($K18,Produtos!$A$5:$A$104,0),0)=0),AND($M18&lt;&gt;"",IFERROR(MATCH($M18,Produtos!$A$5:$A$104,0),0)=0),AND($O18&lt;&gt;"",IFERROR(MATCH($O18,Produtos!$A$5:$A$104,0),0)=0),AND($Q18&lt;&gt;"",IFERROR(MATCH($Q18,Produtos!$A$5:$A$104,0),0)=0)),"SKU não cadastrado",IF(OR(AND($I18&lt;&gt;"",IFERROR(INDEX(Produtos!$I$5:$I$104,MATCH($I18,Produtos!$A$5:$A$104,0)),"")&lt;&gt;"OK"),AND($K18&lt;&gt;"",IFERROR(INDEX(Produtos!$I$5:$I$104,MATCH($K18,Produtos!$A$5:$A$104,0)),"")&lt;&gt;"OK"),AND($M18&lt;&gt;"",IFERROR(INDEX(Produtos!$I$5:$I$104,MATCH($M18,Produtos!$A$5:$A$104,0)),"")&lt;&gt;"OK"),AND($O18&lt;&gt;"",IFERROR(INDEX(Produtos!$I$5:$I$104,MATCH($O18,Produtos!$A$5:$A$104,0)),"")&lt;&gt;"OK"),AND($Q18&lt;&gt;"",IFERROR(INDEX(Produtos!$I$5:$I$104,MATCH($Q18,Produtos!$A$5:$A$104,0)),"")&lt;&gt;"OK")),"SKU com erro no cadastro",IF(OR(AND($I18&lt;&gt;"",IFERROR(INDEX(Produtos!$F$5:$F$104,MATCH($I18,Produtos!$A$5:$A$104,0)),"")&lt;&gt;"Sim"),AND($K18&lt;&gt;"",IFERROR(INDEX(Produtos!$F$5:$F$104,MATCH($K18,Produtos!$A$5:$A$104,0)),"")&lt;&gt;"Sim"),AND($M18&lt;&gt;"",IFERROR(INDEX(Produtos!$F$5:$F$104,MATCH($M18,Produtos!$A$5:$A$104,0)),"")&lt;&gt;"Sim"),AND($O18&lt;&gt;"",IFERROR(INDEX(Produtos!$F$5:$F$104,MATCH($O18,Produtos!$A$5:$A$104,0)),"")&lt;&gt;"Sim"),AND($Q18&lt;&gt;"",IFERROR(INDEX(Produtos!$F$5:$F$104,MATCH($Q18,Produtos!$A$5:$A$104,0)),"")&lt;&gt;"Sim")),"SKU inativo ou sem status",IF(OR(AND($I18&lt;&gt;"",$I18=$K18),AND($I18&lt;&gt;"",$I18=$M18),AND($I18&lt;&gt;"",$I18=$O18),AND($I18&lt;&gt;"",$I18=$Q18),AND($K18&lt;&gt;"",$K18=$M18),AND($K18&lt;&gt;"",$K18=$O18),AND($K18&lt;&gt;"",$K18=$Q18),AND($M18&lt;&gt;"",$M18=$O18),AND($M18&lt;&gt;"",$M18=$Q18),AND($O18&lt;&gt;"",$O18=$Q18)),"SKU repetido no combo",IF(OR($V18="",NOT(ISNUMBER($V18)),IFERROR($V18&lt;=0,TRUE)),"Preço do combo inválido",IF(OR($Z18="",NOT(ISNUMBER($Z18))),"Não foi possível calcular a margem",IF($Z18&lt;0,"Margem negativa",IF($Z18&lt;$X18,"Margem abaixo da meta","OK"))))))))))))))))))))</f>
        <v/>
      </c>
      <c r="AE18" s="23">
        <f>IF($AD18="","",IF($AD18="OK","Viável",IF(OR($AD18="Margem negativa",$AD18="Margem abaixo da meta"),"Inviável","Revisar cadastro")))</f>
        <v/>
      </c>
    </row>
    <row r="19">
      <c r="A19" s="18" t="n"/>
      <c r="B19" s="18" t="n"/>
      <c r="C19" s="36" t="n"/>
      <c r="D19" s="36" t="n"/>
      <c r="E19" s="18" t="n"/>
      <c r="F19" s="18" t="n"/>
      <c r="G19" s="25" t="n"/>
      <c r="H19" s="25" t="n"/>
      <c r="I19" s="18" t="n"/>
      <c r="J19" s="20" t="n"/>
      <c r="K19" s="18" t="n"/>
      <c r="L19" s="20" t="n"/>
      <c r="M19" s="18" t="n"/>
      <c r="N19" s="20" t="n"/>
      <c r="O19" s="18" t="n"/>
      <c r="P19" s="20" t="n"/>
      <c r="Q19" s="18" t="n"/>
      <c r="R19" s="20" t="n"/>
      <c r="S19" s="21">
        <f>IF($A19="","",IF($I19="",0,IFERROR($J19*INDEX(Produtos!$D$5:$D$104,MATCH($I19,Produtos!$A$5:$A$104,0)),0))+IF($K19="",0,IFERROR($L19*INDEX(Produtos!$D$5:$D$104,MATCH($K19,Produtos!$A$5:$A$104,0)),0))+IF($M19="",0,IFERROR($N19*INDEX(Produtos!$D$5:$D$104,MATCH($M19,Produtos!$A$5:$A$104,0)),0))+IF($O19="",0,IFERROR($P19*INDEX(Produtos!$D$5:$D$104,MATCH($O19,Produtos!$A$5:$A$104,0)),0))+IF($Q19="",0,IFERROR($R19*INDEX(Produtos!$D$5:$D$104,MATCH($Q19,Produtos!$A$5:$A$104,0)),0)))</f>
        <v/>
      </c>
      <c r="T19" s="21">
        <f>IF($A19="","",IF($I19="",0,IFERROR($J19*INDEX(Produtos!$E$5:$E$104,MATCH($I19,Produtos!$A$5:$A$104,0)),0))+IF($K19="",0,IFERROR($L19*INDEX(Produtos!$E$5:$E$104,MATCH($K19,Produtos!$A$5:$A$104,0)),0))+IF($M19="",0,IFERROR($N19*INDEX(Produtos!$E$5:$E$104,MATCH($M19,Produtos!$A$5:$A$104,0)),0))+IF($O19="",0,IFERROR($P19*INDEX(Produtos!$E$5:$E$104,MATCH($O19,Produtos!$A$5:$A$104,0)),0))+IF($Q19="",0,IFERROR($R19*INDEX(Produtos!$E$5:$E$104,MATCH($Q19,Produtos!$A$5:$A$104,0)),0)))</f>
        <v/>
      </c>
      <c r="U19" s="21">
        <f>IF(OR($A19="",$S19="",NOT(ISNUMBER($H19))),"",$S19*$H19)</f>
        <v/>
      </c>
      <c r="V19" s="21">
        <f>IF(OR($A19="",$S19="",$U19=""),"",$S19-$U19)</f>
        <v/>
      </c>
      <c r="W19" s="22">
        <f>IF(OR($A19="",NOT(ISNUMBER($S19)),$S19&lt;=0,$U19=""),"",$U19/$S19)</f>
        <v/>
      </c>
      <c r="X19" s="22">
        <f>IF($A19="","",IF($G19="",IF(ISNUMBER(Resumo!$H$2),Resumo!$H$2,""),IF(ISNUMBER($G19),$G19,"")))</f>
        <v/>
      </c>
      <c r="Y19" s="21">
        <f>IF(OR($A19="",$V19="",$T19=""),"",$V19-$T19)</f>
        <v/>
      </c>
      <c r="Z19" s="22">
        <f>IF(OR($A19="",NOT(ISNUMBER($V19)),$V19&lt;=0,$Y19=""),"",$Y19/$V19)</f>
        <v/>
      </c>
      <c r="AA19" s="37">
        <f>IF(OR($A19="",$Z19="",$X19=""),"",($Z19-$X19)*100)</f>
        <v/>
      </c>
      <c r="AB19" s="27">
        <f>IF($A19="","",COUNTA($I19,$K19,$M19,$O19,$Q19))</f>
        <v/>
      </c>
      <c r="AC19" s="27">
        <f>IF($A19="","",SUM(IF(AND($I19&lt;&gt;"",ISNUMBER($J19)),$J19,0),IF(AND($K19&lt;&gt;"",ISNUMBER($L19)),$L19,0),IF(AND($M19&lt;&gt;"",ISNUMBER($N19)),$N19,0),IF(AND($O19&lt;&gt;"",ISNUMBER($P19)),$P19,0),IF(AND($Q19&lt;&gt;"",ISNUMBER($R19)),$R19,0)))</f>
        <v/>
      </c>
      <c r="AD19" s="23">
        <f>IF(COUNTA($A19:$R19)=0,"",IF($A19="","Informe o ID do combo",IF(COUNTIF($A$5:$A$104,$A19)&gt;1,"ID do combo duplicado",IF($B19="","Informe o nome da oferta",IF(OR($C19="",$D19="",NOT(ISNUMBER($C19)),NOT(ISNUMBER($D19))),"Informe datas válidas",IF($D19&lt;$C19,"Data final anterior à inicial",IF(AND($E19&lt;&gt;"Rascunho",$E19&lt;&gt;"Em análise",$E19&lt;&gt;"Aprovado",$E19&lt;&gt;"Descartado"),"Informe a situação",IF(AND($F19&lt;&gt;"Loja virtual",$F19&lt;&gt;"Marketplace",$F19&lt;&gt;"Todos"),"Informe o canal",IF(OR(NOT(ISNUMBER($H19)),IFERROR($H19&lt;0,TRUE),IFERROR($H19&gt;0.95,TRUE)),"Desconto inválido",IF(OR(NOT(ISNUMBER($X19)),IFERROR($X19&lt;0,TRUE),IFERROR($X19&gt;0.95,TRUE)),"Meta inválida",IF(COUNTA($I19,$K19,$M19,$O19,$Q19)=0,"Informe ao menos um SKU",IF(OR(AND($I19&lt;&gt;"",OR(NOT(ISNUMBER($J19)),IFERROR($J19&lt;1,TRUE),IFERROR($J19&lt;&gt;INT($J19),TRUE))),AND($I19="",$J19&lt;&gt;""),AND($K19&lt;&gt;"",OR(NOT(ISNUMBER($L19)),IFERROR($L19&lt;1,TRUE),IFERROR($L19&lt;&gt;INT($L19),TRUE))),AND($K19="",$L19&lt;&gt;""),AND($M19&lt;&gt;"",OR(NOT(ISNUMBER($N19)),IFERROR($N19&lt;1,TRUE),IFERROR($N19&lt;&gt;INT($N19),TRUE))),AND($M19="",$N19&lt;&gt;""),AND($O19&lt;&gt;"",OR(NOT(ISNUMBER($P19)),IFERROR($P19&lt;1,TRUE),IFERROR($P19&lt;&gt;INT($P19),TRUE))),AND($O19="",$P19&lt;&gt;""),AND($Q19&lt;&gt;"",OR(NOT(ISNUMBER($R19)),IFERROR($R19&lt;1,TRUE),IFERROR($R19&lt;&gt;INT($R19),TRUE))),AND($Q19="",$R19&lt;&gt;"")),"Revise SKUs e quantidades",IF(OR(AND($I19&lt;&gt;"",IFERROR(MATCH($I19,Produtos!$A$5:$A$104,0),0)=0),AND($K19&lt;&gt;"",IFERROR(MATCH($K19,Produtos!$A$5:$A$104,0),0)=0),AND($M19&lt;&gt;"",IFERROR(MATCH($M19,Produtos!$A$5:$A$104,0),0)=0),AND($O19&lt;&gt;"",IFERROR(MATCH($O19,Produtos!$A$5:$A$104,0),0)=0),AND($Q19&lt;&gt;"",IFERROR(MATCH($Q19,Produtos!$A$5:$A$104,0),0)=0)),"SKU não cadastrado",IF(OR(AND($I19&lt;&gt;"",IFERROR(INDEX(Produtos!$I$5:$I$104,MATCH($I19,Produtos!$A$5:$A$104,0)),"")&lt;&gt;"OK"),AND($K19&lt;&gt;"",IFERROR(INDEX(Produtos!$I$5:$I$104,MATCH($K19,Produtos!$A$5:$A$104,0)),"")&lt;&gt;"OK"),AND($M19&lt;&gt;"",IFERROR(INDEX(Produtos!$I$5:$I$104,MATCH($M19,Produtos!$A$5:$A$104,0)),"")&lt;&gt;"OK"),AND($O19&lt;&gt;"",IFERROR(INDEX(Produtos!$I$5:$I$104,MATCH($O19,Produtos!$A$5:$A$104,0)),"")&lt;&gt;"OK"),AND($Q19&lt;&gt;"",IFERROR(INDEX(Produtos!$I$5:$I$104,MATCH($Q19,Produtos!$A$5:$A$104,0)),"")&lt;&gt;"OK")),"SKU com erro no cadastro",IF(OR(AND($I19&lt;&gt;"",IFERROR(INDEX(Produtos!$F$5:$F$104,MATCH($I19,Produtos!$A$5:$A$104,0)),"")&lt;&gt;"Sim"),AND($K19&lt;&gt;"",IFERROR(INDEX(Produtos!$F$5:$F$104,MATCH($K19,Produtos!$A$5:$A$104,0)),"")&lt;&gt;"Sim"),AND($M19&lt;&gt;"",IFERROR(INDEX(Produtos!$F$5:$F$104,MATCH($M19,Produtos!$A$5:$A$104,0)),"")&lt;&gt;"Sim"),AND($O19&lt;&gt;"",IFERROR(INDEX(Produtos!$F$5:$F$104,MATCH($O19,Produtos!$A$5:$A$104,0)),"")&lt;&gt;"Sim"),AND($Q19&lt;&gt;"",IFERROR(INDEX(Produtos!$F$5:$F$104,MATCH($Q19,Produtos!$A$5:$A$104,0)),"")&lt;&gt;"Sim")),"SKU inativo ou sem status",IF(OR(AND($I19&lt;&gt;"",$I19=$K19),AND($I19&lt;&gt;"",$I19=$M19),AND($I19&lt;&gt;"",$I19=$O19),AND($I19&lt;&gt;"",$I19=$Q19),AND($K19&lt;&gt;"",$K19=$M19),AND($K19&lt;&gt;"",$K19=$O19),AND($K19&lt;&gt;"",$K19=$Q19),AND($M19&lt;&gt;"",$M19=$O19),AND($M19&lt;&gt;"",$M19=$Q19),AND($O19&lt;&gt;"",$O19=$Q19)),"SKU repetido no combo",IF(OR($V19="",NOT(ISNUMBER($V19)),IFERROR($V19&lt;=0,TRUE)),"Preço do combo inválido",IF(OR($Z19="",NOT(ISNUMBER($Z19))),"Não foi possível calcular a margem",IF($Z19&lt;0,"Margem negativa",IF($Z19&lt;$X19,"Margem abaixo da meta","OK"))))))))))))))))))))</f>
        <v/>
      </c>
      <c r="AE19" s="23">
        <f>IF($AD19="","",IF($AD19="OK","Viável",IF(OR($AD19="Margem negativa",$AD19="Margem abaixo da meta"),"Inviável","Revisar cadastro")))</f>
        <v/>
      </c>
    </row>
    <row r="20">
      <c r="A20" s="18" t="n"/>
      <c r="B20" s="18" t="n"/>
      <c r="C20" s="36" t="n"/>
      <c r="D20" s="36" t="n"/>
      <c r="E20" s="18" t="n"/>
      <c r="F20" s="18" t="n"/>
      <c r="G20" s="25" t="n"/>
      <c r="H20" s="25" t="n"/>
      <c r="I20" s="18" t="n"/>
      <c r="J20" s="20" t="n"/>
      <c r="K20" s="18" t="n"/>
      <c r="L20" s="20" t="n"/>
      <c r="M20" s="18" t="n"/>
      <c r="N20" s="20" t="n"/>
      <c r="O20" s="18" t="n"/>
      <c r="P20" s="20" t="n"/>
      <c r="Q20" s="18" t="n"/>
      <c r="R20" s="20" t="n"/>
      <c r="S20" s="21">
        <f>IF($A20="","",IF($I20="",0,IFERROR($J20*INDEX(Produtos!$D$5:$D$104,MATCH($I20,Produtos!$A$5:$A$104,0)),0))+IF($K20="",0,IFERROR($L20*INDEX(Produtos!$D$5:$D$104,MATCH($K20,Produtos!$A$5:$A$104,0)),0))+IF($M20="",0,IFERROR($N20*INDEX(Produtos!$D$5:$D$104,MATCH($M20,Produtos!$A$5:$A$104,0)),0))+IF($O20="",0,IFERROR($P20*INDEX(Produtos!$D$5:$D$104,MATCH($O20,Produtos!$A$5:$A$104,0)),0))+IF($Q20="",0,IFERROR($R20*INDEX(Produtos!$D$5:$D$104,MATCH($Q20,Produtos!$A$5:$A$104,0)),0)))</f>
        <v/>
      </c>
      <c r="T20" s="21">
        <f>IF($A20="","",IF($I20="",0,IFERROR($J20*INDEX(Produtos!$E$5:$E$104,MATCH($I20,Produtos!$A$5:$A$104,0)),0))+IF($K20="",0,IFERROR($L20*INDEX(Produtos!$E$5:$E$104,MATCH($K20,Produtos!$A$5:$A$104,0)),0))+IF($M20="",0,IFERROR($N20*INDEX(Produtos!$E$5:$E$104,MATCH($M20,Produtos!$A$5:$A$104,0)),0))+IF($O20="",0,IFERROR($P20*INDEX(Produtos!$E$5:$E$104,MATCH($O20,Produtos!$A$5:$A$104,0)),0))+IF($Q20="",0,IFERROR($R20*INDEX(Produtos!$E$5:$E$104,MATCH($Q20,Produtos!$A$5:$A$104,0)),0)))</f>
        <v/>
      </c>
      <c r="U20" s="21">
        <f>IF(OR($A20="",$S20="",NOT(ISNUMBER($H20))),"",$S20*$H20)</f>
        <v/>
      </c>
      <c r="V20" s="21">
        <f>IF(OR($A20="",$S20="",$U20=""),"",$S20-$U20)</f>
        <v/>
      </c>
      <c r="W20" s="22">
        <f>IF(OR($A20="",NOT(ISNUMBER($S20)),$S20&lt;=0,$U20=""),"",$U20/$S20)</f>
        <v/>
      </c>
      <c r="X20" s="22">
        <f>IF($A20="","",IF($G20="",IF(ISNUMBER(Resumo!$H$2),Resumo!$H$2,""),IF(ISNUMBER($G20),$G20,"")))</f>
        <v/>
      </c>
      <c r="Y20" s="21">
        <f>IF(OR($A20="",$V20="",$T20=""),"",$V20-$T20)</f>
        <v/>
      </c>
      <c r="Z20" s="22">
        <f>IF(OR($A20="",NOT(ISNUMBER($V20)),$V20&lt;=0,$Y20=""),"",$Y20/$V20)</f>
        <v/>
      </c>
      <c r="AA20" s="37">
        <f>IF(OR($A20="",$Z20="",$X20=""),"",($Z20-$X20)*100)</f>
        <v/>
      </c>
      <c r="AB20" s="27">
        <f>IF($A20="","",COUNTA($I20,$K20,$M20,$O20,$Q20))</f>
        <v/>
      </c>
      <c r="AC20" s="27">
        <f>IF($A20="","",SUM(IF(AND($I20&lt;&gt;"",ISNUMBER($J20)),$J20,0),IF(AND($K20&lt;&gt;"",ISNUMBER($L20)),$L20,0),IF(AND($M20&lt;&gt;"",ISNUMBER($N20)),$N20,0),IF(AND($O20&lt;&gt;"",ISNUMBER($P20)),$P20,0),IF(AND($Q20&lt;&gt;"",ISNUMBER($R20)),$R20,0)))</f>
        <v/>
      </c>
      <c r="AD20" s="23">
        <f>IF(COUNTA($A20:$R20)=0,"",IF($A20="","Informe o ID do combo",IF(COUNTIF($A$5:$A$104,$A20)&gt;1,"ID do combo duplicado",IF($B20="","Informe o nome da oferta",IF(OR($C20="",$D20="",NOT(ISNUMBER($C20)),NOT(ISNUMBER($D20))),"Informe datas válidas",IF($D20&lt;$C20,"Data final anterior à inicial",IF(AND($E20&lt;&gt;"Rascunho",$E20&lt;&gt;"Em análise",$E20&lt;&gt;"Aprovado",$E20&lt;&gt;"Descartado"),"Informe a situação",IF(AND($F20&lt;&gt;"Loja virtual",$F20&lt;&gt;"Marketplace",$F20&lt;&gt;"Todos"),"Informe o canal",IF(OR(NOT(ISNUMBER($H20)),IFERROR($H20&lt;0,TRUE),IFERROR($H20&gt;0.95,TRUE)),"Desconto inválido",IF(OR(NOT(ISNUMBER($X20)),IFERROR($X20&lt;0,TRUE),IFERROR($X20&gt;0.95,TRUE)),"Meta inválida",IF(COUNTA($I20,$K20,$M20,$O20,$Q20)=0,"Informe ao menos um SKU",IF(OR(AND($I20&lt;&gt;"",OR(NOT(ISNUMBER($J20)),IFERROR($J20&lt;1,TRUE),IFERROR($J20&lt;&gt;INT($J20),TRUE))),AND($I20="",$J20&lt;&gt;""),AND($K20&lt;&gt;"",OR(NOT(ISNUMBER($L20)),IFERROR($L20&lt;1,TRUE),IFERROR($L20&lt;&gt;INT($L20),TRUE))),AND($K20="",$L20&lt;&gt;""),AND($M20&lt;&gt;"",OR(NOT(ISNUMBER($N20)),IFERROR($N20&lt;1,TRUE),IFERROR($N20&lt;&gt;INT($N20),TRUE))),AND($M20="",$N20&lt;&gt;""),AND($O20&lt;&gt;"",OR(NOT(ISNUMBER($P20)),IFERROR($P20&lt;1,TRUE),IFERROR($P20&lt;&gt;INT($P20),TRUE))),AND($O20="",$P20&lt;&gt;""),AND($Q20&lt;&gt;"",OR(NOT(ISNUMBER($R20)),IFERROR($R20&lt;1,TRUE),IFERROR($R20&lt;&gt;INT($R20),TRUE))),AND($Q20="",$R20&lt;&gt;"")),"Revise SKUs e quantidades",IF(OR(AND($I20&lt;&gt;"",IFERROR(MATCH($I20,Produtos!$A$5:$A$104,0),0)=0),AND($K20&lt;&gt;"",IFERROR(MATCH($K20,Produtos!$A$5:$A$104,0),0)=0),AND($M20&lt;&gt;"",IFERROR(MATCH($M20,Produtos!$A$5:$A$104,0),0)=0),AND($O20&lt;&gt;"",IFERROR(MATCH($O20,Produtos!$A$5:$A$104,0),0)=0),AND($Q20&lt;&gt;"",IFERROR(MATCH($Q20,Produtos!$A$5:$A$104,0),0)=0)),"SKU não cadastrado",IF(OR(AND($I20&lt;&gt;"",IFERROR(INDEX(Produtos!$I$5:$I$104,MATCH($I20,Produtos!$A$5:$A$104,0)),"")&lt;&gt;"OK"),AND($K20&lt;&gt;"",IFERROR(INDEX(Produtos!$I$5:$I$104,MATCH($K20,Produtos!$A$5:$A$104,0)),"")&lt;&gt;"OK"),AND($M20&lt;&gt;"",IFERROR(INDEX(Produtos!$I$5:$I$104,MATCH($M20,Produtos!$A$5:$A$104,0)),"")&lt;&gt;"OK"),AND($O20&lt;&gt;"",IFERROR(INDEX(Produtos!$I$5:$I$104,MATCH($O20,Produtos!$A$5:$A$104,0)),"")&lt;&gt;"OK"),AND($Q20&lt;&gt;"",IFERROR(INDEX(Produtos!$I$5:$I$104,MATCH($Q20,Produtos!$A$5:$A$104,0)),"")&lt;&gt;"OK")),"SKU com erro no cadastro",IF(OR(AND($I20&lt;&gt;"",IFERROR(INDEX(Produtos!$F$5:$F$104,MATCH($I20,Produtos!$A$5:$A$104,0)),"")&lt;&gt;"Sim"),AND($K20&lt;&gt;"",IFERROR(INDEX(Produtos!$F$5:$F$104,MATCH($K20,Produtos!$A$5:$A$104,0)),"")&lt;&gt;"Sim"),AND($M20&lt;&gt;"",IFERROR(INDEX(Produtos!$F$5:$F$104,MATCH($M20,Produtos!$A$5:$A$104,0)),"")&lt;&gt;"Sim"),AND($O20&lt;&gt;"",IFERROR(INDEX(Produtos!$F$5:$F$104,MATCH($O20,Produtos!$A$5:$A$104,0)),"")&lt;&gt;"Sim"),AND($Q20&lt;&gt;"",IFERROR(INDEX(Produtos!$F$5:$F$104,MATCH($Q20,Produtos!$A$5:$A$104,0)),"")&lt;&gt;"Sim")),"SKU inativo ou sem status",IF(OR(AND($I20&lt;&gt;"",$I20=$K20),AND($I20&lt;&gt;"",$I20=$M20),AND($I20&lt;&gt;"",$I20=$O20),AND($I20&lt;&gt;"",$I20=$Q20),AND($K20&lt;&gt;"",$K20=$M20),AND($K20&lt;&gt;"",$K20=$O20),AND($K20&lt;&gt;"",$K20=$Q20),AND($M20&lt;&gt;"",$M20=$O20),AND($M20&lt;&gt;"",$M20=$Q20),AND($O20&lt;&gt;"",$O20=$Q20)),"SKU repetido no combo",IF(OR($V20="",NOT(ISNUMBER($V20)),IFERROR($V20&lt;=0,TRUE)),"Preço do combo inválido",IF(OR($Z20="",NOT(ISNUMBER($Z20))),"Não foi possível calcular a margem",IF($Z20&lt;0,"Margem negativa",IF($Z20&lt;$X20,"Margem abaixo da meta","OK"))))))))))))))))))))</f>
        <v/>
      </c>
      <c r="AE20" s="23">
        <f>IF($AD20="","",IF($AD20="OK","Viável",IF(OR($AD20="Margem negativa",$AD20="Margem abaixo da meta"),"Inviável","Revisar cadastro")))</f>
        <v/>
      </c>
    </row>
    <row r="21">
      <c r="A21" s="18" t="n"/>
      <c r="B21" s="18" t="n"/>
      <c r="C21" s="36" t="n"/>
      <c r="D21" s="36" t="n"/>
      <c r="E21" s="18" t="n"/>
      <c r="F21" s="18" t="n"/>
      <c r="G21" s="25" t="n"/>
      <c r="H21" s="25" t="n"/>
      <c r="I21" s="18" t="n"/>
      <c r="J21" s="20" t="n"/>
      <c r="K21" s="18" t="n"/>
      <c r="L21" s="20" t="n"/>
      <c r="M21" s="18" t="n"/>
      <c r="N21" s="20" t="n"/>
      <c r="O21" s="18" t="n"/>
      <c r="P21" s="20" t="n"/>
      <c r="Q21" s="18" t="n"/>
      <c r="R21" s="20" t="n"/>
      <c r="S21" s="21">
        <f>IF($A21="","",IF($I21="",0,IFERROR($J21*INDEX(Produtos!$D$5:$D$104,MATCH($I21,Produtos!$A$5:$A$104,0)),0))+IF($K21="",0,IFERROR($L21*INDEX(Produtos!$D$5:$D$104,MATCH($K21,Produtos!$A$5:$A$104,0)),0))+IF($M21="",0,IFERROR($N21*INDEX(Produtos!$D$5:$D$104,MATCH($M21,Produtos!$A$5:$A$104,0)),0))+IF($O21="",0,IFERROR($P21*INDEX(Produtos!$D$5:$D$104,MATCH($O21,Produtos!$A$5:$A$104,0)),0))+IF($Q21="",0,IFERROR($R21*INDEX(Produtos!$D$5:$D$104,MATCH($Q21,Produtos!$A$5:$A$104,0)),0)))</f>
        <v/>
      </c>
      <c r="T21" s="21">
        <f>IF($A21="","",IF($I21="",0,IFERROR($J21*INDEX(Produtos!$E$5:$E$104,MATCH($I21,Produtos!$A$5:$A$104,0)),0))+IF($K21="",0,IFERROR($L21*INDEX(Produtos!$E$5:$E$104,MATCH($K21,Produtos!$A$5:$A$104,0)),0))+IF($M21="",0,IFERROR($N21*INDEX(Produtos!$E$5:$E$104,MATCH($M21,Produtos!$A$5:$A$104,0)),0))+IF($O21="",0,IFERROR($P21*INDEX(Produtos!$E$5:$E$104,MATCH($O21,Produtos!$A$5:$A$104,0)),0))+IF($Q21="",0,IFERROR($R21*INDEX(Produtos!$E$5:$E$104,MATCH($Q21,Produtos!$A$5:$A$104,0)),0)))</f>
        <v/>
      </c>
      <c r="U21" s="21">
        <f>IF(OR($A21="",$S21="",NOT(ISNUMBER($H21))),"",$S21*$H21)</f>
        <v/>
      </c>
      <c r="V21" s="21">
        <f>IF(OR($A21="",$S21="",$U21=""),"",$S21-$U21)</f>
        <v/>
      </c>
      <c r="W21" s="22">
        <f>IF(OR($A21="",NOT(ISNUMBER($S21)),$S21&lt;=0,$U21=""),"",$U21/$S21)</f>
        <v/>
      </c>
      <c r="X21" s="22">
        <f>IF($A21="","",IF($G21="",IF(ISNUMBER(Resumo!$H$2),Resumo!$H$2,""),IF(ISNUMBER($G21),$G21,"")))</f>
        <v/>
      </c>
      <c r="Y21" s="21">
        <f>IF(OR($A21="",$V21="",$T21=""),"",$V21-$T21)</f>
        <v/>
      </c>
      <c r="Z21" s="22">
        <f>IF(OR($A21="",NOT(ISNUMBER($V21)),$V21&lt;=0,$Y21=""),"",$Y21/$V21)</f>
        <v/>
      </c>
      <c r="AA21" s="37">
        <f>IF(OR($A21="",$Z21="",$X21=""),"",($Z21-$X21)*100)</f>
        <v/>
      </c>
      <c r="AB21" s="27">
        <f>IF($A21="","",COUNTA($I21,$K21,$M21,$O21,$Q21))</f>
        <v/>
      </c>
      <c r="AC21" s="27">
        <f>IF($A21="","",SUM(IF(AND($I21&lt;&gt;"",ISNUMBER($J21)),$J21,0),IF(AND($K21&lt;&gt;"",ISNUMBER($L21)),$L21,0),IF(AND($M21&lt;&gt;"",ISNUMBER($N21)),$N21,0),IF(AND($O21&lt;&gt;"",ISNUMBER($P21)),$P21,0),IF(AND($Q21&lt;&gt;"",ISNUMBER($R21)),$R21,0)))</f>
        <v/>
      </c>
      <c r="AD21" s="23">
        <f>IF(COUNTA($A21:$R21)=0,"",IF($A21="","Informe o ID do combo",IF(COUNTIF($A$5:$A$104,$A21)&gt;1,"ID do combo duplicado",IF($B21="","Informe o nome da oferta",IF(OR($C21="",$D21="",NOT(ISNUMBER($C21)),NOT(ISNUMBER($D21))),"Informe datas válidas",IF($D21&lt;$C21,"Data final anterior à inicial",IF(AND($E21&lt;&gt;"Rascunho",$E21&lt;&gt;"Em análise",$E21&lt;&gt;"Aprovado",$E21&lt;&gt;"Descartado"),"Informe a situação",IF(AND($F21&lt;&gt;"Loja virtual",$F21&lt;&gt;"Marketplace",$F21&lt;&gt;"Todos"),"Informe o canal",IF(OR(NOT(ISNUMBER($H21)),IFERROR($H21&lt;0,TRUE),IFERROR($H21&gt;0.95,TRUE)),"Desconto inválido",IF(OR(NOT(ISNUMBER($X21)),IFERROR($X21&lt;0,TRUE),IFERROR($X21&gt;0.95,TRUE)),"Meta inválida",IF(COUNTA($I21,$K21,$M21,$O21,$Q21)=0,"Informe ao menos um SKU",IF(OR(AND($I21&lt;&gt;"",OR(NOT(ISNUMBER($J21)),IFERROR($J21&lt;1,TRUE),IFERROR($J21&lt;&gt;INT($J21),TRUE))),AND($I21="",$J21&lt;&gt;""),AND($K21&lt;&gt;"",OR(NOT(ISNUMBER($L21)),IFERROR($L21&lt;1,TRUE),IFERROR($L21&lt;&gt;INT($L21),TRUE))),AND($K21="",$L21&lt;&gt;""),AND($M21&lt;&gt;"",OR(NOT(ISNUMBER($N21)),IFERROR($N21&lt;1,TRUE),IFERROR($N21&lt;&gt;INT($N21),TRUE))),AND($M21="",$N21&lt;&gt;""),AND($O21&lt;&gt;"",OR(NOT(ISNUMBER($P21)),IFERROR($P21&lt;1,TRUE),IFERROR($P21&lt;&gt;INT($P21),TRUE))),AND($O21="",$P21&lt;&gt;""),AND($Q21&lt;&gt;"",OR(NOT(ISNUMBER($R21)),IFERROR($R21&lt;1,TRUE),IFERROR($R21&lt;&gt;INT($R21),TRUE))),AND($Q21="",$R21&lt;&gt;"")),"Revise SKUs e quantidades",IF(OR(AND($I21&lt;&gt;"",IFERROR(MATCH($I21,Produtos!$A$5:$A$104,0),0)=0),AND($K21&lt;&gt;"",IFERROR(MATCH($K21,Produtos!$A$5:$A$104,0),0)=0),AND($M21&lt;&gt;"",IFERROR(MATCH($M21,Produtos!$A$5:$A$104,0),0)=0),AND($O21&lt;&gt;"",IFERROR(MATCH($O21,Produtos!$A$5:$A$104,0),0)=0),AND($Q21&lt;&gt;"",IFERROR(MATCH($Q21,Produtos!$A$5:$A$104,0),0)=0)),"SKU não cadastrado",IF(OR(AND($I21&lt;&gt;"",IFERROR(INDEX(Produtos!$I$5:$I$104,MATCH($I21,Produtos!$A$5:$A$104,0)),"")&lt;&gt;"OK"),AND($K21&lt;&gt;"",IFERROR(INDEX(Produtos!$I$5:$I$104,MATCH($K21,Produtos!$A$5:$A$104,0)),"")&lt;&gt;"OK"),AND($M21&lt;&gt;"",IFERROR(INDEX(Produtos!$I$5:$I$104,MATCH($M21,Produtos!$A$5:$A$104,0)),"")&lt;&gt;"OK"),AND($O21&lt;&gt;"",IFERROR(INDEX(Produtos!$I$5:$I$104,MATCH($O21,Produtos!$A$5:$A$104,0)),"")&lt;&gt;"OK"),AND($Q21&lt;&gt;"",IFERROR(INDEX(Produtos!$I$5:$I$104,MATCH($Q21,Produtos!$A$5:$A$104,0)),"")&lt;&gt;"OK")),"SKU com erro no cadastro",IF(OR(AND($I21&lt;&gt;"",IFERROR(INDEX(Produtos!$F$5:$F$104,MATCH($I21,Produtos!$A$5:$A$104,0)),"")&lt;&gt;"Sim"),AND($K21&lt;&gt;"",IFERROR(INDEX(Produtos!$F$5:$F$104,MATCH($K21,Produtos!$A$5:$A$104,0)),"")&lt;&gt;"Sim"),AND($M21&lt;&gt;"",IFERROR(INDEX(Produtos!$F$5:$F$104,MATCH($M21,Produtos!$A$5:$A$104,0)),"")&lt;&gt;"Sim"),AND($O21&lt;&gt;"",IFERROR(INDEX(Produtos!$F$5:$F$104,MATCH($O21,Produtos!$A$5:$A$104,0)),"")&lt;&gt;"Sim"),AND($Q21&lt;&gt;"",IFERROR(INDEX(Produtos!$F$5:$F$104,MATCH($Q21,Produtos!$A$5:$A$104,0)),"")&lt;&gt;"Sim")),"SKU inativo ou sem status",IF(OR(AND($I21&lt;&gt;"",$I21=$K21),AND($I21&lt;&gt;"",$I21=$M21),AND($I21&lt;&gt;"",$I21=$O21),AND($I21&lt;&gt;"",$I21=$Q21),AND($K21&lt;&gt;"",$K21=$M21),AND($K21&lt;&gt;"",$K21=$O21),AND($K21&lt;&gt;"",$K21=$Q21),AND($M21&lt;&gt;"",$M21=$O21),AND($M21&lt;&gt;"",$M21=$Q21),AND($O21&lt;&gt;"",$O21=$Q21)),"SKU repetido no combo",IF(OR($V21="",NOT(ISNUMBER($V21)),IFERROR($V21&lt;=0,TRUE)),"Preço do combo inválido",IF(OR($Z21="",NOT(ISNUMBER($Z21))),"Não foi possível calcular a margem",IF($Z21&lt;0,"Margem negativa",IF($Z21&lt;$X21,"Margem abaixo da meta","OK"))))))))))))))))))))</f>
        <v/>
      </c>
      <c r="AE21" s="23">
        <f>IF($AD21="","",IF($AD21="OK","Viável",IF(OR($AD21="Margem negativa",$AD21="Margem abaixo da meta"),"Inviável","Revisar cadastro")))</f>
        <v/>
      </c>
    </row>
    <row r="22">
      <c r="A22" s="18" t="n"/>
      <c r="B22" s="18" t="n"/>
      <c r="C22" s="36" t="n"/>
      <c r="D22" s="36" t="n"/>
      <c r="E22" s="18" t="n"/>
      <c r="F22" s="18" t="n"/>
      <c r="G22" s="25" t="n"/>
      <c r="H22" s="25" t="n"/>
      <c r="I22" s="18" t="n"/>
      <c r="J22" s="20" t="n"/>
      <c r="K22" s="18" t="n"/>
      <c r="L22" s="20" t="n"/>
      <c r="M22" s="18" t="n"/>
      <c r="N22" s="20" t="n"/>
      <c r="O22" s="18" t="n"/>
      <c r="P22" s="20" t="n"/>
      <c r="Q22" s="18" t="n"/>
      <c r="R22" s="20" t="n"/>
      <c r="S22" s="21">
        <f>IF($A22="","",IF($I22="",0,IFERROR($J22*INDEX(Produtos!$D$5:$D$104,MATCH($I22,Produtos!$A$5:$A$104,0)),0))+IF($K22="",0,IFERROR($L22*INDEX(Produtos!$D$5:$D$104,MATCH($K22,Produtos!$A$5:$A$104,0)),0))+IF($M22="",0,IFERROR($N22*INDEX(Produtos!$D$5:$D$104,MATCH($M22,Produtos!$A$5:$A$104,0)),0))+IF($O22="",0,IFERROR($P22*INDEX(Produtos!$D$5:$D$104,MATCH($O22,Produtos!$A$5:$A$104,0)),0))+IF($Q22="",0,IFERROR($R22*INDEX(Produtos!$D$5:$D$104,MATCH($Q22,Produtos!$A$5:$A$104,0)),0)))</f>
        <v/>
      </c>
      <c r="T22" s="21">
        <f>IF($A22="","",IF($I22="",0,IFERROR($J22*INDEX(Produtos!$E$5:$E$104,MATCH($I22,Produtos!$A$5:$A$104,0)),0))+IF($K22="",0,IFERROR($L22*INDEX(Produtos!$E$5:$E$104,MATCH($K22,Produtos!$A$5:$A$104,0)),0))+IF($M22="",0,IFERROR($N22*INDEX(Produtos!$E$5:$E$104,MATCH($M22,Produtos!$A$5:$A$104,0)),0))+IF($O22="",0,IFERROR($P22*INDEX(Produtos!$E$5:$E$104,MATCH($O22,Produtos!$A$5:$A$104,0)),0))+IF($Q22="",0,IFERROR($R22*INDEX(Produtos!$E$5:$E$104,MATCH($Q22,Produtos!$A$5:$A$104,0)),0)))</f>
        <v/>
      </c>
      <c r="U22" s="21">
        <f>IF(OR($A22="",$S22="",NOT(ISNUMBER($H22))),"",$S22*$H22)</f>
        <v/>
      </c>
      <c r="V22" s="21">
        <f>IF(OR($A22="",$S22="",$U22=""),"",$S22-$U22)</f>
        <v/>
      </c>
      <c r="W22" s="22">
        <f>IF(OR($A22="",NOT(ISNUMBER($S22)),$S22&lt;=0,$U22=""),"",$U22/$S22)</f>
        <v/>
      </c>
      <c r="X22" s="22">
        <f>IF($A22="","",IF($G22="",IF(ISNUMBER(Resumo!$H$2),Resumo!$H$2,""),IF(ISNUMBER($G22),$G22,"")))</f>
        <v/>
      </c>
      <c r="Y22" s="21">
        <f>IF(OR($A22="",$V22="",$T22=""),"",$V22-$T22)</f>
        <v/>
      </c>
      <c r="Z22" s="22">
        <f>IF(OR($A22="",NOT(ISNUMBER($V22)),$V22&lt;=0,$Y22=""),"",$Y22/$V22)</f>
        <v/>
      </c>
      <c r="AA22" s="37">
        <f>IF(OR($A22="",$Z22="",$X22=""),"",($Z22-$X22)*100)</f>
        <v/>
      </c>
      <c r="AB22" s="27">
        <f>IF($A22="","",COUNTA($I22,$K22,$M22,$O22,$Q22))</f>
        <v/>
      </c>
      <c r="AC22" s="27">
        <f>IF($A22="","",SUM(IF(AND($I22&lt;&gt;"",ISNUMBER($J22)),$J22,0),IF(AND($K22&lt;&gt;"",ISNUMBER($L22)),$L22,0),IF(AND($M22&lt;&gt;"",ISNUMBER($N22)),$N22,0),IF(AND($O22&lt;&gt;"",ISNUMBER($P22)),$P22,0),IF(AND($Q22&lt;&gt;"",ISNUMBER($R22)),$R22,0)))</f>
        <v/>
      </c>
      <c r="AD22" s="23">
        <f>IF(COUNTA($A22:$R22)=0,"",IF($A22="","Informe o ID do combo",IF(COUNTIF($A$5:$A$104,$A22)&gt;1,"ID do combo duplicado",IF($B22="","Informe o nome da oferta",IF(OR($C22="",$D22="",NOT(ISNUMBER($C22)),NOT(ISNUMBER($D22))),"Informe datas válidas",IF($D22&lt;$C22,"Data final anterior à inicial",IF(AND($E22&lt;&gt;"Rascunho",$E22&lt;&gt;"Em análise",$E22&lt;&gt;"Aprovado",$E22&lt;&gt;"Descartado"),"Informe a situação",IF(AND($F22&lt;&gt;"Loja virtual",$F22&lt;&gt;"Marketplace",$F22&lt;&gt;"Todos"),"Informe o canal",IF(OR(NOT(ISNUMBER($H22)),IFERROR($H22&lt;0,TRUE),IFERROR($H22&gt;0.95,TRUE)),"Desconto inválido",IF(OR(NOT(ISNUMBER($X22)),IFERROR($X22&lt;0,TRUE),IFERROR($X22&gt;0.95,TRUE)),"Meta inválida",IF(COUNTA($I22,$K22,$M22,$O22,$Q22)=0,"Informe ao menos um SKU",IF(OR(AND($I22&lt;&gt;"",OR(NOT(ISNUMBER($J22)),IFERROR($J22&lt;1,TRUE),IFERROR($J22&lt;&gt;INT($J22),TRUE))),AND($I22="",$J22&lt;&gt;""),AND($K22&lt;&gt;"",OR(NOT(ISNUMBER($L22)),IFERROR($L22&lt;1,TRUE),IFERROR($L22&lt;&gt;INT($L22),TRUE))),AND($K22="",$L22&lt;&gt;""),AND($M22&lt;&gt;"",OR(NOT(ISNUMBER($N22)),IFERROR($N22&lt;1,TRUE),IFERROR($N22&lt;&gt;INT($N22),TRUE))),AND($M22="",$N22&lt;&gt;""),AND($O22&lt;&gt;"",OR(NOT(ISNUMBER($P22)),IFERROR($P22&lt;1,TRUE),IFERROR($P22&lt;&gt;INT($P22),TRUE))),AND($O22="",$P22&lt;&gt;""),AND($Q22&lt;&gt;"",OR(NOT(ISNUMBER($R22)),IFERROR($R22&lt;1,TRUE),IFERROR($R22&lt;&gt;INT($R22),TRUE))),AND($Q22="",$R22&lt;&gt;"")),"Revise SKUs e quantidades",IF(OR(AND($I22&lt;&gt;"",IFERROR(MATCH($I22,Produtos!$A$5:$A$104,0),0)=0),AND($K22&lt;&gt;"",IFERROR(MATCH($K22,Produtos!$A$5:$A$104,0),0)=0),AND($M22&lt;&gt;"",IFERROR(MATCH($M22,Produtos!$A$5:$A$104,0),0)=0),AND($O22&lt;&gt;"",IFERROR(MATCH($O22,Produtos!$A$5:$A$104,0),0)=0),AND($Q22&lt;&gt;"",IFERROR(MATCH($Q22,Produtos!$A$5:$A$104,0),0)=0)),"SKU não cadastrado",IF(OR(AND($I22&lt;&gt;"",IFERROR(INDEX(Produtos!$I$5:$I$104,MATCH($I22,Produtos!$A$5:$A$104,0)),"")&lt;&gt;"OK"),AND($K22&lt;&gt;"",IFERROR(INDEX(Produtos!$I$5:$I$104,MATCH($K22,Produtos!$A$5:$A$104,0)),"")&lt;&gt;"OK"),AND($M22&lt;&gt;"",IFERROR(INDEX(Produtos!$I$5:$I$104,MATCH($M22,Produtos!$A$5:$A$104,0)),"")&lt;&gt;"OK"),AND($O22&lt;&gt;"",IFERROR(INDEX(Produtos!$I$5:$I$104,MATCH($O22,Produtos!$A$5:$A$104,0)),"")&lt;&gt;"OK"),AND($Q22&lt;&gt;"",IFERROR(INDEX(Produtos!$I$5:$I$104,MATCH($Q22,Produtos!$A$5:$A$104,0)),"")&lt;&gt;"OK")),"SKU com erro no cadastro",IF(OR(AND($I22&lt;&gt;"",IFERROR(INDEX(Produtos!$F$5:$F$104,MATCH($I22,Produtos!$A$5:$A$104,0)),"")&lt;&gt;"Sim"),AND($K22&lt;&gt;"",IFERROR(INDEX(Produtos!$F$5:$F$104,MATCH($K22,Produtos!$A$5:$A$104,0)),"")&lt;&gt;"Sim"),AND($M22&lt;&gt;"",IFERROR(INDEX(Produtos!$F$5:$F$104,MATCH($M22,Produtos!$A$5:$A$104,0)),"")&lt;&gt;"Sim"),AND($O22&lt;&gt;"",IFERROR(INDEX(Produtos!$F$5:$F$104,MATCH($O22,Produtos!$A$5:$A$104,0)),"")&lt;&gt;"Sim"),AND($Q22&lt;&gt;"",IFERROR(INDEX(Produtos!$F$5:$F$104,MATCH($Q22,Produtos!$A$5:$A$104,0)),"")&lt;&gt;"Sim")),"SKU inativo ou sem status",IF(OR(AND($I22&lt;&gt;"",$I22=$K22),AND($I22&lt;&gt;"",$I22=$M22),AND($I22&lt;&gt;"",$I22=$O22),AND($I22&lt;&gt;"",$I22=$Q22),AND($K22&lt;&gt;"",$K22=$M22),AND($K22&lt;&gt;"",$K22=$O22),AND($K22&lt;&gt;"",$K22=$Q22),AND($M22&lt;&gt;"",$M22=$O22),AND($M22&lt;&gt;"",$M22=$Q22),AND($O22&lt;&gt;"",$O22=$Q22)),"SKU repetido no combo",IF(OR($V22="",NOT(ISNUMBER($V22)),IFERROR($V22&lt;=0,TRUE)),"Preço do combo inválido",IF(OR($Z22="",NOT(ISNUMBER($Z22))),"Não foi possível calcular a margem",IF($Z22&lt;0,"Margem negativa",IF($Z22&lt;$X22,"Margem abaixo da meta","OK"))))))))))))))))))))</f>
        <v/>
      </c>
      <c r="AE22" s="23">
        <f>IF($AD22="","",IF($AD22="OK","Viável",IF(OR($AD22="Margem negativa",$AD22="Margem abaixo da meta"),"Inviável","Revisar cadastro")))</f>
        <v/>
      </c>
    </row>
    <row r="23">
      <c r="A23" s="18" t="n"/>
      <c r="B23" s="18" t="n"/>
      <c r="C23" s="36" t="n"/>
      <c r="D23" s="36" t="n"/>
      <c r="E23" s="18" t="n"/>
      <c r="F23" s="18" t="n"/>
      <c r="G23" s="25" t="n"/>
      <c r="H23" s="25" t="n"/>
      <c r="I23" s="18" t="n"/>
      <c r="J23" s="20" t="n"/>
      <c r="K23" s="18" t="n"/>
      <c r="L23" s="20" t="n"/>
      <c r="M23" s="18" t="n"/>
      <c r="N23" s="20" t="n"/>
      <c r="O23" s="18" t="n"/>
      <c r="P23" s="20" t="n"/>
      <c r="Q23" s="18" t="n"/>
      <c r="R23" s="20" t="n"/>
      <c r="S23" s="21">
        <f>IF($A23="","",IF($I23="",0,IFERROR($J23*INDEX(Produtos!$D$5:$D$104,MATCH($I23,Produtos!$A$5:$A$104,0)),0))+IF($K23="",0,IFERROR($L23*INDEX(Produtos!$D$5:$D$104,MATCH($K23,Produtos!$A$5:$A$104,0)),0))+IF($M23="",0,IFERROR($N23*INDEX(Produtos!$D$5:$D$104,MATCH($M23,Produtos!$A$5:$A$104,0)),0))+IF($O23="",0,IFERROR($P23*INDEX(Produtos!$D$5:$D$104,MATCH($O23,Produtos!$A$5:$A$104,0)),0))+IF($Q23="",0,IFERROR($R23*INDEX(Produtos!$D$5:$D$104,MATCH($Q23,Produtos!$A$5:$A$104,0)),0)))</f>
        <v/>
      </c>
      <c r="T23" s="21">
        <f>IF($A23="","",IF($I23="",0,IFERROR($J23*INDEX(Produtos!$E$5:$E$104,MATCH($I23,Produtos!$A$5:$A$104,0)),0))+IF($K23="",0,IFERROR($L23*INDEX(Produtos!$E$5:$E$104,MATCH($K23,Produtos!$A$5:$A$104,0)),0))+IF($M23="",0,IFERROR($N23*INDEX(Produtos!$E$5:$E$104,MATCH($M23,Produtos!$A$5:$A$104,0)),0))+IF($O23="",0,IFERROR($P23*INDEX(Produtos!$E$5:$E$104,MATCH($O23,Produtos!$A$5:$A$104,0)),0))+IF($Q23="",0,IFERROR($R23*INDEX(Produtos!$E$5:$E$104,MATCH($Q23,Produtos!$A$5:$A$104,0)),0)))</f>
        <v/>
      </c>
      <c r="U23" s="21">
        <f>IF(OR($A23="",$S23="",NOT(ISNUMBER($H23))),"",$S23*$H23)</f>
        <v/>
      </c>
      <c r="V23" s="21">
        <f>IF(OR($A23="",$S23="",$U23=""),"",$S23-$U23)</f>
        <v/>
      </c>
      <c r="W23" s="22">
        <f>IF(OR($A23="",NOT(ISNUMBER($S23)),$S23&lt;=0,$U23=""),"",$U23/$S23)</f>
        <v/>
      </c>
      <c r="X23" s="22">
        <f>IF($A23="","",IF($G23="",IF(ISNUMBER(Resumo!$H$2),Resumo!$H$2,""),IF(ISNUMBER($G23),$G23,"")))</f>
        <v/>
      </c>
      <c r="Y23" s="21">
        <f>IF(OR($A23="",$V23="",$T23=""),"",$V23-$T23)</f>
        <v/>
      </c>
      <c r="Z23" s="22">
        <f>IF(OR($A23="",NOT(ISNUMBER($V23)),$V23&lt;=0,$Y23=""),"",$Y23/$V23)</f>
        <v/>
      </c>
      <c r="AA23" s="37">
        <f>IF(OR($A23="",$Z23="",$X23=""),"",($Z23-$X23)*100)</f>
        <v/>
      </c>
      <c r="AB23" s="27">
        <f>IF($A23="","",COUNTA($I23,$K23,$M23,$O23,$Q23))</f>
        <v/>
      </c>
      <c r="AC23" s="27">
        <f>IF($A23="","",SUM(IF(AND($I23&lt;&gt;"",ISNUMBER($J23)),$J23,0),IF(AND($K23&lt;&gt;"",ISNUMBER($L23)),$L23,0),IF(AND($M23&lt;&gt;"",ISNUMBER($N23)),$N23,0),IF(AND($O23&lt;&gt;"",ISNUMBER($P23)),$P23,0),IF(AND($Q23&lt;&gt;"",ISNUMBER($R23)),$R23,0)))</f>
        <v/>
      </c>
      <c r="AD23" s="23">
        <f>IF(COUNTA($A23:$R23)=0,"",IF($A23="","Informe o ID do combo",IF(COUNTIF($A$5:$A$104,$A23)&gt;1,"ID do combo duplicado",IF($B23="","Informe o nome da oferta",IF(OR($C23="",$D23="",NOT(ISNUMBER($C23)),NOT(ISNUMBER($D23))),"Informe datas válidas",IF($D23&lt;$C23,"Data final anterior à inicial",IF(AND($E23&lt;&gt;"Rascunho",$E23&lt;&gt;"Em análise",$E23&lt;&gt;"Aprovado",$E23&lt;&gt;"Descartado"),"Informe a situação",IF(AND($F23&lt;&gt;"Loja virtual",$F23&lt;&gt;"Marketplace",$F23&lt;&gt;"Todos"),"Informe o canal",IF(OR(NOT(ISNUMBER($H23)),IFERROR($H23&lt;0,TRUE),IFERROR($H23&gt;0.95,TRUE)),"Desconto inválido",IF(OR(NOT(ISNUMBER($X23)),IFERROR($X23&lt;0,TRUE),IFERROR($X23&gt;0.95,TRUE)),"Meta inválida",IF(COUNTA($I23,$K23,$M23,$O23,$Q23)=0,"Informe ao menos um SKU",IF(OR(AND($I23&lt;&gt;"",OR(NOT(ISNUMBER($J23)),IFERROR($J23&lt;1,TRUE),IFERROR($J23&lt;&gt;INT($J23),TRUE))),AND($I23="",$J23&lt;&gt;""),AND($K23&lt;&gt;"",OR(NOT(ISNUMBER($L23)),IFERROR($L23&lt;1,TRUE),IFERROR($L23&lt;&gt;INT($L23),TRUE))),AND($K23="",$L23&lt;&gt;""),AND($M23&lt;&gt;"",OR(NOT(ISNUMBER($N23)),IFERROR($N23&lt;1,TRUE),IFERROR($N23&lt;&gt;INT($N23),TRUE))),AND($M23="",$N23&lt;&gt;""),AND($O23&lt;&gt;"",OR(NOT(ISNUMBER($P23)),IFERROR($P23&lt;1,TRUE),IFERROR($P23&lt;&gt;INT($P23),TRUE))),AND($O23="",$P23&lt;&gt;""),AND($Q23&lt;&gt;"",OR(NOT(ISNUMBER($R23)),IFERROR($R23&lt;1,TRUE),IFERROR($R23&lt;&gt;INT($R23),TRUE))),AND($Q23="",$R23&lt;&gt;"")),"Revise SKUs e quantidades",IF(OR(AND($I23&lt;&gt;"",IFERROR(MATCH($I23,Produtos!$A$5:$A$104,0),0)=0),AND($K23&lt;&gt;"",IFERROR(MATCH($K23,Produtos!$A$5:$A$104,0),0)=0),AND($M23&lt;&gt;"",IFERROR(MATCH($M23,Produtos!$A$5:$A$104,0),0)=0),AND($O23&lt;&gt;"",IFERROR(MATCH($O23,Produtos!$A$5:$A$104,0),0)=0),AND($Q23&lt;&gt;"",IFERROR(MATCH($Q23,Produtos!$A$5:$A$104,0),0)=0)),"SKU não cadastrado",IF(OR(AND($I23&lt;&gt;"",IFERROR(INDEX(Produtos!$I$5:$I$104,MATCH($I23,Produtos!$A$5:$A$104,0)),"")&lt;&gt;"OK"),AND($K23&lt;&gt;"",IFERROR(INDEX(Produtos!$I$5:$I$104,MATCH($K23,Produtos!$A$5:$A$104,0)),"")&lt;&gt;"OK"),AND($M23&lt;&gt;"",IFERROR(INDEX(Produtos!$I$5:$I$104,MATCH($M23,Produtos!$A$5:$A$104,0)),"")&lt;&gt;"OK"),AND($O23&lt;&gt;"",IFERROR(INDEX(Produtos!$I$5:$I$104,MATCH($O23,Produtos!$A$5:$A$104,0)),"")&lt;&gt;"OK"),AND($Q23&lt;&gt;"",IFERROR(INDEX(Produtos!$I$5:$I$104,MATCH($Q23,Produtos!$A$5:$A$104,0)),"")&lt;&gt;"OK")),"SKU com erro no cadastro",IF(OR(AND($I23&lt;&gt;"",IFERROR(INDEX(Produtos!$F$5:$F$104,MATCH($I23,Produtos!$A$5:$A$104,0)),"")&lt;&gt;"Sim"),AND($K23&lt;&gt;"",IFERROR(INDEX(Produtos!$F$5:$F$104,MATCH($K23,Produtos!$A$5:$A$104,0)),"")&lt;&gt;"Sim"),AND($M23&lt;&gt;"",IFERROR(INDEX(Produtos!$F$5:$F$104,MATCH($M23,Produtos!$A$5:$A$104,0)),"")&lt;&gt;"Sim"),AND($O23&lt;&gt;"",IFERROR(INDEX(Produtos!$F$5:$F$104,MATCH($O23,Produtos!$A$5:$A$104,0)),"")&lt;&gt;"Sim"),AND($Q23&lt;&gt;"",IFERROR(INDEX(Produtos!$F$5:$F$104,MATCH($Q23,Produtos!$A$5:$A$104,0)),"")&lt;&gt;"Sim")),"SKU inativo ou sem status",IF(OR(AND($I23&lt;&gt;"",$I23=$K23),AND($I23&lt;&gt;"",$I23=$M23),AND($I23&lt;&gt;"",$I23=$O23),AND($I23&lt;&gt;"",$I23=$Q23),AND($K23&lt;&gt;"",$K23=$M23),AND($K23&lt;&gt;"",$K23=$O23),AND($K23&lt;&gt;"",$K23=$Q23),AND($M23&lt;&gt;"",$M23=$O23),AND($M23&lt;&gt;"",$M23=$Q23),AND($O23&lt;&gt;"",$O23=$Q23)),"SKU repetido no combo",IF(OR($V23="",NOT(ISNUMBER($V23)),IFERROR($V23&lt;=0,TRUE)),"Preço do combo inválido",IF(OR($Z23="",NOT(ISNUMBER($Z23))),"Não foi possível calcular a margem",IF($Z23&lt;0,"Margem negativa",IF($Z23&lt;$X23,"Margem abaixo da meta","OK"))))))))))))))))))))</f>
        <v/>
      </c>
      <c r="AE23" s="23">
        <f>IF($AD23="","",IF($AD23="OK","Viável",IF(OR($AD23="Margem negativa",$AD23="Margem abaixo da meta"),"Inviável","Revisar cadastro")))</f>
        <v/>
      </c>
    </row>
    <row r="24">
      <c r="A24" s="18" t="n"/>
      <c r="B24" s="18" t="n"/>
      <c r="C24" s="36" t="n"/>
      <c r="D24" s="36" t="n"/>
      <c r="E24" s="18" t="n"/>
      <c r="F24" s="18" t="n"/>
      <c r="G24" s="25" t="n"/>
      <c r="H24" s="25" t="n"/>
      <c r="I24" s="18" t="n"/>
      <c r="J24" s="20" t="n"/>
      <c r="K24" s="18" t="n"/>
      <c r="L24" s="20" t="n"/>
      <c r="M24" s="18" t="n"/>
      <c r="N24" s="20" t="n"/>
      <c r="O24" s="18" t="n"/>
      <c r="P24" s="20" t="n"/>
      <c r="Q24" s="18" t="n"/>
      <c r="R24" s="20" t="n"/>
      <c r="S24" s="21">
        <f>IF($A24="","",IF($I24="",0,IFERROR($J24*INDEX(Produtos!$D$5:$D$104,MATCH($I24,Produtos!$A$5:$A$104,0)),0))+IF($K24="",0,IFERROR($L24*INDEX(Produtos!$D$5:$D$104,MATCH($K24,Produtos!$A$5:$A$104,0)),0))+IF($M24="",0,IFERROR($N24*INDEX(Produtos!$D$5:$D$104,MATCH($M24,Produtos!$A$5:$A$104,0)),0))+IF($O24="",0,IFERROR($P24*INDEX(Produtos!$D$5:$D$104,MATCH($O24,Produtos!$A$5:$A$104,0)),0))+IF($Q24="",0,IFERROR($R24*INDEX(Produtos!$D$5:$D$104,MATCH($Q24,Produtos!$A$5:$A$104,0)),0)))</f>
        <v/>
      </c>
      <c r="T24" s="21">
        <f>IF($A24="","",IF($I24="",0,IFERROR($J24*INDEX(Produtos!$E$5:$E$104,MATCH($I24,Produtos!$A$5:$A$104,0)),0))+IF($K24="",0,IFERROR($L24*INDEX(Produtos!$E$5:$E$104,MATCH($K24,Produtos!$A$5:$A$104,0)),0))+IF($M24="",0,IFERROR($N24*INDEX(Produtos!$E$5:$E$104,MATCH($M24,Produtos!$A$5:$A$104,0)),0))+IF($O24="",0,IFERROR($P24*INDEX(Produtos!$E$5:$E$104,MATCH($O24,Produtos!$A$5:$A$104,0)),0))+IF($Q24="",0,IFERROR($R24*INDEX(Produtos!$E$5:$E$104,MATCH($Q24,Produtos!$A$5:$A$104,0)),0)))</f>
        <v/>
      </c>
      <c r="U24" s="21">
        <f>IF(OR($A24="",$S24="",NOT(ISNUMBER($H24))),"",$S24*$H24)</f>
        <v/>
      </c>
      <c r="V24" s="21">
        <f>IF(OR($A24="",$S24="",$U24=""),"",$S24-$U24)</f>
        <v/>
      </c>
      <c r="W24" s="22">
        <f>IF(OR($A24="",NOT(ISNUMBER($S24)),$S24&lt;=0,$U24=""),"",$U24/$S24)</f>
        <v/>
      </c>
      <c r="X24" s="22">
        <f>IF($A24="","",IF($G24="",IF(ISNUMBER(Resumo!$H$2),Resumo!$H$2,""),IF(ISNUMBER($G24),$G24,"")))</f>
        <v/>
      </c>
      <c r="Y24" s="21">
        <f>IF(OR($A24="",$V24="",$T24=""),"",$V24-$T24)</f>
        <v/>
      </c>
      <c r="Z24" s="22">
        <f>IF(OR($A24="",NOT(ISNUMBER($V24)),$V24&lt;=0,$Y24=""),"",$Y24/$V24)</f>
        <v/>
      </c>
      <c r="AA24" s="37">
        <f>IF(OR($A24="",$Z24="",$X24=""),"",($Z24-$X24)*100)</f>
        <v/>
      </c>
      <c r="AB24" s="27">
        <f>IF($A24="","",COUNTA($I24,$K24,$M24,$O24,$Q24))</f>
        <v/>
      </c>
      <c r="AC24" s="27">
        <f>IF($A24="","",SUM(IF(AND($I24&lt;&gt;"",ISNUMBER($J24)),$J24,0),IF(AND($K24&lt;&gt;"",ISNUMBER($L24)),$L24,0),IF(AND($M24&lt;&gt;"",ISNUMBER($N24)),$N24,0),IF(AND($O24&lt;&gt;"",ISNUMBER($P24)),$P24,0),IF(AND($Q24&lt;&gt;"",ISNUMBER($R24)),$R24,0)))</f>
        <v/>
      </c>
      <c r="AD24" s="23">
        <f>IF(COUNTA($A24:$R24)=0,"",IF($A24="","Informe o ID do combo",IF(COUNTIF($A$5:$A$104,$A24)&gt;1,"ID do combo duplicado",IF($B24="","Informe o nome da oferta",IF(OR($C24="",$D24="",NOT(ISNUMBER($C24)),NOT(ISNUMBER($D24))),"Informe datas válidas",IF($D24&lt;$C24,"Data final anterior à inicial",IF(AND($E24&lt;&gt;"Rascunho",$E24&lt;&gt;"Em análise",$E24&lt;&gt;"Aprovado",$E24&lt;&gt;"Descartado"),"Informe a situação",IF(AND($F24&lt;&gt;"Loja virtual",$F24&lt;&gt;"Marketplace",$F24&lt;&gt;"Todos"),"Informe o canal",IF(OR(NOT(ISNUMBER($H24)),IFERROR($H24&lt;0,TRUE),IFERROR($H24&gt;0.95,TRUE)),"Desconto inválido",IF(OR(NOT(ISNUMBER($X24)),IFERROR($X24&lt;0,TRUE),IFERROR($X24&gt;0.95,TRUE)),"Meta inválida",IF(COUNTA($I24,$K24,$M24,$O24,$Q24)=0,"Informe ao menos um SKU",IF(OR(AND($I24&lt;&gt;"",OR(NOT(ISNUMBER($J24)),IFERROR($J24&lt;1,TRUE),IFERROR($J24&lt;&gt;INT($J24),TRUE))),AND($I24="",$J24&lt;&gt;""),AND($K24&lt;&gt;"",OR(NOT(ISNUMBER($L24)),IFERROR($L24&lt;1,TRUE),IFERROR($L24&lt;&gt;INT($L24),TRUE))),AND($K24="",$L24&lt;&gt;""),AND($M24&lt;&gt;"",OR(NOT(ISNUMBER($N24)),IFERROR($N24&lt;1,TRUE),IFERROR($N24&lt;&gt;INT($N24),TRUE))),AND($M24="",$N24&lt;&gt;""),AND($O24&lt;&gt;"",OR(NOT(ISNUMBER($P24)),IFERROR($P24&lt;1,TRUE),IFERROR($P24&lt;&gt;INT($P24),TRUE))),AND($O24="",$P24&lt;&gt;""),AND($Q24&lt;&gt;"",OR(NOT(ISNUMBER($R24)),IFERROR($R24&lt;1,TRUE),IFERROR($R24&lt;&gt;INT($R24),TRUE))),AND($Q24="",$R24&lt;&gt;"")),"Revise SKUs e quantidades",IF(OR(AND($I24&lt;&gt;"",IFERROR(MATCH($I24,Produtos!$A$5:$A$104,0),0)=0),AND($K24&lt;&gt;"",IFERROR(MATCH($K24,Produtos!$A$5:$A$104,0),0)=0),AND($M24&lt;&gt;"",IFERROR(MATCH($M24,Produtos!$A$5:$A$104,0),0)=0),AND($O24&lt;&gt;"",IFERROR(MATCH($O24,Produtos!$A$5:$A$104,0),0)=0),AND($Q24&lt;&gt;"",IFERROR(MATCH($Q24,Produtos!$A$5:$A$104,0),0)=0)),"SKU não cadastrado",IF(OR(AND($I24&lt;&gt;"",IFERROR(INDEX(Produtos!$I$5:$I$104,MATCH($I24,Produtos!$A$5:$A$104,0)),"")&lt;&gt;"OK"),AND($K24&lt;&gt;"",IFERROR(INDEX(Produtos!$I$5:$I$104,MATCH($K24,Produtos!$A$5:$A$104,0)),"")&lt;&gt;"OK"),AND($M24&lt;&gt;"",IFERROR(INDEX(Produtos!$I$5:$I$104,MATCH($M24,Produtos!$A$5:$A$104,0)),"")&lt;&gt;"OK"),AND($O24&lt;&gt;"",IFERROR(INDEX(Produtos!$I$5:$I$104,MATCH($O24,Produtos!$A$5:$A$104,0)),"")&lt;&gt;"OK"),AND($Q24&lt;&gt;"",IFERROR(INDEX(Produtos!$I$5:$I$104,MATCH($Q24,Produtos!$A$5:$A$104,0)),"")&lt;&gt;"OK")),"SKU com erro no cadastro",IF(OR(AND($I24&lt;&gt;"",IFERROR(INDEX(Produtos!$F$5:$F$104,MATCH($I24,Produtos!$A$5:$A$104,0)),"")&lt;&gt;"Sim"),AND($K24&lt;&gt;"",IFERROR(INDEX(Produtos!$F$5:$F$104,MATCH($K24,Produtos!$A$5:$A$104,0)),"")&lt;&gt;"Sim"),AND($M24&lt;&gt;"",IFERROR(INDEX(Produtos!$F$5:$F$104,MATCH($M24,Produtos!$A$5:$A$104,0)),"")&lt;&gt;"Sim"),AND($O24&lt;&gt;"",IFERROR(INDEX(Produtos!$F$5:$F$104,MATCH($O24,Produtos!$A$5:$A$104,0)),"")&lt;&gt;"Sim"),AND($Q24&lt;&gt;"",IFERROR(INDEX(Produtos!$F$5:$F$104,MATCH($Q24,Produtos!$A$5:$A$104,0)),"")&lt;&gt;"Sim")),"SKU inativo ou sem status",IF(OR(AND($I24&lt;&gt;"",$I24=$K24),AND($I24&lt;&gt;"",$I24=$M24),AND($I24&lt;&gt;"",$I24=$O24),AND($I24&lt;&gt;"",$I24=$Q24),AND($K24&lt;&gt;"",$K24=$M24),AND($K24&lt;&gt;"",$K24=$O24),AND($K24&lt;&gt;"",$K24=$Q24),AND($M24&lt;&gt;"",$M24=$O24),AND($M24&lt;&gt;"",$M24=$Q24),AND($O24&lt;&gt;"",$O24=$Q24)),"SKU repetido no combo",IF(OR($V24="",NOT(ISNUMBER($V24)),IFERROR($V24&lt;=0,TRUE)),"Preço do combo inválido",IF(OR($Z24="",NOT(ISNUMBER($Z24))),"Não foi possível calcular a margem",IF($Z24&lt;0,"Margem negativa",IF($Z24&lt;$X24,"Margem abaixo da meta","OK"))))))))))))))))))))</f>
        <v/>
      </c>
      <c r="AE24" s="23">
        <f>IF($AD24="","",IF($AD24="OK","Viável",IF(OR($AD24="Margem negativa",$AD24="Margem abaixo da meta"),"Inviável","Revisar cadastro")))</f>
        <v/>
      </c>
    </row>
    <row r="25">
      <c r="A25" s="18" t="n"/>
      <c r="B25" s="18" t="n"/>
      <c r="C25" s="36" t="n"/>
      <c r="D25" s="36" t="n"/>
      <c r="E25" s="18" t="n"/>
      <c r="F25" s="18" t="n"/>
      <c r="G25" s="25" t="n"/>
      <c r="H25" s="25" t="n"/>
      <c r="I25" s="18" t="n"/>
      <c r="J25" s="20" t="n"/>
      <c r="K25" s="18" t="n"/>
      <c r="L25" s="20" t="n"/>
      <c r="M25" s="18" t="n"/>
      <c r="N25" s="20" t="n"/>
      <c r="O25" s="18" t="n"/>
      <c r="P25" s="20" t="n"/>
      <c r="Q25" s="18" t="n"/>
      <c r="R25" s="20" t="n"/>
      <c r="S25" s="21">
        <f>IF($A25="","",IF($I25="",0,IFERROR($J25*INDEX(Produtos!$D$5:$D$104,MATCH($I25,Produtos!$A$5:$A$104,0)),0))+IF($K25="",0,IFERROR($L25*INDEX(Produtos!$D$5:$D$104,MATCH($K25,Produtos!$A$5:$A$104,0)),0))+IF($M25="",0,IFERROR($N25*INDEX(Produtos!$D$5:$D$104,MATCH($M25,Produtos!$A$5:$A$104,0)),0))+IF($O25="",0,IFERROR($P25*INDEX(Produtos!$D$5:$D$104,MATCH($O25,Produtos!$A$5:$A$104,0)),0))+IF($Q25="",0,IFERROR($R25*INDEX(Produtos!$D$5:$D$104,MATCH($Q25,Produtos!$A$5:$A$104,0)),0)))</f>
        <v/>
      </c>
      <c r="T25" s="21">
        <f>IF($A25="","",IF($I25="",0,IFERROR($J25*INDEX(Produtos!$E$5:$E$104,MATCH($I25,Produtos!$A$5:$A$104,0)),0))+IF($K25="",0,IFERROR($L25*INDEX(Produtos!$E$5:$E$104,MATCH($K25,Produtos!$A$5:$A$104,0)),0))+IF($M25="",0,IFERROR($N25*INDEX(Produtos!$E$5:$E$104,MATCH($M25,Produtos!$A$5:$A$104,0)),0))+IF($O25="",0,IFERROR($P25*INDEX(Produtos!$E$5:$E$104,MATCH($O25,Produtos!$A$5:$A$104,0)),0))+IF($Q25="",0,IFERROR($R25*INDEX(Produtos!$E$5:$E$104,MATCH($Q25,Produtos!$A$5:$A$104,0)),0)))</f>
        <v/>
      </c>
      <c r="U25" s="21">
        <f>IF(OR($A25="",$S25="",NOT(ISNUMBER($H25))),"",$S25*$H25)</f>
        <v/>
      </c>
      <c r="V25" s="21">
        <f>IF(OR($A25="",$S25="",$U25=""),"",$S25-$U25)</f>
        <v/>
      </c>
      <c r="W25" s="22">
        <f>IF(OR($A25="",NOT(ISNUMBER($S25)),$S25&lt;=0,$U25=""),"",$U25/$S25)</f>
        <v/>
      </c>
      <c r="X25" s="22">
        <f>IF($A25="","",IF($G25="",IF(ISNUMBER(Resumo!$H$2),Resumo!$H$2,""),IF(ISNUMBER($G25),$G25,"")))</f>
        <v/>
      </c>
      <c r="Y25" s="21">
        <f>IF(OR($A25="",$V25="",$T25=""),"",$V25-$T25)</f>
        <v/>
      </c>
      <c r="Z25" s="22">
        <f>IF(OR($A25="",NOT(ISNUMBER($V25)),$V25&lt;=0,$Y25=""),"",$Y25/$V25)</f>
        <v/>
      </c>
      <c r="AA25" s="37">
        <f>IF(OR($A25="",$Z25="",$X25=""),"",($Z25-$X25)*100)</f>
        <v/>
      </c>
      <c r="AB25" s="27">
        <f>IF($A25="","",COUNTA($I25,$K25,$M25,$O25,$Q25))</f>
        <v/>
      </c>
      <c r="AC25" s="27">
        <f>IF($A25="","",SUM(IF(AND($I25&lt;&gt;"",ISNUMBER($J25)),$J25,0),IF(AND($K25&lt;&gt;"",ISNUMBER($L25)),$L25,0),IF(AND($M25&lt;&gt;"",ISNUMBER($N25)),$N25,0),IF(AND($O25&lt;&gt;"",ISNUMBER($P25)),$P25,0),IF(AND($Q25&lt;&gt;"",ISNUMBER($R25)),$R25,0)))</f>
        <v/>
      </c>
      <c r="AD25" s="23">
        <f>IF(COUNTA($A25:$R25)=0,"",IF($A25="","Informe o ID do combo",IF(COUNTIF($A$5:$A$104,$A25)&gt;1,"ID do combo duplicado",IF($B25="","Informe o nome da oferta",IF(OR($C25="",$D25="",NOT(ISNUMBER($C25)),NOT(ISNUMBER($D25))),"Informe datas válidas",IF($D25&lt;$C25,"Data final anterior à inicial",IF(AND($E25&lt;&gt;"Rascunho",$E25&lt;&gt;"Em análise",$E25&lt;&gt;"Aprovado",$E25&lt;&gt;"Descartado"),"Informe a situação",IF(AND($F25&lt;&gt;"Loja virtual",$F25&lt;&gt;"Marketplace",$F25&lt;&gt;"Todos"),"Informe o canal",IF(OR(NOT(ISNUMBER($H25)),IFERROR($H25&lt;0,TRUE),IFERROR($H25&gt;0.95,TRUE)),"Desconto inválido",IF(OR(NOT(ISNUMBER($X25)),IFERROR($X25&lt;0,TRUE),IFERROR($X25&gt;0.95,TRUE)),"Meta inválida",IF(COUNTA($I25,$K25,$M25,$O25,$Q25)=0,"Informe ao menos um SKU",IF(OR(AND($I25&lt;&gt;"",OR(NOT(ISNUMBER($J25)),IFERROR($J25&lt;1,TRUE),IFERROR($J25&lt;&gt;INT($J25),TRUE))),AND($I25="",$J25&lt;&gt;""),AND($K25&lt;&gt;"",OR(NOT(ISNUMBER($L25)),IFERROR($L25&lt;1,TRUE),IFERROR($L25&lt;&gt;INT($L25),TRUE))),AND($K25="",$L25&lt;&gt;""),AND($M25&lt;&gt;"",OR(NOT(ISNUMBER($N25)),IFERROR($N25&lt;1,TRUE),IFERROR($N25&lt;&gt;INT($N25),TRUE))),AND($M25="",$N25&lt;&gt;""),AND($O25&lt;&gt;"",OR(NOT(ISNUMBER($P25)),IFERROR($P25&lt;1,TRUE),IFERROR($P25&lt;&gt;INT($P25),TRUE))),AND($O25="",$P25&lt;&gt;""),AND($Q25&lt;&gt;"",OR(NOT(ISNUMBER($R25)),IFERROR($R25&lt;1,TRUE),IFERROR($R25&lt;&gt;INT($R25),TRUE))),AND($Q25="",$R25&lt;&gt;"")),"Revise SKUs e quantidades",IF(OR(AND($I25&lt;&gt;"",IFERROR(MATCH($I25,Produtos!$A$5:$A$104,0),0)=0),AND($K25&lt;&gt;"",IFERROR(MATCH($K25,Produtos!$A$5:$A$104,0),0)=0),AND($M25&lt;&gt;"",IFERROR(MATCH($M25,Produtos!$A$5:$A$104,0),0)=0),AND($O25&lt;&gt;"",IFERROR(MATCH($O25,Produtos!$A$5:$A$104,0),0)=0),AND($Q25&lt;&gt;"",IFERROR(MATCH($Q25,Produtos!$A$5:$A$104,0),0)=0)),"SKU não cadastrado",IF(OR(AND($I25&lt;&gt;"",IFERROR(INDEX(Produtos!$I$5:$I$104,MATCH($I25,Produtos!$A$5:$A$104,0)),"")&lt;&gt;"OK"),AND($K25&lt;&gt;"",IFERROR(INDEX(Produtos!$I$5:$I$104,MATCH($K25,Produtos!$A$5:$A$104,0)),"")&lt;&gt;"OK"),AND($M25&lt;&gt;"",IFERROR(INDEX(Produtos!$I$5:$I$104,MATCH($M25,Produtos!$A$5:$A$104,0)),"")&lt;&gt;"OK"),AND($O25&lt;&gt;"",IFERROR(INDEX(Produtos!$I$5:$I$104,MATCH($O25,Produtos!$A$5:$A$104,0)),"")&lt;&gt;"OK"),AND($Q25&lt;&gt;"",IFERROR(INDEX(Produtos!$I$5:$I$104,MATCH($Q25,Produtos!$A$5:$A$104,0)),"")&lt;&gt;"OK")),"SKU com erro no cadastro",IF(OR(AND($I25&lt;&gt;"",IFERROR(INDEX(Produtos!$F$5:$F$104,MATCH($I25,Produtos!$A$5:$A$104,0)),"")&lt;&gt;"Sim"),AND($K25&lt;&gt;"",IFERROR(INDEX(Produtos!$F$5:$F$104,MATCH($K25,Produtos!$A$5:$A$104,0)),"")&lt;&gt;"Sim"),AND($M25&lt;&gt;"",IFERROR(INDEX(Produtos!$F$5:$F$104,MATCH($M25,Produtos!$A$5:$A$104,0)),"")&lt;&gt;"Sim"),AND($O25&lt;&gt;"",IFERROR(INDEX(Produtos!$F$5:$F$104,MATCH($O25,Produtos!$A$5:$A$104,0)),"")&lt;&gt;"Sim"),AND($Q25&lt;&gt;"",IFERROR(INDEX(Produtos!$F$5:$F$104,MATCH($Q25,Produtos!$A$5:$A$104,0)),"")&lt;&gt;"Sim")),"SKU inativo ou sem status",IF(OR(AND($I25&lt;&gt;"",$I25=$K25),AND($I25&lt;&gt;"",$I25=$M25),AND($I25&lt;&gt;"",$I25=$O25),AND($I25&lt;&gt;"",$I25=$Q25),AND($K25&lt;&gt;"",$K25=$M25),AND($K25&lt;&gt;"",$K25=$O25),AND($K25&lt;&gt;"",$K25=$Q25),AND($M25&lt;&gt;"",$M25=$O25),AND($M25&lt;&gt;"",$M25=$Q25),AND($O25&lt;&gt;"",$O25=$Q25)),"SKU repetido no combo",IF(OR($V25="",NOT(ISNUMBER($V25)),IFERROR($V25&lt;=0,TRUE)),"Preço do combo inválido",IF(OR($Z25="",NOT(ISNUMBER($Z25))),"Não foi possível calcular a margem",IF($Z25&lt;0,"Margem negativa",IF($Z25&lt;$X25,"Margem abaixo da meta","OK"))))))))))))))))))))</f>
        <v/>
      </c>
      <c r="AE25" s="23">
        <f>IF($AD25="","",IF($AD25="OK","Viável",IF(OR($AD25="Margem negativa",$AD25="Margem abaixo da meta"),"Inviável","Revisar cadastro")))</f>
        <v/>
      </c>
    </row>
    <row r="26">
      <c r="A26" s="18" t="n"/>
      <c r="B26" s="18" t="n"/>
      <c r="C26" s="36" t="n"/>
      <c r="D26" s="36" t="n"/>
      <c r="E26" s="18" t="n"/>
      <c r="F26" s="18" t="n"/>
      <c r="G26" s="25" t="n"/>
      <c r="H26" s="25" t="n"/>
      <c r="I26" s="18" t="n"/>
      <c r="J26" s="20" t="n"/>
      <c r="K26" s="18" t="n"/>
      <c r="L26" s="20" t="n"/>
      <c r="M26" s="18" t="n"/>
      <c r="N26" s="20" t="n"/>
      <c r="O26" s="18" t="n"/>
      <c r="P26" s="20" t="n"/>
      <c r="Q26" s="18" t="n"/>
      <c r="R26" s="20" t="n"/>
      <c r="S26" s="21">
        <f>IF($A26="","",IF($I26="",0,IFERROR($J26*INDEX(Produtos!$D$5:$D$104,MATCH($I26,Produtos!$A$5:$A$104,0)),0))+IF($K26="",0,IFERROR($L26*INDEX(Produtos!$D$5:$D$104,MATCH($K26,Produtos!$A$5:$A$104,0)),0))+IF($M26="",0,IFERROR($N26*INDEX(Produtos!$D$5:$D$104,MATCH($M26,Produtos!$A$5:$A$104,0)),0))+IF($O26="",0,IFERROR($P26*INDEX(Produtos!$D$5:$D$104,MATCH($O26,Produtos!$A$5:$A$104,0)),0))+IF($Q26="",0,IFERROR($R26*INDEX(Produtos!$D$5:$D$104,MATCH($Q26,Produtos!$A$5:$A$104,0)),0)))</f>
        <v/>
      </c>
      <c r="T26" s="21">
        <f>IF($A26="","",IF($I26="",0,IFERROR($J26*INDEX(Produtos!$E$5:$E$104,MATCH($I26,Produtos!$A$5:$A$104,0)),0))+IF($K26="",0,IFERROR($L26*INDEX(Produtos!$E$5:$E$104,MATCH($K26,Produtos!$A$5:$A$104,0)),0))+IF($M26="",0,IFERROR($N26*INDEX(Produtos!$E$5:$E$104,MATCH($M26,Produtos!$A$5:$A$104,0)),0))+IF($O26="",0,IFERROR($P26*INDEX(Produtos!$E$5:$E$104,MATCH($O26,Produtos!$A$5:$A$104,0)),0))+IF($Q26="",0,IFERROR($R26*INDEX(Produtos!$E$5:$E$104,MATCH($Q26,Produtos!$A$5:$A$104,0)),0)))</f>
        <v/>
      </c>
      <c r="U26" s="21">
        <f>IF(OR($A26="",$S26="",NOT(ISNUMBER($H26))),"",$S26*$H26)</f>
        <v/>
      </c>
      <c r="V26" s="21">
        <f>IF(OR($A26="",$S26="",$U26=""),"",$S26-$U26)</f>
        <v/>
      </c>
      <c r="W26" s="22">
        <f>IF(OR($A26="",NOT(ISNUMBER($S26)),$S26&lt;=0,$U26=""),"",$U26/$S26)</f>
        <v/>
      </c>
      <c r="X26" s="22">
        <f>IF($A26="","",IF($G26="",IF(ISNUMBER(Resumo!$H$2),Resumo!$H$2,""),IF(ISNUMBER($G26),$G26,"")))</f>
        <v/>
      </c>
      <c r="Y26" s="21">
        <f>IF(OR($A26="",$V26="",$T26=""),"",$V26-$T26)</f>
        <v/>
      </c>
      <c r="Z26" s="22">
        <f>IF(OR($A26="",NOT(ISNUMBER($V26)),$V26&lt;=0,$Y26=""),"",$Y26/$V26)</f>
        <v/>
      </c>
      <c r="AA26" s="37">
        <f>IF(OR($A26="",$Z26="",$X26=""),"",($Z26-$X26)*100)</f>
        <v/>
      </c>
      <c r="AB26" s="27">
        <f>IF($A26="","",COUNTA($I26,$K26,$M26,$O26,$Q26))</f>
        <v/>
      </c>
      <c r="AC26" s="27">
        <f>IF($A26="","",SUM(IF(AND($I26&lt;&gt;"",ISNUMBER($J26)),$J26,0),IF(AND($K26&lt;&gt;"",ISNUMBER($L26)),$L26,0),IF(AND($M26&lt;&gt;"",ISNUMBER($N26)),$N26,0),IF(AND($O26&lt;&gt;"",ISNUMBER($P26)),$P26,0),IF(AND($Q26&lt;&gt;"",ISNUMBER($R26)),$R26,0)))</f>
        <v/>
      </c>
      <c r="AD26" s="23">
        <f>IF(COUNTA($A26:$R26)=0,"",IF($A26="","Informe o ID do combo",IF(COUNTIF($A$5:$A$104,$A26)&gt;1,"ID do combo duplicado",IF($B26="","Informe o nome da oferta",IF(OR($C26="",$D26="",NOT(ISNUMBER($C26)),NOT(ISNUMBER($D26))),"Informe datas válidas",IF($D26&lt;$C26,"Data final anterior à inicial",IF(AND($E26&lt;&gt;"Rascunho",$E26&lt;&gt;"Em análise",$E26&lt;&gt;"Aprovado",$E26&lt;&gt;"Descartado"),"Informe a situação",IF(AND($F26&lt;&gt;"Loja virtual",$F26&lt;&gt;"Marketplace",$F26&lt;&gt;"Todos"),"Informe o canal",IF(OR(NOT(ISNUMBER($H26)),IFERROR($H26&lt;0,TRUE),IFERROR($H26&gt;0.95,TRUE)),"Desconto inválido",IF(OR(NOT(ISNUMBER($X26)),IFERROR($X26&lt;0,TRUE),IFERROR($X26&gt;0.95,TRUE)),"Meta inválida",IF(COUNTA($I26,$K26,$M26,$O26,$Q26)=0,"Informe ao menos um SKU",IF(OR(AND($I26&lt;&gt;"",OR(NOT(ISNUMBER($J26)),IFERROR($J26&lt;1,TRUE),IFERROR($J26&lt;&gt;INT($J26),TRUE))),AND($I26="",$J26&lt;&gt;""),AND($K26&lt;&gt;"",OR(NOT(ISNUMBER($L26)),IFERROR($L26&lt;1,TRUE),IFERROR($L26&lt;&gt;INT($L26),TRUE))),AND($K26="",$L26&lt;&gt;""),AND($M26&lt;&gt;"",OR(NOT(ISNUMBER($N26)),IFERROR($N26&lt;1,TRUE),IFERROR($N26&lt;&gt;INT($N26),TRUE))),AND($M26="",$N26&lt;&gt;""),AND($O26&lt;&gt;"",OR(NOT(ISNUMBER($P26)),IFERROR($P26&lt;1,TRUE),IFERROR($P26&lt;&gt;INT($P26),TRUE))),AND($O26="",$P26&lt;&gt;""),AND($Q26&lt;&gt;"",OR(NOT(ISNUMBER($R26)),IFERROR($R26&lt;1,TRUE),IFERROR($R26&lt;&gt;INT($R26),TRUE))),AND($Q26="",$R26&lt;&gt;"")),"Revise SKUs e quantidades",IF(OR(AND($I26&lt;&gt;"",IFERROR(MATCH($I26,Produtos!$A$5:$A$104,0),0)=0),AND($K26&lt;&gt;"",IFERROR(MATCH($K26,Produtos!$A$5:$A$104,0),0)=0),AND($M26&lt;&gt;"",IFERROR(MATCH($M26,Produtos!$A$5:$A$104,0),0)=0),AND($O26&lt;&gt;"",IFERROR(MATCH($O26,Produtos!$A$5:$A$104,0),0)=0),AND($Q26&lt;&gt;"",IFERROR(MATCH($Q26,Produtos!$A$5:$A$104,0),0)=0)),"SKU não cadastrado",IF(OR(AND($I26&lt;&gt;"",IFERROR(INDEX(Produtos!$I$5:$I$104,MATCH($I26,Produtos!$A$5:$A$104,0)),"")&lt;&gt;"OK"),AND($K26&lt;&gt;"",IFERROR(INDEX(Produtos!$I$5:$I$104,MATCH($K26,Produtos!$A$5:$A$104,0)),"")&lt;&gt;"OK"),AND($M26&lt;&gt;"",IFERROR(INDEX(Produtos!$I$5:$I$104,MATCH($M26,Produtos!$A$5:$A$104,0)),"")&lt;&gt;"OK"),AND($O26&lt;&gt;"",IFERROR(INDEX(Produtos!$I$5:$I$104,MATCH($O26,Produtos!$A$5:$A$104,0)),"")&lt;&gt;"OK"),AND($Q26&lt;&gt;"",IFERROR(INDEX(Produtos!$I$5:$I$104,MATCH($Q26,Produtos!$A$5:$A$104,0)),"")&lt;&gt;"OK")),"SKU com erro no cadastro",IF(OR(AND($I26&lt;&gt;"",IFERROR(INDEX(Produtos!$F$5:$F$104,MATCH($I26,Produtos!$A$5:$A$104,0)),"")&lt;&gt;"Sim"),AND($K26&lt;&gt;"",IFERROR(INDEX(Produtos!$F$5:$F$104,MATCH($K26,Produtos!$A$5:$A$104,0)),"")&lt;&gt;"Sim"),AND($M26&lt;&gt;"",IFERROR(INDEX(Produtos!$F$5:$F$104,MATCH($M26,Produtos!$A$5:$A$104,0)),"")&lt;&gt;"Sim"),AND($O26&lt;&gt;"",IFERROR(INDEX(Produtos!$F$5:$F$104,MATCH($O26,Produtos!$A$5:$A$104,0)),"")&lt;&gt;"Sim"),AND($Q26&lt;&gt;"",IFERROR(INDEX(Produtos!$F$5:$F$104,MATCH($Q26,Produtos!$A$5:$A$104,0)),"")&lt;&gt;"Sim")),"SKU inativo ou sem status",IF(OR(AND($I26&lt;&gt;"",$I26=$K26),AND($I26&lt;&gt;"",$I26=$M26),AND($I26&lt;&gt;"",$I26=$O26),AND($I26&lt;&gt;"",$I26=$Q26),AND($K26&lt;&gt;"",$K26=$M26),AND($K26&lt;&gt;"",$K26=$O26),AND($K26&lt;&gt;"",$K26=$Q26),AND($M26&lt;&gt;"",$M26=$O26),AND($M26&lt;&gt;"",$M26=$Q26),AND($O26&lt;&gt;"",$O26=$Q26)),"SKU repetido no combo",IF(OR($V26="",NOT(ISNUMBER($V26)),IFERROR($V26&lt;=0,TRUE)),"Preço do combo inválido",IF(OR($Z26="",NOT(ISNUMBER($Z26))),"Não foi possível calcular a margem",IF($Z26&lt;0,"Margem negativa",IF($Z26&lt;$X26,"Margem abaixo da meta","OK"))))))))))))))))))))</f>
        <v/>
      </c>
      <c r="AE26" s="23">
        <f>IF($AD26="","",IF($AD26="OK","Viável",IF(OR($AD26="Margem negativa",$AD26="Margem abaixo da meta"),"Inviável","Revisar cadastro")))</f>
        <v/>
      </c>
    </row>
    <row r="27">
      <c r="A27" s="18" t="n"/>
      <c r="B27" s="18" t="n"/>
      <c r="C27" s="36" t="n"/>
      <c r="D27" s="36" t="n"/>
      <c r="E27" s="18" t="n"/>
      <c r="F27" s="18" t="n"/>
      <c r="G27" s="25" t="n"/>
      <c r="H27" s="25" t="n"/>
      <c r="I27" s="18" t="n"/>
      <c r="J27" s="20" t="n"/>
      <c r="K27" s="18" t="n"/>
      <c r="L27" s="20" t="n"/>
      <c r="M27" s="18" t="n"/>
      <c r="N27" s="20" t="n"/>
      <c r="O27" s="18" t="n"/>
      <c r="P27" s="20" t="n"/>
      <c r="Q27" s="18" t="n"/>
      <c r="R27" s="20" t="n"/>
      <c r="S27" s="21">
        <f>IF($A27="","",IF($I27="",0,IFERROR($J27*INDEX(Produtos!$D$5:$D$104,MATCH($I27,Produtos!$A$5:$A$104,0)),0))+IF($K27="",0,IFERROR($L27*INDEX(Produtos!$D$5:$D$104,MATCH($K27,Produtos!$A$5:$A$104,0)),0))+IF($M27="",0,IFERROR($N27*INDEX(Produtos!$D$5:$D$104,MATCH($M27,Produtos!$A$5:$A$104,0)),0))+IF($O27="",0,IFERROR($P27*INDEX(Produtos!$D$5:$D$104,MATCH($O27,Produtos!$A$5:$A$104,0)),0))+IF($Q27="",0,IFERROR($R27*INDEX(Produtos!$D$5:$D$104,MATCH($Q27,Produtos!$A$5:$A$104,0)),0)))</f>
        <v/>
      </c>
      <c r="T27" s="21">
        <f>IF($A27="","",IF($I27="",0,IFERROR($J27*INDEX(Produtos!$E$5:$E$104,MATCH($I27,Produtos!$A$5:$A$104,0)),0))+IF($K27="",0,IFERROR($L27*INDEX(Produtos!$E$5:$E$104,MATCH($K27,Produtos!$A$5:$A$104,0)),0))+IF($M27="",0,IFERROR($N27*INDEX(Produtos!$E$5:$E$104,MATCH($M27,Produtos!$A$5:$A$104,0)),0))+IF($O27="",0,IFERROR($P27*INDEX(Produtos!$E$5:$E$104,MATCH($O27,Produtos!$A$5:$A$104,0)),0))+IF($Q27="",0,IFERROR($R27*INDEX(Produtos!$E$5:$E$104,MATCH($Q27,Produtos!$A$5:$A$104,0)),0)))</f>
        <v/>
      </c>
      <c r="U27" s="21">
        <f>IF(OR($A27="",$S27="",NOT(ISNUMBER($H27))),"",$S27*$H27)</f>
        <v/>
      </c>
      <c r="V27" s="21">
        <f>IF(OR($A27="",$S27="",$U27=""),"",$S27-$U27)</f>
        <v/>
      </c>
      <c r="W27" s="22">
        <f>IF(OR($A27="",NOT(ISNUMBER($S27)),$S27&lt;=0,$U27=""),"",$U27/$S27)</f>
        <v/>
      </c>
      <c r="X27" s="22">
        <f>IF($A27="","",IF($G27="",IF(ISNUMBER(Resumo!$H$2),Resumo!$H$2,""),IF(ISNUMBER($G27),$G27,"")))</f>
        <v/>
      </c>
      <c r="Y27" s="21">
        <f>IF(OR($A27="",$V27="",$T27=""),"",$V27-$T27)</f>
        <v/>
      </c>
      <c r="Z27" s="22">
        <f>IF(OR($A27="",NOT(ISNUMBER($V27)),$V27&lt;=0,$Y27=""),"",$Y27/$V27)</f>
        <v/>
      </c>
      <c r="AA27" s="37">
        <f>IF(OR($A27="",$Z27="",$X27=""),"",($Z27-$X27)*100)</f>
        <v/>
      </c>
      <c r="AB27" s="27">
        <f>IF($A27="","",COUNTA($I27,$K27,$M27,$O27,$Q27))</f>
        <v/>
      </c>
      <c r="AC27" s="27">
        <f>IF($A27="","",SUM(IF(AND($I27&lt;&gt;"",ISNUMBER($J27)),$J27,0),IF(AND($K27&lt;&gt;"",ISNUMBER($L27)),$L27,0),IF(AND($M27&lt;&gt;"",ISNUMBER($N27)),$N27,0),IF(AND($O27&lt;&gt;"",ISNUMBER($P27)),$P27,0),IF(AND($Q27&lt;&gt;"",ISNUMBER($R27)),$R27,0)))</f>
        <v/>
      </c>
      <c r="AD27" s="23">
        <f>IF(COUNTA($A27:$R27)=0,"",IF($A27="","Informe o ID do combo",IF(COUNTIF($A$5:$A$104,$A27)&gt;1,"ID do combo duplicado",IF($B27="","Informe o nome da oferta",IF(OR($C27="",$D27="",NOT(ISNUMBER($C27)),NOT(ISNUMBER($D27))),"Informe datas válidas",IF($D27&lt;$C27,"Data final anterior à inicial",IF(AND($E27&lt;&gt;"Rascunho",$E27&lt;&gt;"Em análise",$E27&lt;&gt;"Aprovado",$E27&lt;&gt;"Descartado"),"Informe a situação",IF(AND($F27&lt;&gt;"Loja virtual",$F27&lt;&gt;"Marketplace",$F27&lt;&gt;"Todos"),"Informe o canal",IF(OR(NOT(ISNUMBER($H27)),IFERROR($H27&lt;0,TRUE),IFERROR($H27&gt;0.95,TRUE)),"Desconto inválido",IF(OR(NOT(ISNUMBER($X27)),IFERROR($X27&lt;0,TRUE),IFERROR($X27&gt;0.95,TRUE)),"Meta inválida",IF(COUNTA($I27,$K27,$M27,$O27,$Q27)=0,"Informe ao menos um SKU",IF(OR(AND($I27&lt;&gt;"",OR(NOT(ISNUMBER($J27)),IFERROR($J27&lt;1,TRUE),IFERROR($J27&lt;&gt;INT($J27),TRUE))),AND($I27="",$J27&lt;&gt;""),AND($K27&lt;&gt;"",OR(NOT(ISNUMBER($L27)),IFERROR($L27&lt;1,TRUE),IFERROR($L27&lt;&gt;INT($L27),TRUE))),AND($K27="",$L27&lt;&gt;""),AND($M27&lt;&gt;"",OR(NOT(ISNUMBER($N27)),IFERROR($N27&lt;1,TRUE),IFERROR($N27&lt;&gt;INT($N27),TRUE))),AND($M27="",$N27&lt;&gt;""),AND($O27&lt;&gt;"",OR(NOT(ISNUMBER($P27)),IFERROR($P27&lt;1,TRUE),IFERROR($P27&lt;&gt;INT($P27),TRUE))),AND($O27="",$P27&lt;&gt;""),AND($Q27&lt;&gt;"",OR(NOT(ISNUMBER($R27)),IFERROR($R27&lt;1,TRUE),IFERROR($R27&lt;&gt;INT($R27),TRUE))),AND($Q27="",$R27&lt;&gt;"")),"Revise SKUs e quantidades",IF(OR(AND($I27&lt;&gt;"",IFERROR(MATCH($I27,Produtos!$A$5:$A$104,0),0)=0),AND($K27&lt;&gt;"",IFERROR(MATCH($K27,Produtos!$A$5:$A$104,0),0)=0),AND($M27&lt;&gt;"",IFERROR(MATCH($M27,Produtos!$A$5:$A$104,0),0)=0),AND($O27&lt;&gt;"",IFERROR(MATCH($O27,Produtos!$A$5:$A$104,0),0)=0),AND($Q27&lt;&gt;"",IFERROR(MATCH($Q27,Produtos!$A$5:$A$104,0),0)=0)),"SKU não cadastrado",IF(OR(AND($I27&lt;&gt;"",IFERROR(INDEX(Produtos!$I$5:$I$104,MATCH($I27,Produtos!$A$5:$A$104,0)),"")&lt;&gt;"OK"),AND($K27&lt;&gt;"",IFERROR(INDEX(Produtos!$I$5:$I$104,MATCH($K27,Produtos!$A$5:$A$104,0)),"")&lt;&gt;"OK"),AND($M27&lt;&gt;"",IFERROR(INDEX(Produtos!$I$5:$I$104,MATCH($M27,Produtos!$A$5:$A$104,0)),"")&lt;&gt;"OK"),AND($O27&lt;&gt;"",IFERROR(INDEX(Produtos!$I$5:$I$104,MATCH($O27,Produtos!$A$5:$A$104,0)),"")&lt;&gt;"OK"),AND($Q27&lt;&gt;"",IFERROR(INDEX(Produtos!$I$5:$I$104,MATCH($Q27,Produtos!$A$5:$A$104,0)),"")&lt;&gt;"OK")),"SKU com erro no cadastro",IF(OR(AND($I27&lt;&gt;"",IFERROR(INDEX(Produtos!$F$5:$F$104,MATCH($I27,Produtos!$A$5:$A$104,0)),"")&lt;&gt;"Sim"),AND($K27&lt;&gt;"",IFERROR(INDEX(Produtos!$F$5:$F$104,MATCH($K27,Produtos!$A$5:$A$104,0)),"")&lt;&gt;"Sim"),AND($M27&lt;&gt;"",IFERROR(INDEX(Produtos!$F$5:$F$104,MATCH($M27,Produtos!$A$5:$A$104,0)),"")&lt;&gt;"Sim"),AND($O27&lt;&gt;"",IFERROR(INDEX(Produtos!$F$5:$F$104,MATCH($O27,Produtos!$A$5:$A$104,0)),"")&lt;&gt;"Sim"),AND($Q27&lt;&gt;"",IFERROR(INDEX(Produtos!$F$5:$F$104,MATCH($Q27,Produtos!$A$5:$A$104,0)),"")&lt;&gt;"Sim")),"SKU inativo ou sem status",IF(OR(AND($I27&lt;&gt;"",$I27=$K27),AND($I27&lt;&gt;"",$I27=$M27),AND($I27&lt;&gt;"",$I27=$O27),AND($I27&lt;&gt;"",$I27=$Q27),AND($K27&lt;&gt;"",$K27=$M27),AND($K27&lt;&gt;"",$K27=$O27),AND($K27&lt;&gt;"",$K27=$Q27),AND($M27&lt;&gt;"",$M27=$O27),AND($M27&lt;&gt;"",$M27=$Q27),AND($O27&lt;&gt;"",$O27=$Q27)),"SKU repetido no combo",IF(OR($V27="",NOT(ISNUMBER($V27)),IFERROR($V27&lt;=0,TRUE)),"Preço do combo inválido",IF(OR($Z27="",NOT(ISNUMBER($Z27))),"Não foi possível calcular a margem",IF($Z27&lt;0,"Margem negativa",IF($Z27&lt;$X27,"Margem abaixo da meta","OK"))))))))))))))))))))</f>
        <v/>
      </c>
      <c r="AE27" s="23">
        <f>IF($AD27="","",IF($AD27="OK","Viável",IF(OR($AD27="Margem negativa",$AD27="Margem abaixo da meta"),"Inviável","Revisar cadastro")))</f>
        <v/>
      </c>
    </row>
    <row r="28">
      <c r="A28" s="18" t="n"/>
      <c r="B28" s="18" t="n"/>
      <c r="C28" s="36" t="n"/>
      <c r="D28" s="36" t="n"/>
      <c r="E28" s="18" t="n"/>
      <c r="F28" s="18" t="n"/>
      <c r="G28" s="25" t="n"/>
      <c r="H28" s="25" t="n"/>
      <c r="I28" s="18" t="n"/>
      <c r="J28" s="20" t="n"/>
      <c r="K28" s="18" t="n"/>
      <c r="L28" s="20" t="n"/>
      <c r="M28" s="18" t="n"/>
      <c r="N28" s="20" t="n"/>
      <c r="O28" s="18" t="n"/>
      <c r="P28" s="20" t="n"/>
      <c r="Q28" s="18" t="n"/>
      <c r="R28" s="20" t="n"/>
      <c r="S28" s="21">
        <f>IF($A28="","",IF($I28="",0,IFERROR($J28*INDEX(Produtos!$D$5:$D$104,MATCH($I28,Produtos!$A$5:$A$104,0)),0))+IF($K28="",0,IFERROR($L28*INDEX(Produtos!$D$5:$D$104,MATCH($K28,Produtos!$A$5:$A$104,0)),0))+IF($M28="",0,IFERROR($N28*INDEX(Produtos!$D$5:$D$104,MATCH($M28,Produtos!$A$5:$A$104,0)),0))+IF($O28="",0,IFERROR($P28*INDEX(Produtos!$D$5:$D$104,MATCH($O28,Produtos!$A$5:$A$104,0)),0))+IF($Q28="",0,IFERROR($R28*INDEX(Produtos!$D$5:$D$104,MATCH($Q28,Produtos!$A$5:$A$104,0)),0)))</f>
        <v/>
      </c>
      <c r="T28" s="21">
        <f>IF($A28="","",IF($I28="",0,IFERROR($J28*INDEX(Produtos!$E$5:$E$104,MATCH($I28,Produtos!$A$5:$A$104,0)),0))+IF($K28="",0,IFERROR($L28*INDEX(Produtos!$E$5:$E$104,MATCH($K28,Produtos!$A$5:$A$104,0)),0))+IF($M28="",0,IFERROR($N28*INDEX(Produtos!$E$5:$E$104,MATCH($M28,Produtos!$A$5:$A$104,0)),0))+IF($O28="",0,IFERROR($P28*INDEX(Produtos!$E$5:$E$104,MATCH($O28,Produtos!$A$5:$A$104,0)),0))+IF($Q28="",0,IFERROR($R28*INDEX(Produtos!$E$5:$E$104,MATCH($Q28,Produtos!$A$5:$A$104,0)),0)))</f>
        <v/>
      </c>
      <c r="U28" s="21">
        <f>IF(OR($A28="",$S28="",NOT(ISNUMBER($H28))),"",$S28*$H28)</f>
        <v/>
      </c>
      <c r="V28" s="21">
        <f>IF(OR($A28="",$S28="",$U28=""),"",$S28-$U28)</f>
        <v/>
      </c>
      <c r="W28" s="22">
        <f>IF(OR($A28="",NOT(ISNUMBER($S28)),$S28&lt;=0,$U28=""),"",$U28/$S28)</f>
        <v/>
      </c>
      <c r="X28" s="22">
        <f>IF($A28="","",IF($G28="",IF(ISNUMBER(Resumo!$H$2),Resumo!$H$2,""),IF(ISNUMBER($G28),$G28,"")))</f>
        <v/>
      </c>
      <c r="Y28" s="21">
        <f>IF(OR($A28="",$V28="",$T28=""),"",$V28-$T28)</f>
        <v/>
      </c>
      <c r="Z28" s="22">
        <f>IF(OR($A28="",NOT(ISNUMBER($V28)),$V28&lt;=0,$Y28=""),"",$Y28/$V28)</f>
        <v/>
      </c>
      <c r="AA28" s="37">
        <f>IF(OR($A28="",$Z28="",$X28=""),"",($Z28-$X28)*100)</f>
        <v/>
      </c>
      <c r="AB28" s="27">
        <f>IF($A28="","",COUNTA($I28,$K28,$M28,$O28,$Q28))</f>
        <v/>
      </c>
      <c r="AC28" s="27">
        <f>IF($A28="","",SUM(IF(AND($I28&lt;&gt;"",ISNUMBER($J28)),$J28,0),IF(AND($K28&lt;&gt;"",ISNUMBER($L28)),$L28,0),IF(AND($M28&lt;&gt;"",ISNUMBER($N28)),$N28,0),IF(AND($O28&lt;&gt;"",ISNUMBER($P28)),$P28,0),IF(AND($Q28&lt;&gt;"",ISNUMBER($R28)),$R28,0)))</f>
        <v/>
      </c>
      <c r="AD28" s="23">
        <f>IF(COUNTA($A28:$R28)=0,"",IF($A28="","Informe o ID do combo",IF(COUNTIF($A$5:$A$104,$A28)&gt;1,"ID do combo duplicado",IF($B28="","Informe o nome da oferta",IF(OR($C28="",$D28="",NOT(ISNUMBER($C28)),NOT(ISNUMBER($D28))),"Informe datas válidas",IF($D28&lt;$C28,"Data final anterior à inicial",IF(AND($E28&lt;&gt;"Rascunho",$E28&lt;&gt;"Em análise",$E28&lt;&gt;"Aprovado",$E28&lt;&gt;"Descartado"),"Informe a situação",IF(AND($F28&lt;&gt;"Loja virtual",$F28&lt;&gt;"Marketplace",$F28&lt;&gt;"Todos"),"Informe o canal",IF(OR(NOT(ISNUMBER($H28)),IFERROR($H28&lt;0,TRUE),IFERROR($H28&gt;0.95,TRUE)),"Desconto inválido",IF(OR(NOT(ISNUMBER($X28)),IFERROR($X28&lt;0,TRUE),IFERROR($X28&gt;0.95,TRUE)),"Meta inválida",IF(COUNTA($I28,$K28,$M28,$O28,$Q28)=0,"Informe ao menos um SKU",IF(OR(AND($I28&lt;&gt;"",OR(NOT(ISNUMBER($J28)),IFERROR($J28&lt;1,TRUE),IFERROR($J28&lt;&gt;INT($J28),TRUE))),AND($I28="",$J28&lt;&gt;""),AND($K28&lt;&gt;"",OR(NOT(ISNUMBER($L28)),IFERROR($L28&lt;1,TRUE),IFERROR($L28&lt;&gt;INT($L28),TRUE))),AND($K28="",$L28&lt;&gt;""),AND($M28&lt;&gt;"",OR(NOT(ISNUMBER($N28)),IFERROR($N28&lt;1,TRUE),IFERROR($N28&lt;&gt;INT($N28),TRUE))),AND($M28="",$N28&lt;&gt;""),AND($O28&lt;&gt;"",OR(NOT(ISNUMBER($P28)),IFERROR($P28&lt;1,TRUE),IFERROR($P28&lt;&gt;INT($P28),TRUE))),AND($O28="",$P28&lt;&gt;""),AND($Q28&lt;&gt;"",OR(NOT(ISNUMBER($R28)),IFERROR($R28&lt;1,TRUE),IFERROR($R28&lt;&gt;INT($R28),TRUE))),AND($Q28="",$R28&lt;&gt;"")),"Revise SKUs e quantidades",IF(OR(AND($I28&lt;&gt;"",IFERROR(MATCH($I28,Produtos!$A$5:$A$104,0),0)=0),AND($K28&lt;&gt;"",IFERROR(MATCH($K28,Produtos!$A$5:$A$104,0),0)=0),AND($M28&lt;&gt;"",IFERROR(MATCH($M28,Produtos!$A$5:$A$104,0),0)=0),AND($O28&lt;&gt;"",IFERROR(MATCH($O28,Produtos!$A$5:$A$104,0),0)=0),AND($Q28&lt;&gt;"",IFERROR(MATCH($Q28,Produtos!$A$5:$A$104,0),0)=0)),"SKU não cadastrado",IF(OR(AND($I28&lt;&gt;"",IFERROR(INDEX(Produtos!$I$5:$I$104,MATCH($I28,Produtos!$A$5:$A$104,0)),"")&lt;&gt;"OK"),AND($K28&lt;&gt;"",IFERROR(INDEX(Produtos!$I$5:$I$104,MATCH($K28,Produtos!$A$5:$A$104,0)),"")&lt;&gt;"OK"),AND($M28&lt;&gt;"",IFERROR(INDEX(Produtos!$I$5:$I$104,MATCH($M28,Produtos!$A$5:$A$104,0)),"")&lt;&gt;"OK"),AND($O28&lt;&gt;"",IFERROR(INDEX(Produtos!$I$5:$I$104,MATCH($O28,Produtos!$A$5:$A$104,0)),"")&lt;&gt;"OK"),AND($Q28&lt;&gt;"",IFERROR(INDEX(Produtos!$I$5:$I$104,MATCH($Q28,Produtos!$A$5:$A$104,0)),"")&lt;&gt;"OK")),"SKU com erro no cadastro",IF(OR(AND($I28&lt;&gt;"",IFERROR(INDEX(Produtos!$F$5:$F$104,MATCH($I28,Produtos!$A$5:$A$104,0)),"")&lt;&gt;"Sim"),AND($K28&lt;&gt;"",IFERROR(INDEX(Produtos!$F$5:$F$104,MATCH($K28,Produtos!$A$5:$A$104,0)),"")&lt;&gt;"Sim"),AND($M28&lt;&gt;"",IFERROR(INDEX(Produtos!$F$5:$F$104,MATCH($M28,Produtos!$A$5:$A$104,0)),"")&lt;&gt;"Sim"),AND($O28&lt;&gt;"",IFERROR(INDEX(Produtos!$F$5:$F$104,MATCH($O28,Produtos!$A$5:$A$104,0)),"")&lt;&gt;"Sim"),AND($Q28&lt;&gt;"",IFERROR(INDEX(Produtos!$F$5:$F$104,MATCH($Q28,Produtos!$A$5:$A$104,0)),"")&lt;&gt;"Sim")),"SKU inativo ou sem status",IF(OR(AND($I28&lt;&gt;"",$I28=$K28),AND($I28&lt;&gt;"",$I28=$M28),AND($I28&lt;&gt;"",$I28=$O28),AND($I28&lt;&gt;"",$I28=$Q28),AND($K28&lt;&gt;"",$K28=$M28),AND($K28&lt;&gt;"",$K28=$O28),AND($K28&lt;&gt;"",$K28=$Q28),AND($M28&lt;&gt;"",$M28=$O28),AND($M28&lt;&gt;"",$M28=$Q28),AND($O28&lt;&gt;"",$O28=$Q28)),"SKU repetido no combo",IF(OR($V28="",NOT(ISNUMBER($V28)),IFERROR($V28&lt;=0,TRUE)),"Preço do combo inválido",IF(OR($Z28="",NOT(ISNUMBER($Z28))),"Não foi possível calcular a margem",IF($Z28&lt;0,"Margem negativa",IF($Z28&lt;$X28,"Margem abaixo da meta","OK"))))))))))))))))))))</f>
        <v/>
      </c>
      <c r="AE28" s="23">
        <f>IF($AD28="","",IF($AD28="OK","Viável",IF(OR($AD28="Margem negativa",$AD28="Margem abaixo da meta"),"Inviável","Revisar cadastro")))</f>
        <v/>
      </c>
    </row>
    <row r="29">
      <c r="A29" s="18" t="n"/>
      <c r="B29" s="18" t="n"/>
      <c r="C29" s="36" t="n"/>
      <c r="D29" s="36" t="n"/>
      <c r="E29" s="18" t="n"/>
      <c r="F29" s="18" t="n"/>
      <c r="G29" s="25" t="n"/>
      <c r="H29" s="25" t="n"/>
      <c r="I29" s="18" t="n"/>
      <c r="J29" s="20" t="n"/>
      <c r="K29" s="18" t="n"/>
      <c r="L29" s="20" t="n"/>
      <c r="M29" s="18" t="n"/>
      <c r="N29" s="20" t="n"/>
      <c r="O29" s="18" t="n"/>
      <c r="P29" s="20" t="n"/>
      <c r="Q29" s="18" t="n"/>
      <c r="R29" s="20" t="n"/>
      <c r="S29" s="21">
        <f>IF($A29="","",IF($I29="",0,IFERROR($J29*INDEX(Produtos!$D$5:$D$104,MATCH($I29,Produtos!$A$5:$A$104,0)),0))+IF($K29="",0,IFERROR($L29*INDEX(Produtos!$D$5:$D$104,MATCH($K29,Produtos!$A$5:$A$104,0)),0))+IF($M29="",0,IFERROR($N29*INDEX(Produtos!$D$5:$D$104,MATCH($M29,Produtos!$A$5:$A$104,0)),0))+IF($O29="",0,IFERROR($P29*INDEX(Produtos!$D$5:$D$104,MATCH($O29,Produtos!$A$5:$A$104,0)),0))+IF($Q29="",0,IFERROR($R29*INDEX(Produtos!$D$5:$D$104,MATCH($Q29,Produtos!$A$5:$A$104,0)),0)))</f>
        <v/>
      </c>
      <c r="T29" s="21">
        <f>IF($A29="","",IF($I29="",0,IFERROR($J29*INDEX(Produtos!$E$5:$E$104,MATCH($I29,Produtos!$A$5:$A$104,0)),0))+IF($K29="",0,IFERROR($L29*INDEX(Produtos!$E$5:$E$104,MATCH($K29,Produtos!$A$5:$A$104,0)),0))+IF($M29="",0,IFERROR($N29*INDEX(Produtos!$E$5:$E$104,MATCH($M29,Produtos!$A$5:$A$104,0)),0))+IF($O29="",0,IFERROR($P29*INDEX(Produtos!$E$5:$E$104,MATCH($O29,Produtos!$A$5:$A$104,0)),0))+IF($Q29="",0,IFERROR($R29*INDEX(Produtos!$E$5:$E$104,MATCH($Q29,Produtos!$A$5:$A$104,0)),0)))</f>
        <v/>
      </c>
      <c r="U29" s="21">
        <f>IF(OR($A29="",$S29="",NOT(ISNUMBER($H29))),"",$S29*$H29)</f>
        <v/>
      </c>
      <c r="V29" s="21">
        <f>IF(OR($A29="",$S29="",$U29=""),"",$S29-$U29)</f>
        <v/>
      </c>
      <c r="W29" s="22">
        <f>IF(OR($A29="",NOT(ISNUMBER($S29)),$S29&lt;=0,$U29=""),"",$U29/$S29)</f>
        <v/>
      </c>
      <c r="X29" s="22">
        <f>IF($A29="","",IF($G29="",IF(ISNUMBER(Resumo!$H$2),Resumo!$H$2,""),IF(ISNUMBER($G29),$G29,"")))</f>
        <v/>
      </c>
      <c r="Y29" s="21">
        <f>IF(OR($A29="",$V29="",$T29=""),"",$V29-$T29)</f>
        <v/>
      </c>
      <c r="Z29" s="22">
        <f>IF(OR($A29="",NOT(ISNUMBER($V29)),$V29&lt;=0,$Y29=""),"",$Y29/$V29)</f>
        <v/>
      </c>
      <c r="AA29" s="37">
        <f>IF(OR($A29="",$Z29="",$X29=""),"",($Z29-$X29)*100)</f>
        <v/>
      </c>
      <c r="AB29" s="27">
        <f>IF($A29="","",COUNTA($I29,$K29,$M29,$O29,$Q29))</f>
        <v/>
      </c>
      <c r="AC29" s="27">
        <f>IF($A29="","",SUM(IF(AND($I29&lt;&gt;"",ISNUMBER($J29)),$J29,0),IF(AND($K29&lt;&gt;"",ISNUMBER($L29)),$L29,0),IF(AND($M29&lt;&gt;"",ISNUMBER($N29)),$N29,0),IF(AND($O29&lt;&gt;"",ISNUMBER($P29)),$P29,0),IF(AND($Q29&lt;&gt;"",ISNUMBER($R29)),$R29,0)))</f>
        <v/>
      </c>
      <c r="AD29" s="23">
        <f>IF(COUNTA($A29:$R29)=0,"",IF($A29="","Informe o ID do combo",IF(COUNTIF($A$5:$A$104,$A29)&gt;1,"ID do combo duplicado",IF($B29="","Informe o nome da oferta",IF(OR($C29="",$D29="",NOT(ISNUMBER($C29)),NOT(ISNUMBER($D29))),"Informe datas válidas",IF($D29&lt;$C29,"Data final anterior à inicial",IF(AND($E29&lt;&gt;"Rascunho",$E29&lt;&gt;"Em análise",$E29&lt;&gt;"Aprovado",$E29&lt;&gt;"Descartado"),"Informe a situação",IF(AND($F29&lt;&gt;"Loja virtual",$F29&lt;&gt;"Marketplace",$F29&lt;&gt;"Todos"),"Informe o canal",IF(OR(NOT(ISNUMBER($H29)),IFERROR($H29&lt;0,TRUE),IFERROR($H29&gt;0.95,TRUE)),"Desconto inválido",IF(OR(NOT(ISNUMBER($X29)),IFERROR($X29&lt;0,TRUE),IFERROR($X29&gt;0.95,TRUE)),"Meta inválida",IF(COUNTA($I29,$K29,$M29,$O29,$Q29)=0,"Informe ao menos um SKU",IF(OR(AND($I29&lt;&gt;"",OR(NOT(ISNUMBER($J29)),IFERROR($J29&lt;1,TRUE),IFERROR($J29&lt;&gt;INT($J29),TRUE))),AND($I29="",$J29&lt;&gt;""),AND($K29&lt;&gt;"",OR(NOT(ISNUMBER($L29)),IFERROR($L29&lt;1,TRUE),IFERROR($L29&lt;&gt;INT($L29),TRUE))),AND($K29="",$L29&lt;&gt;""),AND($M29&lt;&gt;"",OR(NOT(ISNUMBER($N29)),IFERROR($N29&lt;1,TRUE),IFERROR($N29&lt;&gt;INT($N29),TRUE))),AND($M29="",$N29&lt;&gt;""),AND($O29&lt;&gt;"",OR(NOT(ISNUMBER($P29)),IFERROR($P29&lt;1,TRUE),IFERROR($P29&lt;&gt;INT($P29),TRUE))),AND($O29="",$P29&lt;&gt;""),AND($Q29&lt;&gt;"",OR(NOT(ISNUMBER($R29)),IFERROR($R29&lt;1,TRUE),IFERROR($R29&lt;&gt;INT($R29),TRUE))),AND($Q29="",$R29&lt;&gt;"")),"Revise SKUs e quantidades",IF(OR(AND($I29&lt;&gt;"",IFERROR(MATCH($I29,Produtos!$A$5:$A$104,0),0)=0),AND($K29&lt;&gt;"",IFERROR(MATCH($K29,Produtos!$A$5:$A$104,0),0)=0),AND($M29&lt;&gt;"",IFERROR(MATCH($M29,Produtos!$A$5:$A$104,0),0)=0),AND($O29&lt;&gt;"",IFERROR(MATCH($O29,Produtos!$A$5:$A$104,0),0)=0),AND($Q29&lt;&gt;"",IFERROR(MATCH($Q29,Produtos!$A$5:$A$104,0),0)=0)),"SKU não cadastrado",IF(OR(AND($I29&lt;&gt;"",IFERROR(INDEX(Produtos!$I$5:$I$104,MATCH($I29,Produtos!$A$5:$A$104,0)),"")&lt;&gt;"OK"),AND($K29&lt;&gt;"",IFERROR(INDEX(Produtos!$I$5:$I$104,MATCH($K29,Produtos!$A$5:$A$104,0)),"")&lt;&gt;"OK"),AND($M29&lt;&gt;"",IFERROR(INDEX(Produtos!$I$5:$I$104,MATCH($M29,Produtos!$A$5:$A$104,0)),"")&lt;&gt;"OK"),AND($O29&lt;&gt;"",IFERROR(INDEX(Produtos!$I$5:$I$104,MATCH($O29,Produtos!$A$5:$A$104,0)),"")&lt;&gt;"OK"),AND($Q29&lt;&gt;"",IFERROR(INDEX(Produtos!$I$5:$I$104,MATCH($Q29,Produtos!$A$5:$A$104,0)),"")&lt;&gt;"OK")),"SKU com erro no cadastro",IF(OR(AND($I29&lt;&gt;"",IFERROR(INDEX(Produtos!$F$5:$F$104,MATCH($I29,Produtos!$A$5:$A$104,0)),"")&lt;&gt;"Sim"),AND($K29&lt;&gt;"",IFERROR(INDEX(Produtos!$F$5:$F$104,MATCH($K29,Produtos!$A$5:$A$104,0)),"")&lt;&gt;"Sim"),AND($M29&lt;&gt;"",IFERROR(INDEX(Produtos!$F$5:$F$104,MATCH($M29,Produtos!$A$5:$A$104,0)),"")&lt;&gt;"Sim"),AND($O29&lt;&gt;"",IFERROR(INDEX(Produtos!$F$5:$F$104,MATCH($O29,Produtos!$A$5:$A$104,0)),"")&lt;&gt;"Sim"),AND($Q29&lt;&gt;"",IFERROR(INDEX(Produtos!$F$5:$F$104,MATCH($Q29,Produtos!$A$5:$A$104,0)),"")&lt;&gt;"Sim")),"SKU inativo ou sem status",IF(OR(AND($I29&lt;&gt;"",$I29=$K29),AND($I29&lt;&gt;"",$I29=$M29),AND($I29&lt;&gt;"",$I29=$O29),AND($I29&lt;&gt;"",$I29=$Q29),AND($K29&lt;&gt;"",$K29=$M29),AND($K29&lt;&gt;"",$K29=$O29),AND($K29&lt;&gt;"",$K29=$Q29),AND($M29&lt;&gt;"",$M29=$O29),AND($M29&lt;&gt;"",$M29=$Q29),AND($O29&lt;&gt;"",$O29=$Q29)),"SKU repetido no combo",IF(OR($V29="",NOT(ISNUMBER($V29)),IFERROR($V29&lt;=0,TRUE)),"Preço do combo inválido",IF(OR($Z29="",NOT(ISNUMBER($Z29))),"Não foi possível calcular a margem",IF($Z29&lt;0,"Margem negativa",IF($Z29&lt;$X29,"Margem abaixo da meta","OK"))))))))))))))))))))</f>
        <v/>
      </c>
      <c r="AE29" s="23">
        <f>IF($AD29="","",IF($AD29="OK","Viável",IF(OR($AD29="Margem negativa",$AD29="Margem abaixo da meta"),"Inviável","Revisar cadastro")))</f>
        <v/>
      </c>
    </row>
    <row r="30">
      <c r="A30" s="18" t="n"/>
      <c r="B30" s="18" t="n"/>
      <c r="C30" s="36" t="n"/>
      <c r="D30" s="36" t="n"/>
      <c r="E30" s="18" t="n"/>
      <c r="F30" s="18" t="n"/>
      <c r="G30" s="25" t="n"/>
      <c r="H30" s="25" t="n"/>
      <c r="I30" s="18" t="n"/>
      <c r="J30" s="20" t="n"/>
      <c r="K30" s="18" t="n"/>
      <c r="L30" s="20" t="n"/>
      <c r="M30" s="18" t="n"/>
      <c r="N30" s="20" t="n"/>
      <c r="O30" s="18" t="n"/>
      <c r="P30" s="20" t="n"/>
      <c r="Q30" s="18" t="n"/>
      <c r="R30" s="20" t="n"/>
      <c r="S30" s="21">
        <f>IF($A30="","",IF($I30="",0,IFERROR($J30*INDEX(Produtos!$D$5:$D$104,MATCH($I30,Produtos!$A$5:$A$104,0)),0))+IF($K30="",0,IFERROR($L30*INDEX(Produtos!$D$5:$D$104,MATCH($K30,Produtos!$A$5:$A$104,0)),0))+IF($M30="",0,IFERROR($N30*INDEX(Produtos!$D$5:$D$104,MATCH($M30,Produtos!$A$5:$A$104,0)),0))+IF($O30="",0,IFERROR($P30*INDEX(Produtos!$D$5:$D$104,MATCH($O30,Produtos!$A$5:$A$104,0)),0))+IF($Q30="",0,IFERROR($R30*INDEX(Produtos!$D$5:$D$104,MATCH($Q30,Produtos!$A$5:$A$104,0)),0)))</f>
        <v/>
      </c>
      <c r="T30" s="21">
        <f>IF($A30="","",IF($I30="",0,IFERROR($J30*INDEX(Produtos!$E$5:$E$104,MATCH($I30,Produtos!$A$5:$A$104,0)),0))+IF($K30="",0,IFERROR($L30*INDEX(Produtos!$E$5:$E$104,MATCH($K30,Produtos!$A$5:$A$104,0)),0))+IF($M30="",0,IFERROR($N30*INDEX(Produtos!$E$5:$E$104,MATCH($M30,Produtos!$A$5:$A$104,0)),0))+IF($O30="",0,IFERROR($P30*INDEX(Produtos!$E$5:$E$104,MATCH($O30,Produtos!$A$5:$A$104,0)),0))+IF($Q30="",0,IFERROR($R30*INDEX(Produtos!$E$5:$E$104,MATCH($Q30,Produtos!$A$5:$A$104,0)),0)))</f>
        <v/>
      </c>
      <c r="U30" s="21">
        <f>IF(OR($A30="",$S30="",NOT(ISNUMBER($H30))),"",$S30*$H30)</f>
        <v/>
      </c>
      <c r="V30" s="21">
        <f>IF(OR($A30="",$S30="",$U30=""),"",$S30-$U30)</f>
        <v/>
      </c>
      <c r="W30" s="22">
        <f>IF(OR($A30="",NOT(ISNUMBER($S30)),$S30&lt;=0,$U30=""),"",$U30/$S30)</f>
        <v/>
      </c>
      <c r="X30" s="22">
        <f>IF($A30="","",IF($G30="",IF(ISNUMBER(Resumo!$H$2),Resumo!$H$2,""),IF(ISNUMBER($G30),$G30,"")))</f>
        <v/>
      </c>
      <c r="Y30" s="21">
        <f>IF(OR($A30="",$V30="",$T30=""),"",$V30-$T30)</f>
        <v/>
      </c>
      <c r="Z30" s="22">
        <f>IF(OR($A30="",NOT(ISNUMBER($V30)),$V30&lt;=0,$Y30=""),"",$Y30/$V30)</f>
        <v/>
      </c>
      <c r="AA30" s="37">
        <f>IF(OR($A30="",$Z30="",$X30=""),"",($Z30-$X30)*100)</f>
        <v/>
      </c>
      <c r="AB30" s="27">
        <f>IF($A30="","",COUNTA($I30,$K30,$M30,$O30,$Q30))</f>
        <v/>
      </c>
      <c r="AC30" s="27">
        <f>IF($A30="","",SUM(IF(AND($I30&lt;&gt;"",ISNUMBER($J30)),$J30,0),IF(AND($K30&lt;&gt;"",ISNUMBER($L30)),$L30,0),IF(AND($M30&lt;&gt;"",ISNUMBER($N30)),$N30,0),IF(AND($O30&lt;&gt;"",ISNUMBER($P30)),$P30,0),IF(AND($Q30&lt;&gt;"",ISNUMBER($R30)),$R30,0)))</f>
        <v/>
      </c>
      <c r="AD30" s="23">
        <f>IF(COUNTA($A30:$R30)=0,"",IF($A30="","Informe o ID do combo",IF(COUNTIF($A$5:$A$104,$A30)&gt;1,"ID do combo duplicado",IF($B30="","Informe o nome da oferta",IF(OR($C30="",$D30="",NOT(ISNUMBER($C30)),NOT(ISNUMBER($D30))),"Informe datas válidas",IF($D30&lt;$C30,"Data final anterior à inicial",IF(AND($E30&lt;&gt;"Rascunho",$E30&lt;&gt;"Em análise",$E30&lt;&gt;"Aprovado",$E30&lt;&gt;"Descartado"),"Informe a situação",IF(AND($F30&lt;&gt;"Loja virtual",$F30&lt;&gt;"Marketplace",$F30&lt;&gt;"Todos"),"Informe o canal",IF(OR(NOT(ISNUMBER($H30)),IFERROR($H30&lt;0,TRUE),IFERROR($H30&gt;0.95,TRUE)),"Desconto inválido",IF(OR(NOT(ISNUMBER($X30)),IFERROR($X30&lt;0,TRUE),IFERROR($X30&gt;0.95,TRUE)),"Meta inválida",IF(COUNTA($I30,$K30,$M30,$O30,$Q30)=0,"Informe ao menos um SKU",IF(OR(AND($I30&lt;&gt;"",OR(NOT(ISNUMBER($J30)),IFERROR($J30&lt;1,TRUE),IFERROR($J30&lt;&gt;INT($J30),TRUE))),AND($I30="",$J30&lt;&gt;""),AND($K30&lt;&gt;"",OR(NOT(ISNUMBER($L30)),IFERROR($L30&lt;1,TRUE),IFERROR($L30&lt;&gt;INT($L30),TRUE))),AND($K30="",$L30&lt;&gt;""),AND($M30&lt;&gt;"",OR(NOT(ISNUMBER($N30)),IFERROR($N30&lt;1,TRUE),IFERROR($N30&lt;&gt;INT($N30),TRUE))),AND($M30="",$N30&lt;&gt;""),AND($O30&lt;&gt;"",OR(NOT(ISNUMBER($P30)),IFERROR($P30&lt;1,TRUE),IFERROR($P30&lt;&gt;INT($P30),TRUE))),AND($O30="",$P30&lt;&gt;""),AND($Q30&lt;&gt;"",OR(NOT(ISNUMBER($R30)),IFERROR($R30&lt;1,TRUE),IFERROR($R30&lt;&gt;INT($R30),TRUE))),AND($Q30="",$R30&lt;&gt;"")),"Revise SKUs e quantidades",IF(OR(AND($I30&lt;&gt;"",IFERROR(MATCH($I30,Produtos!$A$5:$A$104,0),0)=0),AND($K30&lt;&gt;"",IFERROR(MATCH($K30,Produtos!$A$5:$A$104,0),0)=0),AND($M30&lt;&gt;"",IFERROR(MATCH($M30,Produtos!$A$5:$A$104,0),0)=0),AND($O30&lt;&gt;"",IFERROR(MATCH($O30,Produtos!$A$5:$A$104,0),0)=0),AND($Q30&lt;&gt;"",IFERROR(MATCH($Q30,Produtos!$A$5:$A$104,0),0)=0)),"SKU não cadastrado",IF(OR(AND($I30&lt;&gt;"",IFERROR(INDEX(Produtos!$I$5:$I$104,MATCH($I30,Produtos!$A$5:$A$104,0)),"")&lt;&gt;"OK"),AND($K30&lt;&gt;"",IFERROR(INDEX(Produtos!$I$5:$I$104,MATCH($K30,Produtos!$A$5:$A$104,0)),"")&lt;&gt;"OK"),AND($M30&lt;&gt;"",IFERROR(INDEX(Produtos!$I$5:$I$104,MATCH($M30,Produtos!$A$5:$A$104,0)),"")&lt;&gt;"OK"),AND($O30&lt;&gt;"",IFERROR(INDEX(Produtos!$I$5:$I$104,MATCH($O30,Produtos!$A$5:$A$104,0)),"")&lt;&gt;"OK"),AND($Q30&lt;&gt;"",IFERROR(INDEX(Produtos!$I$5:$I$104,MATCH($Q30,Produtos!$A$5:$A$104,0)),"")&lt;&gt;"OK")),"SKU com erro no cadastro",IF(OR(AND($I30&lt;&gt;"",IFERROR(INDEX(Produtos!$F$5:$F$104,MATCH($I30,Produtos!$A$5:$A$104,0)),"")&lt;&gt;"Sim"),AND($K30&lt;&gt;"",IFERROR(INDEX(Produtos!$F$5:$F$104,MATCH($K30,Produtos!$A$5:$A$104,0)),"")&lt;&gt;"Sim"),AND($M30&lt;&gt;"",IFERROR(INDEX(Produtos!$F$5:$F$104,MATCH($M30,Produtos!$A$5:$A$104,0)),"")&lt;&gt;"Sim"),AND($O30&lt;&gt;"",IFERROR(INDEX(Produtos!$F$5:$F$104,MATCH($O30,Produtos!$A$5:$A$104,0)),"")&lt;&gt;"Sim"),AND($Q30&lt;&gt;"",IFERROR(INDEX(Produtos!$F$5:$F$104,MATCH($Q30,Produtos!$A$5:$A$104,0)),"")&lt;&gt;"Sim")),"SKU inativo ou sem status",IF(OR(AND($I30&lt;&gt;"",$I30=$K30),AND($I30&lt;&gt;"",$I30=$M30),AND($I30&lt;&gt;"",$I30=$O30),AND($I30&lt;&gt;"",$I30=$Q30),AND($K30&lt;&gt;"",$K30=$M30),AND($K30&lt;&gt;"",$K30=$O30),AND($K30&lt;&gt;"",$K30=$Q30),AND($M30&lt;&gt;"",$M30=$O30),AND($M30&lt;&gt;"",$M30=$Q30),AND($O30&lt;&gt;"",$O30=$Q30)),"SKU repetido no combo",IF(OR($V30="",NOT(ISNUMBER($V30)),IFERROR($V30&lt;=0,TRUE)),"Preço do combo inválido",IF(OR($Z30="",NOT(ISNUMBER($Z30))),"Não foi possível calcular a margem",IF($Z30&lt;0,"Margem negativa",IF($Z30&lt;$X30,"Margem abaixo da meta","OK"))))))))))))))))))))</f>
        <v/>
      </c>
      <c r="AE30" s="23">
        <f>IF($AD30="","",IF($AD30="OK","Viável",IF(OR($AD30="Margem negativa",$AD30="Margem abaixo da meta"),"Inviável","Revisar cadastro")))</f>
        <v/>
      </c>
    </row>
    <row r="31">
      <c r="A31" s="18" t="n"/>
      <c r="B31" s="18" t="n"/>
      <c r="C31" s="36" t="n"/>
      <c r="D31" s="36" t="n"/>
      <c r="E31" s="18" t="n"/>
      <c r="F31" s="18" t="n"/>
      <c r="G31" s="25" t="n"/>
      <c r="H31" s="25" t="n"/>
      <c r="I31" s="18" t="n"/>
      <c r="J31" s="20" t="n"/>
      <c r="K31" s="18" t="n"/>
      <c r="L31" s="20" t="n"/>
      <c r="M31" s="18" t="n"/>
      <c r="N31" s="20" t="n"/>
      <c r="O31" s="18" t="n"/>
      <c r="P31" s="20" t="n"/>
      <c r="Q31" s="18" t="n"/>
      <c r="R31" s="20" t="n"/>
      <c r="S31" s="21">
        <f>IF($A31="","",IF($I31="",0,IFERROR($J31*INDEX(Produtos!$D$5:$D$104,MATCH($I31,Produtos!$A$5:$A$104,0)),0))+IF($K31="",0,IFERROR($L31*INDEX(Produtos!$D$5:$D$104,MATCH($K31,Produtos!$A$5:$A$104,0)),0))+IF($M31="",0,IFERROR($N31*INDEX(Produtos!$D$5:$D$104,MATCH($M31,Produtos!$A$5:$A$104,0)),0))+IF($O31="",0,IFERROR($P31*INDEX(Produtos!$D$5:$D$104,MATCH($O31,Produtos!$A$5:$A$104,0)),0))+IF($Q31="",0,IFERROR($R31*INDEX(Produtos!$D$5:$D$104,MATCH($Q31,Produtos!$A$5:$A$104,0)),0)))</f>
        <v/>
      </c>
      <c r="T31" s="21">
        <f>IF($A31="","",IF($I31="",0,IFERROR($J31*INDEX(Produtos!$E$5:$E$104,MATCH($I31,Produtos!$A$5:$A$104,0)),0))+IF($K31="",0,IFERROR($L31*INDEX(Produtos!$E$5:$E$104,MATCH($K31,Produtos!$A$5:$A$104,0)),0))+IF($M31="",0,IFERROR($N31*INDEX(Produtos!$E$5:$E$104,MATCH($M31,Produtos!$A$5:$A$104,0)),0))+IF($O31="",0,IFERROR($P31*INDEX(Produtos!$E$5:$E$104,MATCH($O31,Produtos!$A$5:$A$104,0)),0))+IF($Q31="",0,IFERROR($R31*INDEX(Produtos!$E$5:$E$104,MATCH($Q31,Produtos!$A$5:$A$104,0)),0)))</f>
        <v/>
      </c>
      <c r="U31" s="21">
        <f>IF(OR($A31="",$S31="",NOT(ISNUMBER($H31))),"",$S31*$H31)</f>
        <v/>
      </c>
      <c r="V31" s="21">
        <f>IF(OR($A31="",$S31="",$U31=""),"",$S31-$U31)</f>
        <v/>
      </c>
      <c r="W31" s="22">
        <f>IF(OR($A31="",NOT(ISNUMBER($S31)),$S31&lt;=0,$U31=""),"",$U31/$S31)</f>
        <v/>
      </c>
      <c r="X31" s="22">
        <f>IF($A31="","",IF($G31="",IF(ISNUMBER(Resumo!$H$2),Resumo!$H$2,""),IF(ISNUMBER($G31),$G31,"")))</f>
        <v/>
      </c>
      <c r="Y31" s="21">
        <f>IF(OR($A31="",$V31="",$T31=""),"",$V31-$T31)</f>
        <v/>
      </c>
      <c r="Z31" s="22">
        <f>IF(OR($A31="",NOT(ISNUMBER($V31)),$V31&lt;=0,$Y31=""),"",$Y31/$V31)</f>
        <v/>
      </c>
      <c r="AA31" s="37">
        <f>IF(OR($A31="",$Z31="",$X31=""),"",($Z31-$X31)*100)</f>
        <v/>
      </c>
      <c r="AB31" s="27">
        <f>IF($A31="","",COUNTA($I31,$K31,$M31,$O31,$Q31))</f>
        <v/>
      </c>
      <c r="AC31" s="27">
        <f>IF($A31="","",SUM(IF(AND($I31&lt;&gt;"",ISNUMBER($J31)),$J31,0),IF(AND($K31&lt;&gt;"",ISNUMBER($L31)),$L31,0),IF(AND($M31&lt;&gt;"",ISNUMBER($N31)),$N31,0),IF(AND($O31&lt;&gt;"",ISNUMBER($P31)),$P31,0),IF(AND($Q31&lt;&gt;"",ISNUMBER($R31)),$R31,0)))</f>
        <v/>
      </c>
      <c r="AD31" s="23">
        <f>IF(COUNTA($A31:$R31)=0,"",IF($A31="","Informe o ID do combo",IF(COUNTIF($A$5:$A$104,$A31)&gt;1,"ID do combo duplicado",IF($B31="","Informe o nome da oferta",IF(OR($C31="",$D31="",NOT(ISNUMBER($C31)),NOT(ISNUMBER($D31))),"Informe datas válidas",IF($D31&lt;$C31,"Data final anterior à inicial",IF(AND($E31&lt;&gt;"Rascunho",$E31&lt;&gt;"Em análise",$E31&lt;&gt;"Aprovado",$E31&lt;&gt;"Descartado"),"Informe a situação",IF(AND($F31&lt;&gt;"Loja virtual",$F31&lt;&gt;"Marketplace",$F31&lt;&gt;"Todos"),"Informe o canal",IF(OR(NOT(ISNUMBER($H31)),IFERROR($H31&lt;0,TRUE),IFERROR($H31&gt;0.95,TRUE)),"Desconto inválido",IF(OR(NOT(ISNUMBER($X31)),IFERROR($X31&lt;0,TRUE),IFERROR($X31&gt;0.95,TRUE)),"Meta inválida",IF(COUNTA($I31,$K31,$M31,$O31,$Q31)=0,"Informe ao menos um SKU",IF(OR(AND($I31&lt;&gt;"",OR(NOT(ISNUMBER($J31)),IFERROR($J31&lt;1,TRUE),IFERROR($J31&lt;&gt;INT($J31),TRUE))),AND($I31="",$J31&lt;&gt;""),AND($K31&lt;&gt;"",OR(NOT(ISNUMBER($L31)),IFERROR($L31&lt;1,TRUE),IFERROR($L31&lt;&gt;INT($L31),TRUE))),AND($K31="",$L31&lt;&gt;""),AND($M31&lt;&gt;"",OR(NOT(ISNUMBER($N31)),IFERROR($N31&lt;1,TRUE),IFERROR($N31&lt;&gt;INT($N31),TRUE))),AND($M31="",$N31&lt;&gt;""),AND($O31&lt;&gt;"",OR(NOT(ISNUMBER($P31)),IFERROR($P31&lt;1,TRUE),IFERROR($P31&lt;&gt;INT($P31),TRUE))),AND($O31="",$P31&lt;&gt;""),AND($Q31&lt;&gt;"",OR(NOT(ISNUMBER($R31)),IFERROR($R31&lt;1,TRUE),IFERROR($R31&lt;&gt;INT($R31),TRUE))),AND($Q31="",$R31&lt;&gt;"")),"Revise SKUs e quantidades",IF(OR(AND($I31&lt;&gt;"",IFERROR(MATCH($I31,Produtos!$A$5:$A$104,0),0)=0),AND($K31&lt;&gt;"",IFERROR(MATCH($K31,Produtos!$A$5:$A$104,0),0)=0),AND($M31&lt;&gt;"",IFERROR(MATCH($M31,Produtos!$A$5:$A$104,0),0)=0),AND($O31&lt;&gt;"",IFERROR(MATCH($O31,Produtos!$A$5:$A$104,0),0)=0),AND($Q31&lt;&gt;"",IFERROR(MATCH($Q31,Produtos!$A$5:$A$104,0),0)=0)),"SKU não cadastrado",IF(OR(AND($I31&lt;&gt;"",IFERROR(INDEX(Produtos!$I$5:$I$104,MATCH($I31,Produtos!$A$5:$A$104,0)),"")&lt;&gt;"OK"),AND($K31&lt;&gt;"",IFERROR(INDEX(Produtos!$I$5:$I$104,MATCH($K31,Produtos!$A$5:$A$104,0)),"")&lt;&gt;"OK"),AND($M31&lt;&gt;"",IFERROR(INDEX(Produtos!$I$5:$I$104,MATCH($M31,Produtos!$A$5:$A$104,0)),"")&lt;&gt;"OK"),AND($O31&lt;&gt;"",IFERROR(INDEX(Produtos!$I$5:$I$104,MATCH($O31,Produtos!$A$5:$A$104,0)),"")&lt;&gt;"OK"),AND($Q31&lt;&gt;"",IFERROR(INDEX(Produtos!$I$5:$I$104,MATCH($Q31,Produtos!$A$5:$A$104,0)),"")&lt;&gt;"OK")),"SKU com erro no cadastro",IF(OR(AND($I31&lt;&gt;"",IFERROR(INDEX(Produtos!$F$5:$F$104,MATCH($I31,Produtos!$A$5:$A$104,0)),"")&lt;&gt;"Sim"),AND($K31&lt;&gt;"",IFERROR(INDEX(Produtos!$F$5:$F$104,MATCH($K31,Produtos!$A$5:$A$104,0)),"")&lt;&gt;"Sim"),AND($M31&lt;&gt;"",IFERROR(INDEX(Produtos!$F$5:$F$104,MATCH($M31,Produtos!$A$5:$A$104,0)),"")&lt;&gt;"Sim"),AND($O31&lt;&gt;"",IFERROR(INDEX(Produtos!$F$5:$F$104,MATCH($O31,Produtos!$A$5:$A$104,0)),"")&lt;&gt;"Sim"),AND($Q31&lt;&gt;"",IFERROR(INDEX(Produtos!$F$5:$F$104,MATCH($Q31,Produtos!$A$5:$A$104,0)),"")&lt;&gt;"Sim")),"SKU inativo ou sem status",IF(OR(AND($I31&lt;&gt;"",$I31=$K31),AND($I31&lt;&gt;"",$I31=$M31),AND($I31&lt;&gt;"",$I31=$O31),AND($I31&lt;&gt;"",$I31=$Q31),AND($K31&lt;&gt;"",$K31=$M31),AND($K31&lt;&gt;"",$K31=$O31),AND($K31&lt;&gt;"",$K31=$Q31),AND($M31&lt;&gt;"",$M31=$O31),AND($M31&lt;&gt;"",$M31=$Q31),AND($O31&lt;&gt;"",$O31=$Q31)),"SKU repetido no combo",IF(OR($V31="",NOT(ISNUMBER($V31)),IFERROR($V31&lt;=0,TRUE)),"Preço do combo inválido",IF(OR($Z31="",NOT(ISNUMBER($Z31))),"Não foi possível calcular a margem",IF($Z31&lt;0,"Margem negativa",IF($Z31&lt;$X31,"Margem abaixo da meta","OK"))))))))))))))))))))</f>
        <v/>
      </c>
      <c r="AE31" s="23">
        <f>IF($AD31="","",IF($AD31="OK","Viável",IF(OR($AD31="Margem negativa",$AD31="Margem abaixo da meta"),"Inviável","Revisar cadastro")))</f>
        <v/>
      </c>
    </row>
    <row r="32">
      <c r="A32" s="18" t="n"/>
      <c r="B32" s="18" t="n"/>
      <c r="C32" s="36" t="n"/>
      <c r="D32" s="36" t="n"/>
      <c r="E32" s="18" t="n"/>
      <c r="F32" s="18" t="n"/>
      <c r="G32" s="25" t="n"/>
      <c r="H32" s="25" t="n"/>
      <c r="I32" s="18" t="n"/>
      <c r="J32" s="20" t="n"/>
      <c r="K32" s="18" t="n"/>
      <c r="L32" s="20" t="n"/>
      <c r="M32" s="18" t="n"/>
      <c r="N32" s="20" t="n"/>
      <c r="O32" s="18" t="n"/>
      <c r="P32" s="20" t="n"/>
      <c r="Q32" s="18" t="n"/>
      <c r="R32" s="20" t="n"/>
      <c r="S32" s="21">
        <f>IF($A32="","",IF($I32="",0,IFERROR($J32*INDEX(Produtos!$D$5:$D$104,MATCH($I32,Produtos!$A$5:$A$104,0)),0))+IF($K32="",0,IFERROR($L32*INDEX(Produtos!$D$5:$D$104,MATCH($K32,Produtos!$A$5:$A$104,0)),0))+IF($M32="",0,IFERROR($N32*INDEX(Produtos!$D$5:$D$104,MATCH($M32,Produtos!$A$5:$A$104,0)),0))+IF($O32="",0,IFERROR($P32*INDEX(Produtos!$D$5:$D$104,MATCH($O32,Produtos!$A$5:$A$104,0)),0))+IF($Q32="",0,IFERROR($R32*INDEX(Produtos!$D$5:$D$104,MATCH($Q32,Produtos!$A$5:$A$104,0)),0)))</f>
        <v/>
      </c>
      <c r="T32" s="21">
        <f>IF($A32="","",IF($I32="",0,IFERROR($J32*INDEX(Produtos!$E$5:$E$104,MATCH($I32,Produtos!$A$5:$A$104,0)),0))+IF($K32="",0,IFERROR($L32*INDEX(Produtos!$E$5:$E$104,MATCH($K32,Produtos!$A$5:$A$104,0)),0))+IF($M32="",0,IFERROR($N32*INDEX(Produtos!$E$5:$E$104,MATCH($M32,Produtos!$A$5:$A$104,0)),0))+IF($O32="",0,IFERROR($P32*INDEX(Produtos!$E$5:$E$104,MATCH($O32,Produtos!$A$5:$A$104,0)),0))+IF($Q32="",0,IFERROR($R32*INDEX(Produtos!$E$5:$E$104,MATCH($Q32,Produtos!$A$5:$A$104,0)),0)))</f>
        <v/>
      </c>
      <c r="U32" s="21">
        <f>IF(OR($A32="",$S32="",NOT(ISNUMBER($H32))),"",$S32*$H32)</f>
        <v/>
      </c>
      <c r="V32" s="21">
        <f>IF(OR($A32="",$S32="",$U32=""),"",$S32-$U32)</f>
        <v/>
      </c>
      <c r="W32" s="22">
        <f>IF(OR($A32="",NOT(ISNUMBER($S32)),$S32&lt;=0,$U32=""),"",$U32/$S32)</f>
        <v/>
      </c>
      <c r="X32" s="22">
        <f>IF($A32="","",IF($G32="",IF(ISNUMBER(Resumo!$H$2),Resumo!$H$2,""),IF(ISNUMBER($G32),$G32,"")))</f>
        <v/>
      </c>
      <c r="Y32" s="21">
        <f>IF(OR($A32="",$V32="",$T32=""),"",$V32-$T32)</f>
        <v/>
      </c>
      <c r="Z32" s="22">
        <f>IF(OR($A32="",NOT(ISNUMBER($V32)),$V32&lt;=0,$Y32=""),"",$Y32/$V32)</f>
        <v/>
      </c>
      <c r="AA32" s="37">
        <f>IF(OR($A32="",$Z32="",$X32=""),"",($Z32-$X32)*100)</f>
        <v/>
      </c>
      <c r="AB32" s="27">
        <f>IF($A32="","",COUNTA($I32,$K32,$M32,$O32,$Q32))</f>
        <v/>
      </c>
      <c r="AC32" s="27">
        <f>IF($A32="","",SUM(IF(AND($I32&lt;&gt;"",ISNUMBER($J32)),$J32,0),IF(AND($K32&lt;&gt;"",ISNUMBER($L32)),$L32,0),IF(AND($M32&lt;&gt;"",ISNUMBER($N32)),$N32,0),IF(AND($O32&lt;&gt;"",ISNUMBER($P32)),$P32,0),IF(AND($Q32&lt;&gt;"",ISNUMBER($R32)),$R32,0)))</f>
        <v/>
      </c>
      <c r="AD32" s="23">
        <f>IF(COUNTA($A32:$R32)=0,"",IF($A32="","Informe o ID do combo",IF(COUNTIF($A$5:$A$104,$A32)&gt;1,"ID do combo duplicado",IF($B32="","Informe o nome da oferta",IF(OR($C32="",$D32="",NOT(ISNUMBER($C32)),NOT(ISNUMBER($D32))),"Informe datas válidas",IF($D32&lt;$C32,"Data final anterior à inicial",IF(AND($E32&lt;&gt;"Rascunho",$E32&lt;&gt;"Em análise",$E32&lt;&gt;"Aprovado",$E32&lt;&gt;"Descartado"),"Informe a situação",IF(AND($F32&lt;&gt;"Loja virtual",$F32&lt;&gt;"Marketplace",$F32&lt;&gt;"Todos"),"Informe o canal",IF(OR(NOT(ISNUMBER($H32)),IFERROR($H32&lt;0,TRUE),IFERROR($H32&gt;0.95,TRUE)),"Desconto inválido",IF(OR(NOT(ISNUMBER($X32)),IFERROR($X32&lt;0,TRUE),IFERROR($X32&gt;0.95,TRUE)),"Meta inválida",IF(COUNTA($I32,$K32,$M32,$O32,$Q32)=0,"Informe ao menos um SKU",IF(OR(AND($I32&lt;&gt;"",OR(NOT(ISNUMBER($J32)),IFERROR($J32&lt;1,TRUE),IFERROR($J32&lt;&gt;INT($J32),TRUE))),AND($I32="",$J32&lt;&gt;""),AND($K32&lt;&gt;"",OR(NOT(ISNUMBER($L32)),IFERROR($L32&lt;1,TRUE),IFERROR($L32&lt;&gt;INT($L32),TRUE))),AND($K32="",$L32&lt;&gt;""),AND($M32&lt;&gt;"",OR(NOT(ISNUMBER($N32)),IFERROR($N32&lt;1,TRUE),IFERROR($N32&lt;&gt;INT($N32),TRUE))),AND($M32="",$N32&lt;&gt;""),AND($O32&lt;&gt;"",OR(NOT(ISNUMBER($P32)),IFERROR($P32&lt;1,TRUE),IFERROR($P32&lt;&gt;INT($P32),TRUE))),AND($O32="",$P32&lt;&gt;""),AND($Q32&lt;&gt;"",OR(NOT(ISNUMBER($R32)),IFERROR($R32&lt;1,TRUE),IFERROR($R32&lt;&gt;INT($R32),TRUE))),AND($Q32="",$R32&lt;&gt;"")),"Revise SKUs e quantidades",IF(OR(AND($I32&lt;&gt;"",IFERROR(MATCH($I32,Produtos!$A$5:$A$104,0),0)=0),AND($K32&lt;&gt;"",IFERROR(MATCH($K32,Produtos!$A$5:$A$104,0),0)=0),AND($M32&lt;&gt;"",IFERROR(MATCH($M32,Produtos!$A$5:$A$104,0),0)=0),AND($O32&lt;&gt;"",IFERROR(MATCH($O32,Produtos!$A$5:$A$104,0),0)=0),AND($Q32&lt;&gt;"",IFERROR(MATCH($Q32,Produtos!$A$5:$A$104,0),0)=0)),"SKU não cadastrado",IF(OR(AND($I32&lt;&gt;"",IFERROR(INDEX(Produtos!$I$5:$I$104,MATCH($I32,Produtos!$A$5:$A$104,0)),"")&lt;&gt;"OK"),AND($K32&lt;&gt;"",IFERROR(INDEX(Produtos!$I$5:$I$104,MATCH($K32,Produtos!$A$5:$A$104,0)),"")&lt;&gt;"OK"),AND($M32&lt;&gt;"",IFERROR(INDEX(Produtos!$I$5:$I$104,MATCH($M32,Produtos!$A$5:$A$104,0)),"")&lt;&gt;"OK"),AND($O32&lt;&gt;"",IFERROR(INDEX(Produtos!$I$5:$I$104,MATCH($O32,Produtos!$A$5:$A$104,0)),"")&lt;&gt;"OK"),AND($Q32&lt;&gt;"",IFERROR(INDEX(Produtos!$I$5:$I$104,MATCH($Q32,Produtos!$A$5:$A$104,0)),"")&lt;&gt;"OK")),"SKU com erro no cadastro",IF(OR(AND($I32&lt;&gt;"",IFERROR(INDEX(Produtos!$F$5:$F$104,MATCH($I32,Produtos!$A$5:$A$104,0)),"")&lt;&gt;"Sim"),AND($K32&lt;&gt;"",IFERROR(INDEX(Produtos!$F$5:$F$104,MATCH($K32,Produtos!$A$5:$A$104,0)),"")&lt;&gt;"Sim"),AND($M32&lt;&gt;"",IFERROR(INDEX(Produtos!$F$5:$F$104,MATCH($M32,Produtos!$A$5:$A$104,0)),"")&lt;&gt;"Sim"),AND($O32&lt;&gt;"",IFERROR(INDEX(Produtos!$F$5:$F$104,MATCH($O32,Produtos!$A$5:$A$104,0)),"")&lt;&gt;"Sim"),AND($Q32&lt;&gt;"",IFERROR(INDEX(Produtos!$F$5:$F$104,MATCH($Q32,Produtos!$A$5:$A$104,0)),"")&lt;&gt;"Sim")),"SKU inativo ou sem status",IF(OR(AND($I32&lt;&gt;"",$I32=$K32),AND($I32&lt;&gt;"",$I32=$M32),AND($I32&lt;&gt;"",$I32=$O32),AND($I32&lt;&gt;"",$I32=$Q32),AND($K32&lt;&gt;"",$K32=$M32),AND($K32&lt;&gt;"",$K32=$O32),AND($K32&lt;&gt;"",$K32=$Q32),AND($M32&lt;&gt;"",$M32=$O32),AND($M32&lt;&gt;"",$M32=$Q32),AND($O32&lt;&gt;"",$O32=$Q32)),"SKU repetido no combo",IF(OR($V32="",NOT(ISNUMBER($V32)),IFERROR($V32&lt;=0,TRUE)),"Preço do combo inválido",IF(OR($Z32="",NOT(ISNUMBER($Z32))),"Não foi possível calcular a margem",IF($Z32&lt;0,"Margem negativa",IF($Z32&lt;$X32,"Margem abaixo da meta","OK"))))))))))))))))))))</f>
        <v/>
      </c>
      <c r="AE32" s="23">
        <f>IF($AD32="","",IF($AD32="OK","Viável",IF(OR($AD32="Margem negativa",$AD32="Margem abaixo da meta"),"Inviável","Revisar cadastro")))</f>
        <v/>
      </c>
    </row>
    <row r="33">
      <c r="A33" s="18" t="n"/>
      <c r="B33" s="18" t="n"/>
      <c r="C33" s="36" t="n"/>
      <c r="D33" s="36" t="n"/>
      <c r="E33" s="18" t="n"/>
      <c r="F33" s="18" t="n"/>
      <c r="G33" s="25" t="n"/>
      <c r="H33" s="25" t="n"/>
      <c r="I33" s="18" t="n"/>
      <c r="J33" s="20" t="n"/>
      <c r="K33" s="18" t="n"/>
      <c r="L33" s="20" t="n"/>
      <c r="M33" s="18" t="n"/>
      <c r="N33" s="20" t="n"/>
      <c r="O33" s="18" t="n"/>
      <c r="P33" s="20" t="n"/>
      <c r="Q33" s="18" t="n"/>
      <c r="R33" s="20" t="n"/>
      <c r="S33" s="21">
        <f>IF($A33="","",IF($I33="",0,IFERROR($J33*INDEX(Produtos!$D$5:$D$104,MATCH($I33,Produtos!$A$5:$A$104,0)),0))+IF($K33="",0,IFERROR($L33*INDEX(Produtos!$D$5:$D$104,MATCH($K33,Produtos!$A$5:$A$104,0)),0))+IF($M33="",0,IFERROR($N33*INDEX(Produtos!$D$5:$D$104,MATCH($M33,Produtos!$A$5:$A$104,0)),0))+IF($O33="",0,IFERROR($P33*INDEX(Produtos!$D$5:$D$104,MATCH($O33,Produtos!$A$5:$A$104,0)),0))+IF($Q33="",0,IFERROR($R33*INDEX(Produtos!$D$5:$D$104,MATCH($Q33,Produtos!$A$5:$A$104,0)),0)))</f>
        <v/>
      </c>
      <c r="T33" s="21">
        <f>IF($A33="","",IF($I33="",0,IFERROR($J33*INDEX(Produtos!$E$5:$E$104,MATCH($I33,Produtos!$A$5:$A$104,0)),0))+IF($K33="",0,IFERROR($L33*INDEX(Produtos!$E$5:$E$104,MATCH($K33,Produtos!$A$5:$A$104,0)),0))+IF($M33="",0,IFERROR($N33*INDEX(Produtos!$E$5:$E$104,MATCH($M33,Produtos!$A$5:$A$104,0)),0))+IF($O33="",0,IFERROR($P33*INDEX(Produtos!$E$5:$E$104,MATCH($O33,Produtos!$A$5:$A$104,0)),0))+IF($Q33="",0,IFERROR($R33*INDEX(Produtos!$E$5:$E$104,MATCH($Q33,Produtos!$A$5:$A$104,0)),0)))</f>
        <v/>
      </c>
      <c r="U33" s="21">
        <f>IF(OR($A33="",$S33="",NOT(ISNUMBER($H33))),"",$S33*$H33)</f>
        <v/>
      </c>
      <c r="V33" s="21">
        <f>IF(OR($A33="",$S33="",$U33=""),"",$S33-$U33)</f>
        <v/>
      </c>
      <c r="W33" s="22">
        <f>IF(OR($A33="",NOT(ISNUMBER($S33)),$S33&lt;=0,$U33=""),"",$U33/$S33)</f>
        <v/>
      </c>
      <c r="X33" s="22">
        <f>IF($A33="","",IF($G33="",IF(ISNUMBER(Resumo!$H$2),Resumo!$H$2,""),IF(ISNUMBER($G33),$G33,"")))</f>
        <v/>
      </c>
      <c r="Y33" s="21">
        <f>IF(OR($A33="",$V33="",$T33=""),"",$V33-$T33)</f>
        <v/>
      </c>
      <c r="Z33" s="22">
        <f>IF(OR($A33="",NOT(ISNUMBER($V33)),$V33&lt;=0,$Y33=""),"",$Y33/$V33)</f>
        <v/>
      </c>
      <c r="AA33" s="37">
        <f>IF(OR($A33="",$Z33="",$X33=""),"",($Z33-$X33)*100)</f>
        <v/>
      </c>
      <c r="AB33" s="27">
        <f>IF($A33="","",COUNTA($I33,$K33,$M33,$O33,$Q33))</f>
        <v/>
      </c>
      <c r="AC33" s="27">
        <f>IF($A33="","",SUM(IF(AND($I33&lt;&gt;"",ISNUMBER($J33)),$J33,0),IF(AND($K33&lt;&gt;"",ISNUMBER($L33)),$L33,0),IF(AND($M33&lt;&gt;"",ISNUMBER($N33)),$N33,0),IF(AND($O33&lt;&gt;"",ISNUMBER($P33)),$P33,0),IF(AND($Q33&lt;&gt;"",ISNUMBER($R33)),$R33,0)))</f>
        <v/>
      </c>
      <c r="AD33" s="23">
        <f>IF(COUNTA($A33:$R33)=0,"",IF($A33="","Informe o ID do combo",IF(COUNTIF($A$5:$A$104,$A33)&gt;1,"ID do combo duplicado",IF($B33="","Informe o nome da oferta",IF(OR($C33="",$D33="",NOT(ISNUMBER($C33)),NOT(ISNUMBER($D33))),"Informe datas válidas",IF($D33&lt;$C33,"Data final anterior à inicial",IF(AND($E33&lt;&gt;"Rascunho",$E33&lt;&gt;"Em análise",$E33&lt;&gt;"Aprovado",$E33&lt;&gt;"Descartado"),"Informe a situação",IF(AND($F33&lt;&gt;"Loja virtual",$F33&lt;&gt;"Marketplace",$F33&lt;&gt;"Todos"),"Informe o canal",IF(OR(NOT(ISNUMBER($H33)),IFERROR($H33&lt;0,TRUE),IFERROR($H33&gt;0.95,TRUE)),"Desconto inválido",IF(OR(NOT(ISNUMBER($X33)),IFERROR($X33&lt;0,TRUE),IFERROR($X33&gt;0.95,TRUE)),"Meta inválida",IF(COUNTA($I33,$K33,$M33,$O33,$Q33)=0,"Informe ao menos um SKU",IF(OR(AND($I33&lt;&gt;"",OR(NOT(ISNUMBER($J33)),IFERROR($J33&lt;1,TRUE),IFERROR($J33&lt;&gt;INT($J33),TRUE))),AND($I33="",$J33&lt;&gt;""),AND($K33&lt;&gt;"",OR(NOT(ISNUMBER($L33)),IFERROR($L33&lt;1,TRUE),IFERROR($L33&lt;&gt;INT($L33),TRUE))),AND($K33="",$L33&lt;&gt;""),AND($M33&lt;&gt;"",OR(NOT(ISNUMBER($N33)),IFERROR($N33&lt;1,TRUE),IFERROR($N33&lt;&gt;INT($N33),TRUE))),AND($M33="",$N33&lt;&gt;""),AND($O33&lt;&gt;"",OR(NOT(ISNUMBER($P33)),IFERROR($P33&lt;1,TRUE),IFERROR($P33&lt;&gt;INT($P33),TRUE))),AND($O33="",$P33&lt;&gt;""),AND($Q33&lt;&gt;"",OR(NOT(ISNUMBER($R33)),IFERROR($R33&lt;1,TRUE),IFERROR($R33&lt;&gt;INT($R33),TRUE))),AND($Q33="",$R33&lt;&gt;"")),"Revise SKUs e quantidades",IF(OR(AND($I33&lt;&gt;"",IFERROR(MATCH($I33,Produtos!$A$5:$A$104,0),0)=0),AND($K33&lt;&gt;"",IFERROR(MATCH($K33,Produtos!$A$5:$A$104,0),0)=0),AND($M33&lt;&gt;"",IFERROR(MATCH($M33,Produtos!$A$5:$A$104,0),0)=0),AND($O33&lt;&gt;"",IFERROR(MATCH($O33,Produtos!$A$5:$A$104,0),0)=0),AND($Q33&lt;&gt;"",IFERROR(MATCH($Q33,Produtos!$A$5:$A$104,0),0)=0)),"SKU não cadastrado",IF(OR(AND($I33&lt;&gt;"",IFERROR(INDEX(Produtos!$I$5:$I$104,MATCH($I33,Produtos!$A$5:$A$104,0)),"")&lt;&gt;"OK"),AND($K33&lt;&gt;"",IFERROR(INDEX(Produtos!$I$5:$I$104,MATCH($K33,Produtos!$A$5:$A$104,0)),"")&lt;&gt;"OK"),AND($M33&lt;&gt;"",IFERROR(INDEX(Produtos!$I$5:$I$104,MATCH($M33,Produtos!$A$5:$A$104,0)),"")&lt;&gt;"OK"),AND($O33&lt;&gt;"",IFERROR(INDEX(Produtos!$I$5:$I$104,MATCH($O33,Produtos!$A$5:$A$104,0)),"")&lt;&gt;"OK"),AND($Q33&lt;&gt;"",IFERROR(INDEX(Produtos!$I$5:$I$104,MATCH($Q33,Produtos!$A$5:$A$104,0)),"")&lt;&gt;"OK")),"SKU com erro no cadastro",IF(OR(AND($I33&lt;&gt;"",IFERROR(INDEX(Produtos!$F$5:$F$104,MATCH($I33,Produtos!$A$5:$A$104,0)),"")&lt;&gt;"Sim"),AND($K33&lt;&gt;"",IFERROR(INDEX(Produtos!$F$5:$F$104,MATCH($K33,Produtos!$A$5:$A$104,0)),"")&lt;&gt;"Sim"),AND($M33&lt;&gt;"",IFERROR(INDEX(Produtos!$F$5:$F$104,MATCH($M33,Produtos!$A$5:$A$104,0)),"")&lt;&gt;"Sim"),AND($O33&lt;&gt;"",IFERROR(INDEX(Produtos!$F$5:$F$104,MATCH($O33,Produtos!$A$5:$A$104,0)),"")&lt;&gt;"Sim"),AND($Q33&lt;&gt;"",IFERROR(INDEX(Produtos!$F$5:$F$104,MATCH($Q33,Produtos!$A$5:$A$104,0)),"")&lt;&gt;"Sim")),"SKU inativo ou sem status",IF(OR(AND($I33&lt;&gt;"",$I33=$K33),AND($I33&lt;&gt;"",$I33=$M33),AND($I33&lt;&gt;"",$I33=$O33),AND($I33&lt;&gt;"",$I33=$Q33),AND($K33&lt;&gt;"",$K33=$M33),AND($K33&lt;&gt;"",$K33=$O33),AND($K33&lt;&gt;"",$K33=$Q33),AND($M33&lt;&gt;"",$M33=$O33),AND($M33&lt;&gt;"",$M33=$Q33),AND($O33&lt;&gt;"",$O33=$Q33)),"SKU repetido no combo",IF(OR($V33="",NOT(ISNUMBER($V33)),IFERROR($V33&lt;=0,TRUE)),"Preço do combo inválido",IF(OR($Z33="",NOT(ISNUMBER($Z33))),"Não foi possível calcular a margem",IF($Z33&lt;0,"Margem negativa",IF($Z33&lt;$X33,"Margem abaixo da meta","OK"))))))))))))))))))))</f>
        <v/>
      </c>
      <c r="AE33" s="23">
        <f>IF($AD33="","",IF($AD33="OK","Viável",IF(OR($AD33="Margem negativa",$AD33="Margem abaixo da meta"),"Inviável","Revisar cadastro")))</f>
        <v/>
      </c>
    </row>
    <row r="34">
      <c r="A34" s="18" t="n"/>
      <c r="B34" s="18" t="n"/>
      <c r="C34" s="36" t="n"/>
      <c r="D34" s="36" t="n"/>
      <c r="E34" s="18" t="n"/>
      <c r="F34" s="18" t="n"/>
      <c r="G34" s="25" t="n"/>
      <c r="H34" s="25" t="n"/>
      <c r="I34" s="18" t="n"/>
      <c r="J34" s="20" t="n"/>
      <c r="K34" s="18" t="n"/>
      <c r="L34" s="20" t="n"/>
      <c r="M34" s="18" t="n"/>
      <c r="N34" s="20" t="n"/>
      <c r="O34" s="18" t="n"/>
      <c r="P34" s="20" t="n"/>
      <c r="Q34" s="18" t="n"/>
      <c r="R34" s="20" t="n"/>
      <c r="S34" s="21">
        <f>IF($A34="","",IF($I34="",0,IFERROR($J34*INDEX(Produtos!$D$5:$D$104,MATCH($I34,Produtos!$A$5:$A$104,0)),0))+IF($K34="",0,IFERROR($L34*INDEX(Produtos!$D$5:$D$104,MATCH($K34,Produtos!$A$5:$A$104,0)),0))+IF($M34="",0,IFERROR($N34*INDEX(Produtos!$D$5:$D$104,MATCH($M34,Produtos!$A$5:$A$104,0)),0))+IF($O34="",0,IFERROR($P34*INDEX(Produtos!$D$5:$D$104,MATCH($O34,Produtos!$A$5:$A$104,0)),0))+IF($Q34="",0,IFERROR($R34*INDEX(Produtos!$D$5:$D$104,MATCH($Q34,Produtos!$A$5:$A$104,0)),0)))</f>
        <v/>
      </c>
      <c r="T34" s="21">
        <f>IF($A34="","",IF($I34="",0,IFERROR($J34*INDEX(Produtos!$E$5:$E$104,MATCH($I34,Produtos!$A$5:$A$104,0)),0))+IF($K34="",0,IFERROR($L34*INDEX(Produtos!$E$5:$E$104,MATCH($K34,Produtos!$A$5:$A$104,0)),0))+IF($M34="",0,IFERROR($N34*INDEX(Produtos!$E$5:$E$104,MATCH($M34,Produtos!$A$5:$A$104,0)),0))+IF($O34="",0,IFERROR($P34*INDEX(Produtos!$E$5:$E$104,MATCH($O34,Produtos!$A$5:$A$104,0)),0))+IF($Q34="",0,IFERROR($R34*INDEX(Produtos!$E$5:$E$104,MATCH($Q34,Produtos!$A$5:$A$104,0)),0)))</f>
        <v/>
      </c>
      <c r="U34" s="21">
        <f>IF(OR($A34="",$S34="",NOT(ISNUMBER($H34))),"",$S34*$H34)</f>
        <v/>
      </c>
      <c r="V34" s="21">
        <f>IF(OR($A34="",$S34="",$U34=""),"",$S34-$U34)</f>
        <v/>
      </c>
      <c r="W34" s="22">
        <f>IF(OR($A34="",NOT(ISNUMBER($S34)),$S34&lt;=0,$U34=""),"",$U34/$S34)</f>
        <v/>
      </c>
      <c r="X34" s="22">
        <f>IF($A34="","",IF($G34="",IF(ISNUMBER(Resumo!$H$2),Resumo!$H$2,""),IF(ISNUMBER($G34),$G34,"")))</f>
        <v/>
      </c>
      <c r="Y34" s="21">
        <f>IF(OR($A34="",$V34="",$T34=""),"",$V34-$T34)</f>
        <v/>
      </c>
      <c r="Z34" s="22">
        <f>IF(OR($A34="",NOT(ISNUMBER($V34)),$V34&lt;=0,$Y34=""),"",$Y34/$V34)</f>
        <v/>
      </c>
      <c r="AA34" s="37">
        <f>IF(OR($A34="",$Z34="",$X34=""),"",($Z34-$X34)*100)</f>
        <v/>
      </c>
      <c r="AB34" s="27">
        <f>IF($A34="","",COUNTA($I34,$K34,$M34,$O34,$Q34))</f>
        <v/>
      </c>
      <c r="AC34" s="27">
        <f>IF($A34="","",SUM(IF(AND($I34&lt;&gt;"",ISNUMBER($J34)),$J34,0),IF(AND($K34&lt;&gt;"",ISNUMBER($L34)),$L34,0),IF(AND($M34&lt;&gt;"",ISNUMBER($N34)),$N34,0),IF(AND($O34&lt;&gt;"",ISNUMBER($P34)),$P34,0),IF(AND($Q34&lt;&gt;"",ISNUMBER($R34)),$R34,0)))</f>
        <v/>
      </c>
      <c r="AD34" s="23">
        <f>IF(COUNTA($A34:$R34)=0,"",IF($A34="","Informe o ID do combo",IF(COUNTIF($A$5:$A$104,$A34)&gt;1,"ID do combo duplicado",IF($B34="","Informe o nome da oferta",IF(OR($C34="",$D34="",NOT(ISNUMBER($C34)),NOT(ISNUMBER($D34))),"Informe datas válidas",IF($D34&lt;$C34,"Data final anterior à inicial",IF(AND($E34&lt;&gt;"Rascunho",$E34&lt;&gt;"Em análise",$E34&lt;&gt;"Aprovado",$E34&lt;&gt;"Descartado"),"Informe a situação",IF(AND($F34&lt;&gt;"Loja virtual",$F34&lt;&gt;"Marketplace",$F34&lt;&gt;"Todos"),"Informe o canal",IF(OR(NOT(ISNUMBER($H34)),IFERROR($H34&lt;0,TRUE),IFERROR($H34&gt;0.95,TRUE)),"Desconto inválido",IF(OR(NOT(ISNUMBER($X34)),IFERROR($X34&lt;0,TRUE),IFERROR($X34&gt;0.95,TRUE)),"Meta inválida",IF(COUNTA($I34,$K34,$M34,$O34,$Q34)=0,"Informe ao menos um SKU",IF(OR(AND($I34&lt;&gt;"",OR(NOT(ISNUMBER($J34)),IFERROR($J34&lt;1,TRUE),IFERROR($J34&lt;&gt;INT($J34),TRUE))),AND($I34="",$J34&lt;&gt;""),AND($K34&lt;&gt;"",OR(NOT(ISNUMBER($L34)),IFERROR($L34&lt;1,TRUE),IFERROR($L34&lt;&gt;INT($L34),TRUE))),AND($K34="",$L34&lt;&gt;""),AND($M34&lt;&gt;"",OR(NOT(ISNUMBER($N34)),IFERROR($N34&lt;1,TRUE),IFERROR($N34&lt;&gt;INT($N34),TRUE))),AND($M34="",$N34&lt;&gt;""),AND($O34&lt;&gt;"",OR(NOT(ISNUMBER($P34)),IFERROR($P34&lt;1,TRUE),IFERROR($P34&lt;&gt;INT($P34),TRUE))),AND($O34="",$P34&lt;&gt;""),AND($Q34&lt;&gt;"",OR(NOT(ISNUMBER($R34)),IFERROR($R34&lt;1,TRUE),IFERROR($R34&lt;&gt;INT($R34),TRUE))),AND($Q34="",$R34&lt;&gt;"")),"Revise SKUs e quantidades",IF(OR(AND($I34&lt;&gt;"",IFERROR(MATCH($I34,Produtos!$A$5:$A$104,0),0)=0),AND($K34&lt;&gt;"",IFERROR(MATCH($K34,Produtos!$A$5:$A$104,0),0)=0),AND($M34&lt;&gt;"",IFERROR(MATCH($M34,Produtos!$A$5:$A$104,0),0)=0),AND($O34&lt;&gt;"",IFERROR(MATCH($O34,Produtos!$A$5:$A$104,0),0)=0),AND($Q34&lt;&gt;"",IFERROR(MATCH($Q34,Produtos!$A$5:$A$104,0),0)=0)),"SKU não cadastrado",IF(OR(AND($I34&lt;&gt;"",IFERROR(INDEX(Produtos!$I$5:$I$104,MATCH($I34,Produtos!$A$5:$A$104,0)),"")&lt;&gt;"OK"),AND($K34&lt;&gt;"",IFERROR(INDEX(Produtos!$I$5:$I$104,MATCH($K34,Produtos!$A$5:$A$104,0)),"")&lt;&gt;"OK"),AND($M34&lt;&gt;"",IFERROR(INDEX(Produtos!$I$5:$I$104,MATCH($M34,Produtos!$A$5:$A$104,0)),"")&lt;&gt;"OK"),AND($O34&lt;&gt;"",IFERROR(INDEX(Produtos!$I$5:$I$104,MATCH($O34,Produtos!$A$5:$A$104,0)),"")&lt;&gt;"OK"),AND($Q34&lt;&gt;"",IFERROR(INDEX(Produtos!$I$5:$I$104,MATCH($Q34,Produtos!$A$5:$A$104,0)),"")&lt;&gt;"OK")),"SKU com erro no cadastro",IF(OR(AND($I34&lt;&gt;"",IFERROR(INDEX(Produtos!$F$5:$F$104,MATCH($I34,Produtos!$A$5:$A$104,0)),"")&lt;&gt;"Sim"),AND($K34&lt;&gt;"",IFERROR(INDEX(Produtos!$F$5:$F$104,MATCH($K34,Produtos!$A$5:$A$104,0)),"")&lt;&gt;"Sim"),AND($M34&lt;&gt;"",IFERROR(INDEX(Produtos!$F$5:$F$104,MATCH($M34,Produtos!$A$5:$A$104,0)),"")&lt;&gt;"Sim"),AND($O34&lt;&gt;"",IFERROR(INDEX(Produtos!$F$5:$F$104,MATCH($O34,Produtos!$A$5:$A$104,0)),"")&lt;&gt;"Sim"),AND($Q34&lt;&gt;"",IFERROR(INDEX(Produtos!$F$5:$F$104,MATCH($Q34,Produtos!$A$5:$A$104,0)),"")&lt;&gt;"Sim")),"SKU inativo ou sem status",IF(OR(AND($I34&lt;&gt;"",$I34=$K34),AND($I34&lt;&gt;"",$I34=$M34),AND($I34&lt;&gt;"",$I34=$O34),AND($I34&lt;&gt;"",$I34=$Q34),AND($K34&lt;&gt;"",$K34=$M34),AND($K34&lt;&gt;"",$K34=$O34),AND($K34&lt;&gt;"",$K34=$Q34),AND($M34&lt;&gt;"",$M34=$O34),AND($M34&lt;&gt;"",$M34=$Q34),AND($O34&lt;&gt;"",$O34=$Q34)),"SKU repetido no combo",IF(OR($V34="",NOT(ISNUMBER($V34)),IFERROR($V34&lt;=0,TRUE)),"Preço do combo inválido",IF(OR($Z34="",NOT(ISNUMBER($Z34))),"Não foi possível calcular a margem",IF($Z34&lt;0,"Margem negativa",IF($Z34&lt;$X34,"Margem abaixo da meta","OK"))))))))))))))))))))</f>
        <v/>
      </c>
      <c r="AE34" s="23">
        <f>IF($AD34="","",IF($AD34="OK","Viável",IF(OR($AD34="Margem negativa",$AD34="Margem abaixo da meta"),"Inviável","Revisar cadastro")))</f>
        <v/>
      </c>
    </row>
    <row r="35">
      <c r="A35" s="18" t="n"/>
      <c r="B35" s="18" t="n"/>
      <c r="C35" s="36" t="n"/>
      <c r="D35" s="36" t="n"/>
      <c r="E35" s="18" t="n"/>
      <c r="F35" s="18" t="n"/>
      <c r="G35" s="25" t="n"/>
      <c r="H35" s="25" t="n"/>
      <c r="I35" s="18" t="n"/>
      <c r="J35" s="20" t="n"/>
      <c r="K35" s="18" t="n"/>
      <c r="L35" s="20" t="n"/>
      <c r="M35" s="18" t="n"/>
      <c r="N35" s="20" t="n"/>
      <c r="O35" s="18" t="n"/>
      <c r="P35" s="20" t="n"/>
      <c r="Q35" s="18" t="n"/>
      <c r="R35" s="20" t="n"/>
      <c r="S35" s="21">
        <f>IF($A35="","",IF($I35="",0,IFERROR($J35*INDEX(Produtos!$D$5:$D$104,MATCH($I35,Produtos!$A$5:$A$104,0)),0))+IF($K35="",0,IFERROR($L35*INDEX(Produtos!$D$5:$D$104,MATCH($K35,Produtos!$A$5:$A$104,0)),0))+IF($M35="",0,IFERROR($N35*INDEX(Produtos!$D$5:$D$104,MATCH($M35,Produtos!$A$5:$A$104,0)),0))+IF($O35="",0,IFERROR($P35*INDEX(Produtos!$D$5:$D$104,MATCH($O35,Produtos!$A$5:$A$104,0)),0))+IF($Q35="",0,IFERROR($R35*INDEX(Produtos!$D$5:$D$104,MATCH($Q35,Produtos!$A$5:$A$104,0)),0)))</f>
        <v/>
      </c>
      <c r="T35" s="21">
        <f>IF($A35="","",IF($I35="",0,IFERROR($J35*INDEX(Produtos!$E$5:$E$104,MATCH($I35,Produtos!$A$5:$A$104,0)),0))+IF($K35="",0,IFERROR($L35*INDEX(Produtos!$E$5:$E$104,MATCH($K35,Produtos!$A$5:$A$104,0)),0))+IF($M35="",0,IFERROR($N35*INDEX(Produtos!$E$5:$E$104,MATCH($M35,Produtos!$A$5:$A$104,0)),0))+IF($O35="",0,IFERROR($P35*INDEX(Produtos!$E$5:$E$104,MATCH($O35,Produtos!$A$5:$A$104,0)),0))+IF($Q35="",0,IFERROR($R35*INDEX(Produtos!$E$5:$E$104,MATCH($Q35,Produtos!$A$5:$A$104,0)),0)))</f>
        <v/>
      </c>
      <c r="U35" s="21">
        <f>IF(OR($A35="",$S35="",NOT(ISNUMBER($H35))),"",$S35*$H35)</f>
        <v/>
      </c>
      <c r="V35" s="21">
        <f>IF(OR($A35="",$S35="",$U35=""),"",$S35-$U35)</f>
        <v/>
      </c>
      <c r="W35" s="22">
        <f>IF(OR($A35="",NOT(ISNUMBER($S35)),$S35&lt;=0,$U35=""),"",$U35/$S35)</f>
        <v/>
      </c>
      <c r="X35" s="22">
        <f>IF($A35="","",IF($G35="",IF(ISNUMBER(Resumo!$H$2),Resumo!$H$2,""),IF(ISNUMBER($G35),$G35,"")))</f>
        <v/>
      </c>
      <c r="Y35" s="21">
        <f>IF(OR($A35="",$V35="",$T35=""),"",$V35-$T35)</f>
        <v/>
      </c>
      <c r="Z35" s="22">
        <f>IF(OR($A35="",NOT(ISNUMBER($V35)),$V35&lt;=0,$Y35=""),"",$Y35/$V35)</f>
        <v/>
      </c>
      <c r="AA35" s="37">
        <f>IF(OR($A35="",$Z35="",$X35=""),"",($Z35-$X35)*100)</f>
        <v/>
      </c>
      <c r="AB35" s="27">
        <f>IF($A35="","",COUNTA($I35,$K35,$M35,$O35,$Q35))</f>
        <v/>
      </c>
      <c r="AC35" s="27">
        <f>IF($A35="","",SUM(IF(AND($I35&lt;&gt;"",ISNUMBER($J35)),$J35,0),IF(AND($K35&lt;&gt;"",ISNUMBER($L35)),$L35,0),IF(AND($M35&lt;&gt;"",ISNUMBER($N35)),$N35,0),IF(AND($O35&lt;&gt;"",ISNUMBER($P35)),$P35,0),IF(AND($Q35&lt;&gt;"",ISNUMBER($R35)),$R35,0)))</f>
        <v/>
      </c>
      <c r="AD35" s="23">
        <f>IF(COUNTA($A35:$R35)=0,"",IF($A35="","Informe o ID do combo",IF(COUNTIF($A$5:$A$104,$A35)&gt;1,"ID do combo duplicado",IF($B35="","Informe o nome da oferta",IF(OR($C35="",$D35="",NOT(ISNUMBER($C35)),NOT(ISNUMBER($D35))),"Informe datas válidas",IF($D35&lt;$C35,"Data final anterior à inicial",IF(AND($E35&lt;&gt;"Rascunho",$E35&lt;&gt;"Em análise",$E35&lt;&gt;"Aprovado",$E35&lt;&gt;"Descartado"),"Informe a situação",IF(AND($F35&lt;&gt;"Loja virtual",$F35&lt;&gt;"Marketplace",$F35&lt;&gt;"Todos"),"Informe o canal",IF(OR(NOT(ISNUMBER($H35)),IFERROR($H35&lt;0,TRUE),IFERROR($H35&gt;0.95,TRUE)),"Desconto inválido",IF(OR(NOT(ISNUMBER($X35)),IFERROR($X35&lt;0,TRUE),IFERROR($X35&gt;0.95,TRUE)),"Meta inválida",IF(COUNTA($I35,$K35,$M35,$O35,$Q35)=0,"Informe ao menos um SKU",IF(OR(AND($I35&lt;&gt;"",OR(NOT(ISNUMBER($J35)),IFERROR($J35&lt;1,TRUE),IFERROR($J35&lt;&gt;INT($J35),TRUE))),AND($I35="",$J35&lt;&gt;""),AND($K35&lt;&gt;"",OR(NOT(ISNUMBER($L35)),IFERROR($L35&lt;1,TRUE),IFERROR($L35&lt;&gt;INT($L35),TRUE))),AND($K35="",$L35&lt;&gt;""),AND($M35&lt;&gt;"",OR(NOT(ISNUMBER($N35)),IFERROR($N35&lt;1,TRUE),IFERROR($N35&lt;&gt;INT($N35),TRUE))),AND($M35="",$N35&lt;&gt;""),AND($O35&lt;&gt;"",OR(NOT(ISNUMBER($P35)),IFERROR($P35&lt;1,TRUE),IFERROR($P35&lt;&gt;INT($P35),TRUE))),AND($O35="",$P35&lt;&gt;""),AND($Q35&lt;&gt;"",OR(NOT(ISNUMBER($R35)),IFERROR($R35&lt;1,TRUE),IFERROR($R35&lt;&gt;INT($R35),TRUE))),AND($Q35="",$R35&lt;&gt;"")),"Revise SKUs e quantidades",IF(OR(AND($I35&lt;&gt;"",IFERROR(MATCH($I35,Produtos!$A$5:$A$104,0),0)=0),AND($K35&lt;&gt;"",IFERROR(MATCH($K35,Produtos!$A$5:$A$104,0),0)=0),AND($M35&lt;&gt;"",IFERROR(MATCH($M35,Produtos!$A$5:$A$104,0),0)=0),AND($O35&lt;&gt;"",IFERROR(MATCH($O35,Produtos!$A$5:$A$104,0),0)=0),AND($Q35&lt;&gt;"",IFERROR(MATCH($Q35,Produtos!$A$5:$A$104,0),0)=0)),"SKU não cadastrado",IF(OR(AND($I35&lt;&gt;"",IFERROR(INDEX(Produtos!$I$5:$I$104,MATCH($I35,Produtos!$A$5:$A$104,0)),"")&lt;&gt;"OK"),AND($K35&lt;&gt;"",IFERROR(INDEX(Produtos!$I$5:$I$104,MATCH($K35,Produtos!$A$5:$A$104,0)),"")&lt;&gt;"OK"),AND($M35&lt;&gt;"",IFERROR(INDEX(Produtos!$I$5:$I$104,MATCH($M35,Produtos!$A$5:$A$104,0)),"")&lt;&gt;"OK"),AND($O35&lt;&gt;"",IFERROR(INDEX(Produtos!$I$5:$I$104,MATCH($O35,Produtos!$A$5:$A$104,0)),"")&lt;&gt;"OK"),AND($Q35&lt;&gt;"",IFERROR(INDEX(Produtos!$I$5:$I$104,MATCH($Q35,Produtos!$A$5:$A$104,0)),"")&lt;&gt;"OK")),"SKU com erro no cadastro",IF(OR(AND($I35&lt;&gt;"",IFERROR(INDEX(Produtos!$F$5:$F$104,MATCH($I35,Produtos!$A$5:$A$104,0)),"")&lt;&gt;"Sim"),AND($K35&lt;&gt;"",IFERROR(INDEX(Produtos!$F$5:$F$104,MATCH($K35,Produtos!$A$5:$A$104,0)),"")&lt;&gt;"Sim"),AND($M35&lt;&gt;"",IFERROR(INDEX(Produtos!$F$5:$F$104,MATCH($M35,Produtos!$A$5:$A$104,0)),"")&lt;&gt;"Sim"),AND($O35&lt;&gt;"",IFERROR(INDEX(Produtos!$F$5:$F$104,MATCH($O35,Produtos!$A$5:$A$104,0)),"")&lt;&gt;"Sim"),AND($Q35&lt;&gt;"",IFERROR(INDEX(Produtos!$F$5:$F$104,MATCH($Q35,Produtos!$A$5:$A$104,0)),"")&lt;&gt;"Sim")),"SKU inativo ou sem status",IF(OR(AND($I35&lt;&gt;"",$I35=$K35),AND($I35&lt;&gt;"",$I35=$M35),AND($I35&lt;&gt;"",$I35=$O35),AND($I35&lt;&gt;"",$I35=$Q35),AND($K35&lt;&gt;"",$K35=$M35),AND($K35&lt;&gt;"",$K35=$O35),AND($K35&lt;&gt;"",$K35=$Q35),AND($M35&lt;&gt;"",$M35=$O35),AND($M35&lt;&gt;"",$M35=$Q35),AND($O35&lt;&gt;"",$O35=$Q35)),"SKU repetido no combo",IF(OR($V35="",NOT(ISNUMBER($V35)),IFERROR($V35&lt;=0,TRUE)),"Preço do combo inválido",IF(OR($Z35="",NOT(ISNUMBER($Z35))),"Não foi possível calcular a margem",IF($Z35&lt;0,"Margem negativa",IF($Z35&lt;$X35,"Margem abaixo da meta","OK"))))))))))))))))))))</f>
        <v/>
      </c>
      <c r="AE35" s="23">
        <f>IF($AD35="","",IF($AD35="OK","Viável",IF(OR($AD35="Margem negativa",$AD35="Margem abaixo da meta"),"Inviável","Revisar cadastro")))</f>
        <v/>
      </c>
    </row>
    <row r="36">
      <c r="A36" s="18" t="n"/>
      <c r="B36" s="18" t="n"/>
      <c r="C36" s="36" t="n"/>
      <c r="D36" s="36" t="n"/>
      <c r="E36" s="18" t="n"/>
      <c r="F36" s="18" t="n"/>
      <c r="G36" s="25" t="n"/>
      <c r="H36" s="25" t="n"/>
      <c r="I36" s="18" t="n"/>
      <c r="J36" s="20" t="n"/>
      <c r="K36" s="18" t="n"/>
      <c r="L36" s="20" t="n"/>
      <c r="M36" s="18" t="n"/>
      <c r="N36" s="20" t="n"/>
      <c r="O36" s="18" t="n"/>
      <c r="P36" s="20" t="n"/>
      <c r="Q36" s="18" t="n"/>
      <c r="R36" s="20" t="n"/>
      <c r="S36" s="21">
        <f>IF($A36="","",IF($I36="",0,IFERROR($J36*INDEX(Produtos!$D$5:$D$104,MATCH($I36,Produtos!$A$5:$A$104,0)),0))+IF($K36="",0,IFERROR($L36*INDEX(Produtos!$D$5:$D$104,MATCH($K36,Produtos!$A$5:$A$104,0)),0))+IF($M36="",0,IFERROR($N36*INDEX(Produtos!$D$5:$D$104,MATCH($M36,Produtos!$A$5:$A$104,0)),0))+IF($O36="",0,IFERROR($P36*INDEX(Produtos!$D$5:$D$104,MATCH($O36,Produtos!$A$5:$A$104,0)),0))+IF($Q36="",0,IFERROR($R36*INDEX(Produtos!$D$5:$D$104,MATCH($Q36,Produtos!$A$5:$A$104,0)),0)))</f>
        <v/>
      </c>
      <c r="T36" s="21">
        <f>IF($A36="","",IF($I36="",0,IFERROR($J36*INDEX(Produtos!$E$5:$E$104,MATCH($I36,Produtos!$A$5:$A$104,0)),0))+IF($K36="",0,IFERROR($L36*INDEX(Produtos!$E$5:$E$104,MATCH($K36,Produtos!$A$5:$A$104,0)),0))+IF($M36="",0,IFERROR($N36*INDEX(Produtos!$E$5:$E$104,MATCH($M36,Produtos!$A$5:$A$104,0)),0))+IF($O36="",0,IFERROR($P36*INDEX(Produtos!$E$5:$E$104,MATCH($O36,Produtos!$A$5:$A$104,0)),0))+IF($Q36="",0,IFERROR($R36*INDEX(Produtos!$E$5:$E$104,MATCH($Q36,Produtos!$A$5:$A$104,0)),0)))</f>
        <v/>
      </c>
      <c r="U36" s="21">
        <f>IF(OR($A36="",$S36="",NOT(ISNUMBER($H36))),"",$S36*$H36)</f>
        <v/>
      </c>
      <c r="V36" s="21">
        <f>IF(OR($A36="",$S36="",$U36=""),"",$S36-$U36)</f>
        <v/>
      </c>
      <c r="W36" s="22">
        <f>IF(OR($A36="",NOT(ISNUMBER($S36)),$S36&lt;=0,$U36=""),"",$U36/$S36)</f>
        <v/>
      </c>
      <c r="X36" s="22">
        <f>IF($A36="","",IF($G36="",IF(ISNUMBER(Resumo!$H$2),Resumo!$H$2,""),IF(ISNUMBER($G36),$G36,"")))</f>
        <v/>
      </c>
      <c r="Y36" s="21">
        <f>IF(OR($A36="",$V36="",$T36=""),"",$V36-$T36)</f>
        <v/>
      </c>
      <c r="Z36" s="22">
        <f>IF(OR($A36="",NOT(ISNUMBER($V36)),$V36&lt;=0,$Y36=""),"",$Y36/$V36)</f>
        <v/>
      </c>
      <c r="AA36" s="37">
        <f>IF(OR($A36="",$Z36="",$X36=""),"",($Z36-$X36)*100)</f>
        <v/>
      </c>
      <c r="AB36" s="27">
        <f>IF($A36="","",COUNTA($I36,$K36,$M36,$O36,$Q36))</f>
        <v/>
      </c>
      <c r="AC36" s="27">
        <f>IF($A36="","",SUM(IF(AND($I36&lt;&gt;"",ISNUMBER($J36)),$J36,0),IF(AND($K36&lt;&gt;"",ISNUMBER($L36)),$L36,0),IF(AND($M36&lt;&gt;"",ISNUMBER($N36)),$N36,0),IF(AND($O36&lt;&gt;"",ISNUMBER($P36)),$P36,0),IF(AND($Q36&lt;&gt;"",ISNUMBER($R36)),$R36,0)))</f>
        <v/>
      </c>
      <c r="AD36" s="23">
        <f>IF(COUNTA($A36:$R36)=0,"",IF($A36="","Informe o ID do combo",IF(COUNTIF($A$5:$A$104,$A36)&gt;1,"ID do combo duplicado",IF($B36="","Informe o nome da oferta",IF(OR($C36="",$D36="",NOT(ISNUMBER($C36)),NOT(ISNUMBER($D36))),"Informe datas válidas",IF($D36&lt;$C36,"Data final anterior à inicial",IF(AND($E36&lt;&gt;"Rascunho",$E36&lt;&gt;"Em análise",$E36&lt;&gt;"Aprovado",$E36&lt;&gt;"Descartado"),"Informe a situação",IF(AND($F36&lt;&gt;"Loja virtual",$F36&lt;&gt;"Marketplace",$F36&lt;&gt;"Todos"),"Informe o canal",IF(OR(NOT(ISNUMBER($H36)),IFERROR($H36&lt;0,TRUE),IFERROR($H36&gt;0.95,TRUE)),"Desconto inválido",IF(OR(NOT(ISNUMBER($X36)),IFERROR($X36&lt;0,TRUE),IFERROR($X36&gt;0.95,TRUE)),"Meta inválida",IF(COUNTA($I36,$K36,$M36,$O36,$Q36)=0,"Informe ao menos um SKU",IF(OR(AND($I36&lt;&gt;"",OR(NOT(ISNUMBER($J36)),IFERROR($J36&lt;1,TRUE),IFERROR($J36&lt;&gt;INT($J36),TRUE))),AND($I36="",$J36&lt;&gt;""),AND($K36&lt;&gt;"",OR(NOT(ISNUMBER($L36)),IFERROR($L36&lt;1,TRUE),IFERROR($L36&lt;&gt;INT($L36),TRUE))),AND($K36="",$L36&lt;&gt;""),AND($M36&lt;&gt;"",OR(NOT(ISNUMBER($N36)),IFERROR($N36&lt;1,TRUE),IFERROR($N36&lt;&gt;INT($N36),TRUE))),AND($M36="",$N36&lt;&gt;""),AND($O36&lt;&gt;"",OR(NOT(ISNUMBER($P36)),IFERROR($P36&lt;1,TRUE),IFERROR($P36&lt;&gt;INT($P36),TRUE))),AND($O36="",$P36&lt;&gt;""),AND($Q36&lt;&gt;"",OR(NOT(ISNUMBER($R36)),IFERROR($R36&lt;1,TRUE),IFERROR($R36&lt;&gt;INT($R36),TRUE))),AND($Q36="",$R36&lt;&gt;"")),"Revise SKUs e quantidades",IF(OR(AND($I36&lt;&gt;"",IFERROR(MATCH($I36,Produtos!$A$5:$A$104,0),0)=0),AND($K36&lt;&gt;"",IFERROR(MATCH($K36,Produtos!$A$5:$A$104,0),0)=0),AND($M36&lt;&gt;"",IFERROR(MATCH($M36,Produtos!$A$5:$A$104,0),0)=0),AND($O36&lt;&gt;"",IFERROR(MATCH($O36,Produtos!$A$5:$A$104,0),0)=0),AND($Q36&lt;&gt;"",IFERROR(MATCH($Q36,Produtos!$A$5:$A$104,0),0)=0)),"SKU não cadastrado",IF(OR(AND($I36&lt;&gt;"",IFERROR(INDEX(Produtos!$I$5:$I$104,MATCH($I36,Produtos!$A$5:$A$104,0)),"")&lt;&gt;"OK"),AND($K36&lt;&gt;"",IFERROR(INDEX(Produtos!$I$5:$I$104,MATCH($K36,Produtos!$A$5:$A$104,0)),"")&lt;&gt;"OK"),AND($M36&lt;&gt;"",IFERROR(INDEX(Produtos!$I$5:$I$104,MATCH($M36,Produtos!$A$5:$A$104,0)),"")&lt;&gt;"OK"),AND($O36&lt;&gt;"",IFERROR(INDEX(Produtos!$I$5:$I$104,MATCH($O36,Produtos!$A$5:$A$104,0)),"")&lt;&gt;"OK"),AND($Q36&lt;&gt;"",IFERROR(INDEX(Produtos!$I$5:$I$104,MATCH($Q36,Produtos!$A$5:$A$104,0)),"")&lt;&gt;"OK")),"SKU com erro no cadastro",IF(OR(AND($I36&lt;&gt;"",IFERROR(INDEX(Produtos!$F$5:$F$104,MATCH($I36,Produtos!$A$5:$A$104,0)),"")&lt;&gt;"Sim"),AND($K36&lt;&gt;"",IFERROR(INDEX(Produtos!$F$5:$F$104,MATCH($K36,Produtos!$A$5:$A$104,0)),"")&lt;&gt;"Sim"),AND($M36&lt;&gt;"",IFERROR(INDEX(Produtos!$F$5:$F$104,MATCH($M36,Produtos!$A$5:$A$104,0)),"")&lt;&gt;"Sim"),AND($O36&lt;&gt;"",IFERROR(INDEX(Produtos!$F$5:$F$104,MATCH($O36,Produtos!$A$5:$A$104,0)),"")&lt;&gt;"Sim"),AND($Q36&lt;&gt;"",IFERROR(INDEX(Produtos!$F$5:$F$104,MATCH($Q36,Produtos!$A$5:$A$104,0)),"")&lt;&gt;"Sim")),"SKU inativo ou sem status",IF(OR(AND($I36&lt;&gt;"",$I36=$K36),AND($I36&lt;&gt;"",$I36=$M36),AND($I36&lt;&gt;"",$I36=$O36),AND($I36&lt;&gt;"",$I36=$Q36),AND($K36&lt;&gt;"",$K36=$M36),AND($K36&lt;&gt;"",$K36=$O36),AND($K36&lt;&gt;"",$K36=$Q36),AND($M36&lt;&gt;"",$M36=$O36),AND($M36&lt;&gt;"",$M36=$Q36),AND($O36&lt;&gt;"",$O36=$Q36)),"SKU repetido no combo",IF(OR($V36="",NOT(ISNUMBER($V36)),IFERROR($V36&lt;=0,TRUE)),"Preço do combo inválido",IF(OR($Z36="",NOT(ISNUMBER($Z36))),"Não foi possível calcular a margem",IF($Z36&lt;0,"Margem negativa",IF($Z36&lt;$X36,"Margem abaixo da meta","OK"))))))))))))))))))))</f>
        <v/>
      </c>
      <c r="AE36" s="23">
        <f>IF($AD36="","",IF($AD36="OK","Viável",IF(OR($AD36="Margem negativa",$AD36="Margem abaixo da meta"),"Inviável","Revisar cadastro")))</f>
        <v/>
      </c>
    </row>
    <row r="37">
      <c r="A37" s="18" t="n"/>
      <c r="B37" s="18" t="n"/>
      <c r="C37" s="36" t="n"/>
      <c r="D37" s="36" t="n"/>
      <c r="E37" s="18" t="n"/>
      <c r="F37" s="18" t="n"/>
      <c r="G37" s="25" t="n"/>
      <c r="H37" s="25" t="n"/>
      <c r="I37" s="18" t="n"/>
      <c r="J37" s="20" t="n"/>
      <c r="K37" s="18" t="n"/>
      <c r="L37" s="20" t="n"/>
      <c r="M37" s="18" t="n"/>
      <c r="N37" s="20" t="n"/>
      <c r="O37" s="18" t="n"/>
      <c r="P37" s="20" t="n"/>
      <c r="Q37" s="18" t="n"/>
      <c r="R37" s="20" t="n"/>
      <c r="S37" s="21">
        <f>IF($A37="","",IF($I37="",0,IFERROR($J37*INDEX(Produtos!$D$5:$D$104,MATCH($I37,Produtos!$A$5:$A$104,0)),0))+IF($K37="",0,IFERROR($L37*INDEX(Produtos!$D$5:$D$104,MATCH($K37,Produtos!$A$5:$A$104,0)),0))+IF($M37="",0,IFERROR($N37*INDEX(Produtos!$D$5:$D$104,MATCH($M37,Produtos!$A$5:$A$104,0)),0))+IF($O37="",0,IFERROR($P37*INDEX(Produtos!$D$5:$D$104,MATCH($O37,Produtos!$A$5:$A$104,0)),0))+IF($Q37="",0,IFERROR($R37*INDEX(Produtos!$D$5:$D$104,MATCH($Q37,Produtos!$A$5:$A$104,0)),0)))</f>
        <v/>
      </c>
      <c r="T37" s="21">
        <f>IF($A37="","",IF($I37="",0,IFERROR($J37*INDEX(Produtos!$E$5:$E$104,MATCH($I37,Produtos!$A$5:$A$104,0)),0))+IF($K37="",0,IFERROR($L37*INDEX(Produtos!$E$5:$E$104,MATCH($K37,Produtos!$A$5:$A$104,0)),0))+IF($M37="",0,IFERROR($N37*INDEX(Produtos!$E$5:$E$104,MATCH($M37,Produtos!$A$5:$A$104,0)),0))+IF($O37="",0,IFERROR($P37*INDEX(Produtos!$E$5:$E$104,MATCH($O37,Produtos!$A$5:$A$104,0)),0))+IF($Q37="",0,IFERROR($R37*INDEX(Produtos!$E$5:$E$104,MATCH($Q37,Produtos!$A$5:$A$104,0)),0)))</f>
        <v/>
      </c>
      <c r="U37" s="21">
        <f>IF(OR($A37="",$S37="",NOT(ISNUMBER($H37))),"",$S37*$H37)</f>
        <v/>
      </c>
      <c r="V37" s="21">
        <f>IF(OR($A37="",$S37="",$U37=""),"",$S37-$U37)</f>
        <v/>
      </c>
      <c r="W37" s="22">
        <f>IF(OR($A37="",NOT(ISNUMBER($S37)),$S37&lt;=0,$U37=""),"",$U37/$S37)</f>
        <v/>
      </c>
      <c r="X37" s="22">
        <f>IF($A37="","",IF($G37="",IF(ISNUMBER(Resumo!$H$2),Resumo!$H$2,""),IF(ISNUMBER($G37),$G37,"")))</f>
        <v/>
      </c>
      <c r="Y37" s="21">
        <f>IF(OR($A37="",$V37="",$T37=""),"",$V37-$T37)</f>
        <v/>
      </c>
      <c r="Z37" s="22">
        <f>IF(OR($A37="",NOT(ISNUMBER($V37)),$V37&lt;=0,$Y37=""),"",$Y37/$V37)</f>
        <v/>
      </c>
      <c r="AA37" s="37">
        <f>IF(OR($A37="",$Z37="",$X37=""),"",($Z37-$X37)*100)</f>
        <v/>
      </c>
      <c r="AB37" s="27">
        <f>IF($A37="","",COUNTA($I37,$K37,$M37,$O37,$Q37))</f>
        <v/>
      </c>
      <c r="AC37" s="27">
        <f>IF($A37="","",SUM(IF(AND($I37&lt;&gt;"",ISNUMBER($J37)),$J37,0),IF(AND($K37&lt;&gt;"",ISNUMBER($L37)),$L37,0),IF(AND($M37&lt;&gt;"",ISNUMBER($N37)),$N37,0),IF(AND($O37&lt;&gt;"",ISNUMBER($P37)),$P37,0),IF(AND($Q37&lt;&gt;"",ISNUMBER($R37)),$R37,0)))</f>
        <v/>
      </c>
      <c r="AD37" s="23">
        <f>IF(COUNTA($A37:$R37)=0,"",IF($A37="","Informe o ID do combo",IF(COUNTIF($A$5:$A$104,$A37)&gt;1,"ID do combo duplicado",IF($B37="","Informe o nome da oferta",IF(OR($C37="",$D37="",NOT(ISNUMBER($C37)),NOT(ISNUMBER($D37))),"Informe datas válidas",IF($D37&lt;$C37,"Data final anterior à inicial",IF(AND($E37&lt;&gt;"Rascunho",$E37&lt;&gt;"Em análise",$E37&lt;&gt;"Aprovado",$E37&lt;&gt;"Descartado"),"Informe a situação",IF(AND($F37&lt;&gt;"Loja virtual",$F37&lt;&gt;"Marketplace",$F37&lt;&gt;"Todos"),"Informe o canal",IF(OR(NOT(ISNUMBER($H37)),IFERROR($H37&lt;0,TRUE),IFERROR($H37&gt;0.95,TRUE)),"Desconto inválido",IF(OR(NOT(ISNUMBER($X37)),IFERROR($X37&lt;0,TRUE),IFERROR($X37&gt;0.95,TRUE)),"Meta inválida",IF(COUNTA($I37,$K37,$M37,$O37,$Q37)=0,"Informe ao menos um SKU",IF(OR(AND($I37&lt;&gt;"",OR(NOT(ISNUMBER($J37)),IFERROR($J37&lt;1,TRUE),IFERROR($J37&lt;&gt;INT($J37),TRUE))),AND($I37="",$J37&lt;&gt;""),AND($K37&lt;&gt;"",OR(NOT(ISNUMBER($L37)),IFERROR($L37&lt;1,TRUE),IFERROR($L37&lt;&gt;INT($L37),TRUE))),AND($K37="",$L37&lt;&gt;""),AND($M37&lt;&gt;"",OR(NOT(ISNUMBER($N37)),IFERROR($N37&lt;1,TRUE),IFERROR($N37&lt;&gt;INT($N37),TRUE))),AND($M37="",$N37&lt;&gt;""),AND($O37&lt;&gt;"",OR(NOT(ISNUMBER($P37)),IFERROR($P37&lt;1,TRUE),IFERROR($P37&lt;&gt;INT($P37),TRUE))),AND($O37="",$P37&lt;&gt;""),AND($Q37&lt;&gt;"",OR(NOT(ISNUMBER($R37)),IFERROR($R37&lt;1,TRUE),IFERROR($R37&lt;&gt;INT($R37),TRUE))),AND($Q37="",$R37&lt;&gt;"")),"Revise SKUs e quantidades",IF(OR(AND($I37&lt;&gt;"",IFERROR(MATCH($I37,Produtos!$A$5:$A$104,0),0)=0),AND($K37&lt;&gt;"",IFERROR(MATCH($K37,Produtos!$A$5:$A$104,0),0)=0),AND($M37&lt;&gt;"",IFERROR(MATCH($M37,Produtos!$A$5:$A$104,0),0)=0),AND($O37&lt;&gt;"",IFERROR(MATCH($O37,Produtos!$A$5:$A$104,0),0)=0),AND($Q37&lt;&gt;"",IFERROR(MATCH($Q37,Produtos!$A$5:$A$104,0),0)=0)),"SKU não cadastrado",IF(OR(AND($I37&lt;&gt;"",IFERROR(INDEX(Produtos!$I$5:$I$104,MATCH($I37,Produtos!$A$5:$A$104,0)),"")&lt;&gt;"OK"),AND($K37&lt;&gt;"",IFERROR(INDEX(Produtos!$I$5:$I$104,MATCH($K37,Produtos!$A$5:$A$104,0)),"")&lt;&gt;"OK"),AND($M37&lt;&gt;"",IFERROR(INDEX(Produtos!$I$5:$I$104,MATCH($M37,Produtos!$A$5:$A$104,0)),"")&lt;&gt;"OK"),AND($O37&lt;&gt;"",IFERROR(INDEX(Produtos!$I$5:$I$104,MATCH($O37,Produtos!$A$5:$A$104,0)),"")&lt;&gt;"OK"),AND($Q37&lt;&gt;"",IFERROR(INDEX(Produtos!$I$5:$I$104,MATCH($Q37,Produtos!$A$5:$A$104,0)),"")&lt;&gt;"OK")),"SKU com erro no cadastro",IF(OR(AND($I37&lt;&gt;"",IFERROR(INDEX(Produtos!$F$5:$F$104,MATCH($I37,Produtos!$A$5:$A$104,0)),"")&lt;&gt;"Sim"),AND($K37&lt;&gt;"",IFERROR(INDEX(Produtos!$F$5:$F$104,MATCH($K37,Produtos!$A$5:$A$104,0)),"")&lt;&gt;"Sim"),AND($M37&lt;&gt;"",IFERROR(INDEX(Produtos!$F$5:$F$104,MATCH($M37,Produtos!$A$5:$A$104,0)),"")&lt;&gt;"Sim"),AND($O37&lt;&gt;"",IFERROR(INDEX(Produtos!$F$5:$F$104,MATCH($O37,Produtos!$A$5:$A$104,0)),"")&lt;&gt;"Sim"),AND($Q37&lt;&gt;"",IFERROR(INDEX(Produtos!$F$5:$F$104,MATCH($Q37,Produtos!$A$5:$A$104,0)),"")&lt;&gt;"Sim")),"SKU inativo ou sem status",IF(OR(AND($I37&lt;&gt;"",$I37=$K37),AND($I37&lt;&gt;"",$I37=$M37),AND($I37&lt;&gt;"",$I37=$O37),AND($I37&lt;&gt;"",$I37=$Q37),AND($K37&lt;&gt;"",$K37=$M37),AND($K37&lt;&gt;"",$K37=$O37),AND($K37&lt;&gt;"",$K37=$Q37),AND($M37&lt;&gt;"",$M37=$O37),AND($M37&lt;&gt;"",$M37=$Q37),AND($O37&lt;&gt;"",$O37=$Q37)),"SKU repetido no combo",IF(OR($V37="",NOT(ISNUMBER($V37)),IFERROR($V37&lt;=0,TRUE)),"Preço do combo inválido",IF(OR($Z37="",NOT(ISNUMBER($Z37))),"Não foi possível calcular a margem",IF($Z37&lt;0,"Margem negativa",IF($Z37&lt;$X37,"Margem abaixo da meta","OK"))))))))))))))))))))</f>
        <v/>
      </c>
      <c r="AE37" s="23">
        <f>IF($AD37="","",IF($AD37="OK","Viável",IF(OR($AD37="Margem negativa",$AD37="Margem abaixo da meta"),"Inviável","Revisar cadastro")))</f>
        <v/>
      </c>
    </row>
    <row r="38">
      <c r="A38" s="18" t="n"/>
      <c r="B38" s="18" t="n"/>
      <c r="C38" s="36" t="n"/>
      <c r="D38" s="36" t="n"/>
      <c r="E38" s="18" t="n"/>
      <c r="F38" s="18" t="n"/>
      <c r="G38" s="25" t="n"/>
      <c r="H38" s="25" t="n"/>
      <c r="I38" s="18" t="n"/>
      <c r="J38" s="20" t="n"/>
      <c r="K38" s="18" t="n"/>
      <c r="L38" s="20" t="n"/>
      <c r="M38" s="18" t="n"/>
      <c r="N38" s="20" t="n"/>
      <c r="O38" s="18" t="n"/>
      <c r="P38" s="20" t="n"/>
      <c r="Q38" s="18" t="n"/>
      <c r="R38" s="20" t="n"/>
      <c r="S38" s="21">
        <f>IF($A38="","",IF($I38="",0,IFERROR($J38*INDEX(Produtos!$D$5:$D$104,MATCH($I38,Produtos!$A$5:$A$104,0)),0))+IF($K38="",0,IFERROR($L38*INDEX(Produtos!$D$5:$D$104,MATCH($K38,Produtos!$A$5:$A$104,0)),0))+IF($M38="",0,IFERROR($N38*INDEX(Produtos!$D$5:$D$104,MATCH($M38,Produtos!$A$5:$A$104,0)),0))+IF($O38="",0,IFERROR($P38*INDEX(Produtos!$D$5:$D$104,MATCH($O38,Produtos!$A$5:$A$104,0)),0))+IF($Q38="",0,IFERROR($R38*INDEX(Produtos!$D$5:$D$104,MATCH($Q38,Produtos!$A$5:$A$104,0)),0)))</f>
        <v/>
      </c>
      <c r="T38" s="21">
        <f>IF($A38="","",IF($I38="",0,IFERROR($J38*INDEX(Produtos!$E$5:$E$104,MATCH($I38,Produtos!$A$5:$A$104,0)),0))+IF($K38="",0,IFERROR($L38*INDEX(Produtos!$E$5:$E$104,MATCH($K38,Produtos!$A$5:$A$104,0)),0))+IF($M38="",0,IFERROR($N38*INDEX(Produtos!$E$5:$E$104,MATCH($M38,Produtos!$A$5:$A$104,0)),0))+IF($O38="",0,IFERROR($P38*INDEX(Produtos!$E$5:$E$104,MATCH($O38,Produtos!$A$5:$A$104,0)),0))+IF($Q38="",0,IFERROR($R38*INDEX(Produtos!$E$5:$E$104,MATCH($Q38,Produtos!$A$5:$A$104,0)),0)))</f>
        <v/>
      </c>
      <c r="U38" s="21">
        <f>IF(OR($A38="",$S38="",NOT(ISNUMBER($H38))),"",$S38*$H38)</f>
        <v/>
      </c>
      <c r="V38" s="21">
        <f>IF(OR($A38="",$S38="",$U38=""),"",$S38-$U38)</f>
        <v/>
      </c>
      <c r="W38" s="22">
        <f>IF(OR($A38="",NOT(ISNUMBER($S38)),$S38&lt;=0,$U38=""),"",$U38/$S38)</f>
        <v/>
      </c>
      <c r="X38" s="22">
        <f>IF($A38="","",IF($G38="",IF(ISNUMBER(Resumo!$H$2),Resumo!$H$2,""),IF(ISNUMBER($G38),$G38,"")))</f>
        <v/>
      </c>
      <c r="Y38" s="21">
        <f>IF(OR($A38="",$V38="",$T38=""),"",$V38-$T38)</f>
        <v/>
      </c>
      <c r="Z38" s="22">
        <f>IF(OR($A38="",NOT(ISNUMBER($V38)),$V38&lt;=0,$Y38=""),"",$Y38/$V38)</f>
        <v/>
      </c>
      <c r="AA38" s="37">
        <f>IF(OR($A38="",$Z38="",$X38=""),"",($Z38-$X38)*100)</f>
        <v/>
      </c>
      <c r="AB38" s="27">
        <f>IF($A38="","",COUNTA($I38,$K38,$M38,$O38,$Q38))</f>
        <v/>
      </c>
      <c r="AC38" s="27">
        <f>IF($A38="","",SUM(IF(AND($I38&lt;&gt;"",ISNUMBER($J38)),$J38,0),IF(AND($K38&lt;&gt;"",ISNUMBER($L38)),$L38,0),IF(AND($M38&lt;&gt;"",ISNUMBER($N38)),$N38,0),IF(AND($O38&lt;&gt;"",ISNUMBER($P38)),$P38,0),IF(AND($Q38&lt;&gt;"",ISNUMBER($R38)),$R38,0)))</f>
        <v/>
      </c>
      <c r="AD38" s="23">
        <f>IF(COUNTA($A38:$R38)=0,"",IF($A38="","Informe o ID do combo",IF(COUNTIF($A$5:$A$104,$A38)&gt;1,"ID do combo duplicado",IF($B38="","Informe o nome da oferta",IF(OR($C38="",$D38="",NOT(ISNUMBER($C38)),NOT(ISNUMBER($D38))),"Informe datas válidas",IF($D38&lt;$C38,"Data final anterior à inicial",IF(AND($E38&lt;&gt;"Rascunho",$E38&lt;&gt;"Em análise",$E38&lt;&gt;"Aprovado",$E38&lt;&gt;"Descartado"),"Informe a situação",IF(AND($F38&lt;&gt;"Loja virtual",$F38&lt;&gt;"Marketplace",$F38&lt;&gt;"Todos"),"Informe o canal",IF(OR(NOT(ISNUMBER($H38)),IFERROR($H38&lt;0,TRUE),IFERROR($H38&gt;0.95,TRUE)),"Desconto inválido",IF(OR(NOT(ISNUMBER($X38)),IFERROR($X38&lt;0,TRUE),IFERROR($X38&gt;0.95,TRUE)),"Meta inválida",IF(COUNTA($I38,$K38,$M38,$O38,$Q38)=0,"Informe ao menos um SKU",IF(OR(AND($I38&lt;&gt;"",OR(NOT(ISNUMBER($J38)),IFERROR($J38&lt;1,TRUE),IFERROR($J38&lt;&gt;INT($J38),TRUE))),AND($I38="",$J38&lt;&gt;""),AND($K38&lt;&gt;"",OR(NOT(ISNUMBER($L38)),IFERROR($L38&lt;1,TRUE),IFERROR($L38&lt;&gt;INT($L38),TRUE))),AND($K38="",$L38&lt;&gt;""),AND($M38&lt;&gt;"",OR(NOT(ISNUMBER($N38)),IFERROR($N38&lt;1,TRUE),IFERROR($N38&lt;&gt;INT($N38),TRUE))),AND($M38="",$N38&lt;&gt;""),AND($O38&lt;&gt;"",OR(NOT(ISNUMBER($P38)),IFERROR($P38&lt;1,TRUE),IFERROR($P38&lt;&gt;INT($P38),TRUE))),AND($O38="",$P38&lt;&gt;""),AND($Q38&lt;&gt;"",OR(NOT(ISNUMBER($R38)),IFERROR($R38&lt;1,TRUE),IFERROR($R38&lt;&gt;INT($R38),TRUE))),AND($Q38="",$R38&lt;&gt;"")),"Revise SKUs e quantidades",IF(OR(AND($I38&lt;&gt;"",IFERROR(MATCH($I38,Produtos!$A$5:$A$104,0),0)=0),AND($K38&lt;&gt;"",IFERROR(MATCH($K38,Produtos!$A$5:$A$104,0),0)=0),AND($M38&lt;&gt;"",IFERROR(MATCH($M38,Produtos!$A$5:$A$104,0),0)=0),AND($O38&lt;&gt;"",IFERROR(MATCH($O38,Produtos!$A$5:$A$104,0),0)=0),AND($Q38&lt;&gt;"",IFERROR(MATCH($Q38,Produtos!$A$5:$A$104,0),0)=0)),"SKU não cadastrado",IF(OR(AND($I38&lt;&gt;"",IFERROR(INDEX(Produtos!$I$5:$I$104,MATCH($I38,Produtos!$A$5:$A$104,0)),"")&lt;&gt;"OK"),AND($K38&lt;&gt;"",IFERROR(INDEX(Produtos!$I$5:$I$104,MATCH($K38,Produtos!$A$5:$A$104,0)),"")&lt;&gt;"OK"),AND($M38&lt;&gt;"",IFERROR(INDEX(Produtos!$I$5:$I$104,MATCH($M38,Produtos!$A$5:$A$104,0)),"")&lt;&gt;"OK"),AND($O38&lt;&gt;"",IFERROR(INDEX(Produtos!$I$5:$I$104,MATCH($O38,Produtos!$A$5:$A$104,0)),"")&lt;&gt;"OK"),AND($Q38&lt;&gt;"",IFERROR(INDEX(Produtos!$I$5:$I$104,MATCH($Q38,Produtos!$A$5:$A$104,0)),"")&lt;&gt;"OK")),"SKU com erro no cadastro",IF(OR(AND($I38&lt;&gt;"",IFERROR(INDEX(Produtos!$F$5:$F$104,MATCH($I38,Produtos!$A$5:$A$104,0)),"")&lt;&gt;"Sim"),AND($K38&lt;&gt;"",IFERROR(INDEX(Produtos!$F$5:$F$104,MATCH($K38,Produtos!$A$5:$A$104,0)),"")&lt;&gt;"Sim"),AND($M38&lt;&gt;"",IFERROR(INDEX(Produtos!$F$5:$F$104,MATCH($M38,Produtos!$A$5:$A$104,0)),"")&lt;&gt;"Sim"),AND($O38&lt;&gt;"",IFERROR(INDEX(Produtos!$F$5:$F$104,MATCH($O38,Produtos!$A$5:$A$104,0)),"")&lt;&gt;"Sim"),AND($Q38&lt;&gt;"",IFERROR(INDEX(Produtos!$F$5:$F$104,MATCH($Q38,Produtos!$A$5:$A$104,0)),"")&lt;&gt;"Sim")),"SKU inativo ou sem status",IF(OR(AND($I38&lt;&gt;"",$I38=$K38),AND($I38&lt;&gt;"",$I38=$M38),AND($I38&lt;&gt;"",$I38=$O38),AND($I38&lt;&gt;"",$I38=$Q38),AND($K38&lt;&gt;"",$K38=$M38),AND($K38&lt;&gt;"",$K38=$O38),AND($K38&lt;&gt;"",$K38=$Q38),AND($M38&lt;&gt;"",$M38=$O38),AND($M38&lt;&gt;"",$M38=$Q38),AND($O38&lt;&gt;"",$O38=$Q38)),"SKU repetido no combo",IF(OR($V38="",NOT(ISNUMBER($V38)),IFERROR($V38&lt;=0,TRUE)),"Preço do combo inválido",IF(OR($Z38="",NOT(ISNUMBER($Z38))),"Não foi possível calcular a margem",IF($Z38&lt;0,"Margem negativa",IF($Z38&lt;$X38,"Margem abaixo da meta","OK"))))))))))))))))))))</f>
        <v/>
      </c>
      <c r="AE38" s="23">
        <f>IF($AD38="","",IF($AD38="OK","Viável",IF(OR($AD38="Margem negativa",$AD38="Margem abaixo da meta"),"Inviável","Revisar cadastro")))</f>
        <v/>
      </c>
    </row>
    <row r="39">
      <c r="A39" s="18" t="n"/>
      <c r="B39" s="18" t="n"/>
      <c r="C39" s="36" t="n"/>
      <c r="D39" s="36" t="n"/>
      <c r="E39" s="18" t="n"/>
      <c r="F39" s="18" t="n"/>
      <c r="G39" s="25" t="n"/>
      <c r="H39" s="25" t="n"/>
      <c r="I39" s="18" t="n"/>
      <c r="J39" s="20" t="n"/>
      <c r="K39" s="18" t="n"/>
      <c r="L39" s="20" t="n"/>
      <c r="M39" s="18" t="n"/>
      <c r="N39" s="20" t="n"/>
      <c r="O39" s="18" t="n"/>
      <c r="P39" s="20" t="n"/>
      <c r="Q39" s="18" t="n"/>
      <c r="R39" s="20" t="n"/>
      <c r="S39" s="21">
        <f>IF($A39="","",IF($I39="",0,IFERROR($J39*INDEX(Produtos!$D$5:$D$104,MATCH($I39,Produtos!$A$5:$A$104,0)),0))+IF($K39="",0,IFERROR($L39*INDEX(Produtos!$D$5:$D$104,MATCH($K39,Produtos!$A$5:$A$104,0)),0))+IF($M39="",0,IFERROR($N39*INDEX(Produtos!$D$5:$D$104,MATCH($M39,Produtos!$A$5:$A$104,0)),0))+IF($O39="",0,IFERROR($P39*INDEX(Produtos!$D$5:$D$104,MATCH($O39,Produtos!$A$5:$A$104,0)),0))+IF($Q39="",0,IFERROR($R39*INDEX(Produtos!$D$5:$D$104,MATCH($Q39,Produtos!$A$5:$A$104,0)),0)))</f>
        <v/>
      </c>
      <c r="T39" s="21">
        <f>IF($A39="","",IF($I39="",0,IFERROR($J39*INDEX(Produtos!$E$5:$E$104,MATCH($I39,Produtos!$A$5:$A$104,0)),0))+IF($K39="",0,IFERROR($L39*INDEX(Produtos!$E$5:$E$104,MATCH($K39,Produtos!$A$5:$A$104,0)),0))+IF($M39="",0,IFERROR($N39*INDEX(Produtos!$E$5:$E$104,MATCH($M39,Produtos!$A$5:$A$104,0)),0))+IF($O39="",0,IFERROR($P39*INDEX(Produtos!$E$5:$E$104,MATCH($O39,Produtos!$A$5:$A$104,0)),0))+IF($Q39="",0,IFERROR($R39*INDEX(Produtos!$E$5:$E$104,MATCH($Q39,Produtos!$A$5:$A$104,0)),0)))</f>
        <v/>
      </c>
      <c r="U39" s="21">
        <f>IF(OR($A39="",$S39="",NOT(ISNUMBER($H39))),"",$S39*$H39)</f>
        <v/>
      </c>
      <c r="V39" s="21">
        <f>IF(OR($A39="",$S39="",$U39=""),"",$S39-$U39)</f>
        <v/>
      </c>
      <c r="W39" s="22">
        <f>IF(OR($A39="",NOT(ISNUMBER($S39)),$S39&lt;=0,$U39=""),"",$U39/$S39)</f>
        <v/>
      </c>
      <c r="X39" s="22">
        <f>IF($A39="","",IF($G39="",IF(ISNUMBER(Resumo!$H$2),Resumo!$H$2,""),IF(ISNUMBER($G39),$G39,"")))</f>
        <v/>
      </c>
      <c r="Y39" s="21">
        <f>IF(OR($A39="",$V39="",$T39=""),"",$V39-$T39)</f>
        <v/>
      </c>
      <c r="Z39" s="22">
        <f>IF(OR($A39="",NOT(ISNUMBER($V39)),$V39&lt;=0,$Y39=""),"",$Y39/$V39)</f>
        <v/>
      </c>
      <c r="AA39" s="37">
        <f>IF(OR($A39="",$Z39="",$X39=""),"",($Z39-$X39)*100)</f>
        <v/>
      </c>
      <c r="AB39" s="27">
        <f>IF($A39="","",COUNTA($I39,$K39,$M39,$O39,$Q39))</f>
        <v/>
      </c>
      <c r="AC39" s="27">
        <f>IF($A39="","",SUM(IF(AND($I39&lt;&gt;"",ISNUMBER($J39)),$J39,0),IF(AND($K39&lt;&gt;"",ISNUMBER($L39)),$L39,0),IF(AND($M39&lt;&gt;"",ISNUMBER($N39)),$N39,0),IF(AND($O39&lt;&gt;"",ISNUMBER($P39)),$P39,0),IF(AND($Q39&lt;&gt;"",ISNUMBER($R39)),$R39,0)))</f>
        <v/>
      </c>
      <c r="AD39" s="23">
        <f>IF(COUNTA($A39:$R39)=0,"",IF($A39="","Informe o ID do combo",IF(COUNTIF($A$5:$A$104,$A39)&gt;1,"ID do combo duplicado",IF($B39="","Informe o nome da oferta",IF(OR($C39="",$D39="",NOT(ISNUMBER($C39)),NOT(ISNUMBER($D39))),"Informe datas válidas",IF($D39&lt;$C39,"Data final anterior à inicial",IF(AND($E39&lt;&gt;"Rascunho",$E39&lt;&gt;"Em análise",$E39&lt;&gt;"Aprovado",$E39&lt;&gt;"Descartado"),"Informe a situação",IF(AND($F39&lt;&gt;"Loja virtual",$F39&lt;&gt;"Marketplace",$F39&lt;&gt;"Todos"),"Informe o canal",IF(OR(NOT(ISNUMBER($H39)),IFERROR($H39&lt;0,TRUE),IFERROR($H39&gt;0.95,TRUE)),"Desconto inválido",IF(OR(NOT(ISNUMBER($X39)),IFERROR($X39&lt;0,TRUE),IFERROR($X39&gt;0.95,TRUE)),"Meta inválida",IF(COUNTA($I39,$K39,$M39,$O39,$Q39)=0,"Informe ao menos um SKU",IF(OR(AND($I39&lt;&gt;"",OR(NOT(ISNUMBER($J39)),IFERROR($J39&lt;1,TRUE),IFERROR($J39&lt;&gt;INT($J39),TRUE))),AND($I39="",$J39&lt;&gt;""),AND($K39&lt;&gt;"",OR(NOT(ISNUMBER($L39)),IFERROR($L39&lt;1,TRUE),IFERROR($L39&lt;&gt;INT($L39),TRUE))),AND($K39="",$L39&lt;&gt;""),AND($M39&lt;&gt;"",OR(NOT(ISNUMBER($N39)),IFERROR($N39&lt;1,TRUE),IFERROR($N39&lt;&gt;INT($N39),TRUE))),AND($M39="",$N39&lt;&gt;""),AND($O39&lt;&gt;"",OR(NOT(ISNUMBER($P39)),IFERROR($P39&lt;1,TRUE),IFERROR($P39&lt;&gt;INT($P39),TRUE))),AND($O39="",$P39&lt;&gt;""),AND($Q39&lt;&gt;"",OR(NOT(ISNUMBER($R39)),IFERROR($R39&lt;1,TRUE),IFERROR($R39&lt;&gt;INT($R39),TRUE))),AND($Q39="",$R39&lt;&gt;"")),"Revise SKUs e quantidades",IF(OR(AND($I39&lt;&gt;"",IFERROR(MATCH($I39,Produtos!$A$5:$A$104,0),0)=0),AND($K39&lt;&gt;"",IFERROR(MATCH($K39,Produtos!$A$5:$A$104,0),0)=0),AND($M39&lt;&gt;"",IFERROR(MATCH($M39,Produtos!$A$5:$A$104,0),0)=0),AND($O39&lt;&gt;"",IFERROR(MATCH($O39,Produtos!$A$5:$A$104,0),0)=0),AND($Q39&lt;&gt;"",IFERROR(MATCH($Q39,Produtos!$A$5:$A$104,0),0)=0)),"SKU não cadastrado",IF(OR(AND($I39&lt;&gt;"",IFERROR(INDEX(Produtos!$I$5:$I$104,MATCH($I39,Produtos!$A$5:$A$104,0)),"")&lt;&gt;"OK"),AND($K39&lt;&gt;"",IFERROR(INDEX(Produtos!$I$5:$I$104,MATCH($K39,Produtos!$A$5:$A$104,0)),"")&lt;&gt;"OK"),AND($M39&lt;&gt;"",IFERROR(INDEX(Produtos!$I$5:$I$104,MATCH($M39,Produtos!$A$5:$A$104,0)),"")&lt;&gt;"OK"),AND($O39&lt;&gt;"",IFERROR(INDEX(Produtos!$I$5:$I$104,MATCH($O39,Produtos!$A$5:$A$104,0)),"")&lt;&gt;"OK"),AND($Q39&lt;&gt;"",IFERROR(INDEX(Produtos!$I$5:$I$104,MATCH($Q39,Produtos!$A$5:$A$104,0)),"")&lt;&gt;"OK")),"SKU com erro no cadastro",IF(OR(AND($I39&lt;&gt;"",IFERROR(INDEX(Produtos!$F$5:$F$104,MATCH($I39,Produtos!$A$5:$A$104,0)),"")&lt;&gt;"Sim"),AND($K39&lt;&gt;"",IFERROR(INDEX(Produtos!$F$5:$F$104,MATCH($K39,Produtos!$A$5:$A$104,0)),"")&lt;&gt;"Sim"),AND($M39&lt;&gt;"",IFERROR(INDEX(Produtos!$F$5:$F$104,MATCH($M39,Produtos!$A$5:$A$104,0)),"")&lt;&gt;"Sim"),AND($O39&lt;&gt;"",IFERROR(INDEX(Produtos!$F$5:$F$104,MATCH($O39,Produtos!$A$5:$A$104,0)),"")&lt;&gt;"Sim"),AND($Q39&lt;&gt;"",IFERROR(INDEX(Produtos!$F$5:$F$104,MATCH($Q39,Produtos!$A$5:$A$104,0)),"")&lt;&gt;"Sim")),"SKU inativo ou sem status",IF(OR(AND($I39&lt;&gt;"",$I39=$K39),AND($I39&lt;&gt;"",$I39=$M39),AND($I39&lt;&gt;"",$I39=$O39),AND($I39&lt;&gt;"",$I39=$Q39),AND($K39&lt;&gt;"",$K39=$M39),AND($K39&lt;&gt;"",$K39=$O39),AND($K39&lt;&gt;"",$K39=$Q39),AND($M39&lt;&gt;"",$M39=$O39),AND($M39&lt;&gt;"",$M39=$Q39),AND($O39&lt;&gt;"",$O39=$Q39)),"SKU repetido no combo",IF(OR($V39="",NOT(ISNUMBER($V39)),IFERROR($V39&lt;=0,TRUE)),"Preço do combo inválido",IF(OR($Z39="",NOT(ISNUMBER($Z39))),"Não foi possível calcular a margem",IF($Z39&lt;0,"Margem negativa",IF($Z39&lt;$X39,"Margem abaixo da meta","OK"))))))))))))))))))))</f>
        <v/>
      </c>
      <c r="AE39" s="23">
        <f>IF($AD39="","",IF($AD39="OK","Viável",IF(OR($AD39="Margem negativa",$AD39="Margem abaixo da meta"),"Inviável","Revisar cadastro")))</f>
        <v/>
      </c>
    </row>
    <row r="40">
      <c r="A40" s="18" t="n"/>
      <c r="B40" s="18" t="n"/>
      <c r="C40" s="36" t="n"/>
      <c r="D40" s="36" t="n"/>
      <c r="E40" s="18" t="n"/>
      <c r="F40" s="18" t="n"/>
      <c r="G40" s="25" t="n"/>
      <c r="H40" s="25" t="n"/>
      <c r="I40" s="18" t="n"/>
      <c r="J40" s="20" t="n"/>
      <c r="K40" s="18" t="n"/>
      <c r="L40" s="20" t="n"/>
      <c r="M40" s="18" t="n"/>
      <c r="N40" s="20" t="n"/>
      <c r="O40" s="18" t="n"/>
      <c r="P40" s="20" t="n"/>
      <c r="Q40" s="18" t="n"/>
      <c r="R40" s="20" t="n"/>
      <c r="S40" s="21">
        <f>IF($A40="","",IF($I40="",0,IFERROR($J40*INDEX(Produtos!$D$5:$D$104,MATCH($I40,Produtos!$A$5:$A$104,0)),0))+IF($K40="",0,IFERROR($L40*INDEX(Produtos!$D$5:$D$104,MATCH($K40,Produtos!$A$5:$A$104,0)),0))+IF($M40="",0,IFERROR($N40*INDEX(Produtos!$D$5:$D$104,MATCH($M40,Produtos!$A$5:$A$104,0)),0))+IF($O40="",0,IFERROR($P40*INDEX(Produtos!$D$5:$D$104,MATCH($O40,Produtos!$A$5:$A$104,0)),0))+IF($Q40="",0,IFERROR($R40*INDEX(Produtos!$D$5:$D$104,MATCH($Q40,Produtos!$A$5:$A$104,0)),0)))</f>
        <v/>
      </c>
      <c r="T40" s="21">
        <f>IF($A40="","",IF($I40="",0,IFERROR($J40*INDEX(Produtos!$E$5:$E$104,MATCH($I40,Produtos!$A$5:$A$104,0)),0))+IF($K40="",0,IFERROR($L40*INDEX(Produtos!$E$5:$E$104,MATCH($K40,Produtos!$A$5:$A$104,0)),0))+IF($M40="",0,IFERROR($N40*INDEX(Produtos!$E$5:$E$104,MATCH($M40,Produtos!$A$5:$A$104,0)),0))+IF($O40="",0,IFERROR($P40*INDEX(Produtos!$E$5:$E$104,MATCH($O40,Produtos!$A$5:$A$104,0)),0))+IF($Q40="",0,IFERROR($R40*INDEX(Produtos!$E$5:$E$104,MATCH($Q40,Produtos!$A$5:$A$104,0)),0)))</f>
        <v/>
      </c>
      <c r="U40" s="21">
        <f>IF(OR($A40="",$S40="",NOT(ISNUMBER($H40))),"",$S40*$H40)</f>
        <v/>
      </c>
      <c r="V40" s="21">
        <f>IF(OR($A40="",$S40="",$U40=""),"",$S40-$U40)</f>
        <v/>
      </c>
      <c r="W40" s="22">
        <f>IF(OR($A40="",NOT(ISNUMBER($S40)),$S40&lt;=0,$U40=""),"",$U40/$S40)</f>
        <v/>
      </c>
      <c r="X40" s="22">
        <f>IF($A40="","",IF($G40="",IF(ISNUMBER(Resumo!$H$2),Resumo!$H$2,""),IF(ISNUMBER($G40),$G40,"")))</f>
        <v/>
      </c>
      <c r="Y40" s="21">
        <f>IF(OR($A40="",$V40="",$T40=""),"",$V40-$T40)</f>
        <v/>
      </c>
      <c r="Z40" s="22">
        <f>IF(OR($A40="",NOT(ISNUMBER($V40)),$V40&lt;=0,$Y40=""),"",$Y40/$V40)</f>
        <v/>
      </c>
      <c r="AA40" s="37">
        <f>IF(OR($A40="",$Z40="",$X40=""),"",($Z40-$X40)*100)</f>
        <v/>
      </c>
      <c r="AB40" s="27">
        <f>IF($A40="","",COUNTA($I40,$K40,$M40,$O40,$Q40))</f>
        <v/>
      </c>
      <c r="AC40" s="27">
        <f>IF($A40="","",SUM(IF(AND($I40&lt;&gt;"",ISNUMBER($J40)),$J40,0),IF(AND($K40&lt;&gt;"",ISNUMBER($L40)),$L40,0),IF(AND($M40&lt;&gt;"",ISNUMBER($N40)),$N40,0),IF(AND($O40&lt;&gt;"",ISNUMBER($P40)),$P40,0),IF(AND($Q40&lt;&gt;"",ISNUMBER($R40)),$R40,0)))</f>
        <v/>
      </c>
      <c r="AD40" s="23">
        <f>IF(COUNTA($A40:$R40)=0,"",IF($A40="","Informe o ID do combo",IF(COUNTIF($A$5:$A$104,$A40)&gt;1,"ID do combo duplicado",IF($B40="","Informe o nome da oferta",IF(OR($C40="",$D40="",NOT(ISNUMBER($C40)),NOT(ISNUMBER($D40))),"Informe datas válidas",IF($D40&lt;$C40,"Data final anterior à inicial",IF(AND($E40&lt;&gt;"Rascunho",$E40&lt;&gt;"Em análise",$E40&lt;&gt;"Aprovado",$E40&lt;&gt;"Descartado"),"Informe a situação",IF(AND($F40&lt;&gt;"Loja virtual",$F40&lt;&gt;"Marketplace",$F40&lt;&gt;"Todos"),"Informe o canal",IF(OR(NOT(ISNUMBER($H40)),IFERROR($H40&lt;0,TRUE),IFERROR($H40&gt;0.95,TRUE)),"Desconto inválido",IF(OR(NOT(ISNUMBER($X40)),IFERROR($X40&lt;0,TRUE),IFERROR($X40&gt;0.95,TRUE)),"Meta inválida",IF(COUNTA($I40,$K40,$M40,$O40,$Q40)=0,"Informe ao menos um SKU",IF(OR(AND($I40&lt;&gt;"",OR(NOT(ISNUMBER($J40)),IFERROR($J40&lt;1,TRUE),IFERROR($J40&lt;&gt;INT($J40),TRUE))),AND($I40="",$J40&lt;&gt;""),AND($K40&lt;&gt;"",OR(NOT(ISNUMBER($L40)),IFERROR($L40&lt;1,TRUE),IFERROR($L40&lt;&gt;INT($L40),TRUE))),AND($K40="",$L40&lt;&gt;""),AND($M40&lt;&gt;"",OR(NOT(ISNUMBER($N40)),IFERROR($N40&lt;1,TRUE),IFERROR($N40&lt;&gt;INT($N40),TRUE))),AND($M40="",$N40&lt;&gt;""),AND($O40&lt;&gt;"",OR(NOT(ISNUMBER($P40)),IFERROR($P40&lt;1,TRUE),IFERROR($P40&lt;&gt;INT($P40),TRUE))),AND($O40="",$P40&lt;&gt;""),AND($Q40&lt;&gt;"",OR(NOT(ISNUMBER($R40)),IFERROR($R40&lt;1,TRUE),IFERROR($R40&lt;&gt;INT($R40),TRUE))),AND($Q40="",$R40&lt;&gt;"")),"Revise SKUs e quantidades",IF(OR(AND($I40&lt;&gt;"",IFERROR(MATCH($I40,Produtos!$A$5:$A$104,0),0)=0),AND($K40&lt;&gt;"",IFERROR(MATCH($K40,Produtos!$A$5:$A$104,0),0)=0),AND($M40&lt;&gt;"",IFERROR(MATCH($M40,Produtos!$A$5:$A$104,0),0)=0),AND($O40&lt;&gt;"",IFERROR(MATCH($O40,Produtos!$A$5:$A$104,0),0)=0),AND($Q40&lt;&gt;"",IFERROR(MATCH($Q40,Produtos!$A$5:$A$104,0),0)=0)),"SKU não cadastrado",IF(OR(AND($I40&lt;&gt;"",IFERROR(INDEX(Produtos!$I$5:$I$104,MATCH($I40,Produtos!$A$5:$A$104,0)),"")&lt;&gt;"OK"),AND($K40&lt;&gt;"",IFERROR(INDEX(Produtos!$I$5:$I$104,MATCH($K40,Produtos!$A$5:$A$104,0)),"")&lt;&gt;"OK"),AND($M40&lt;&gt;"",IFERROR(INDEX(Produtos!$I$5:$I$104,MATCH($M40,Produtos!$A$5:$A$104,0)),"")&lt;&gt;"OK"),AND($O40&lt;&gt;"",IFERROR(INDEX(Produtos!$I$5:$I$104,MATCH($O40,Produtos!$A$5:$A$104,0)),"")&lt;&gt;"OK"),AND($Q40&lt;&gt;"",IFERROR(INDEX(Produtos!$I$5:$I$104,MATCH($Q40,Produtos!$A$5:$A$104,0)),"")&lt;&gt;"OK")),"SKU com erro no cadastro",IF(OR(AND($I40&lt;&gt;"",IFERROR(INDEX(Produtos!$F$5:$F$104,MATCH($I40,Produtos!$A$5:$A$104,0)),"")&lt;&gt;"Sim"),AND($K40&lt;&gt;"",IFERROR(INDEX(Produtos!$F$5:$F$104,MATCH($K40,Produtos!$A$5:$A$104,0)),"")&lt;&gt;"Sim"),AND($M40&lt;&gt;"",IFERROR(INDEX(Produtos!$F$5:$F$104,MATCH($M40,Produtos!$A$5:$A$104,0)),"")&lt;&gt;"Sim"),AND($O40&lt;&gt;"",IFERROR(INDEX(Produtos!$F$5:$F$104,MATCH($O40,Produtos!$A$5:$A$104,0)),"")&lt;&gt;"Sim"),AND($Q40&lt;&gt;"",IFERROR(INDEX(Produtos!$F$5:$F$104,MATCH($Q40,Produtos!$A$5:$A$104,0)),"")&lt;&gt;"Sim")),"SKU inativo ou sem status",IF(OR(AND($I40&lt;&gt;"",$I40=$K40),AND($I40&lt;&gt;"",$I40=$M40),AND($I40&lt;&gt;"",$I40=$O40),AND($I40&lt;&gt;"",$I40=$Q40),AND($K40&lt;&gt;"",$K40=$M40),AND($K40&lt;&gt;"",$K40=$O40),AND($K40&lt;&gt;"",$K40=$Q40),AND($M40&lt;&gt;"",$M40=$O40),AND($M40&lt;&gt;"",$M40=$Q40),AND($O40&lt;&gt;"",$O40=$Q40)),"SKU repetido no combo",IF(OR($V40="",NOT(ISNUMBER($V40)),IFERROR($V40&lt;=0,TRUE)),"Preço do combo inválido",IF(OR($Z40="",NOT(ISNUMBER($Z40))),"Não foi possível calcular a margem",IF($Z40&lt;0,"Margem negativa",IF($Z40&lt;$X40,"Margem abaixo da meta","OK"))))))))))))))))))))</f>
        <v/>
      </c>
      <c r="AE40" s="23">
        <f>IF($AD40="","",IF($AD40="OK","Viável",IF(OR($AD40="Margem negativa",$AD40="Margem abaixo da meta"),"Inviável","Revisar cadastro")))</f>
        <v/>
      </c>
    </row>
    <row r="41">
      <c r="A41" s="18" t="n"/>
      <c r="B41" s="18" t="n"/>
      <c r="C41" s="36" t="n"/>
      <c r="D41" s="36" t="n"/>
      <c r="E41" s="18" t="n"/>
      <c r="F41" s="18" t="n"/>
      <c r="G41" s="25" t="n"/>
      <c r="H41" s="25" t="n"/>
      <c r="I41" s="18" t="n"/>
      <c r="J41" s="20" t="n"/>
      <c r="K41" s="18" t="n"/>
      <c r="L41" s="20" t="n"/>
      <c r="M41" s="18" t="n"/>
      <c r="N41" s="20" t="n"/>
      <c r="O41" s="18" t="n"/>
      <c r="P41" s="20" t="n"/>
      <c r="Q41" s="18" t="n"/>
      <c r="R41" s="20" t="n"/>
      <c r="S41" s="21">
        <f>IF($A41="","",IF($I41="",0,IFERROR($J41*INDEX(Produtos!$D$5:$D$104,MATCH($I41,Produtos!$A$5:$A$104,0)),0))+IF($K41="",0,IFERROR($L41*INDEX(Produtos!$D$5:$D$104,MATCH($K41,Produtos!$A$5:$A$104,0)),0))+IF($M41="",0,IFERROR($N41*INDEX(Produtos!$D$5:$D$104,MATCH($M41,Produtos!$A$5:$A$104,0)),0))+IF($O41="",0,IFERROR($P41*INDEX(Produtos!$D$5:$D$104,MATCH($O41,Produtos!$A$5:$A$104,0)),0))+IF($Q41="",0,IFERROR($R41*INDEX(Produtos!$D$5:$D$104,MATCH($Q41,Produtos!$A$5:$A$104,0)),0)))</f>
        <v/>
      </c>
      <c r="T41" s="21">
        <f>IF($A41="","",IF($I41="",0,IFERROR($J41*INDEX(Produtos!$E$5:$E$104,MATCH($I41,Produtos!$A$5:$A$104,0)),0))+IF($K41="",0,IFERROR($L41*INDEX(Produtos!$E$5:$E$104,MATCH($K41,Produtos!$A$5:$A$104,0)),0))+IF($M41="",0,IFERROR($N41*INDEX(Produtos!$E$5:$E$104,MATCH($M41,Produtos!$A$5:$A$104,0)),0))+IF($O41="",0,IFERROR($P41*INDEX(Produtos!$E$5:$E$104,MATCH($O41,Produtos!$A$5:$A$104,0)),0))+IF($Q41="",0,IFERROR($R41*INDEX(Produtos!$E$5:$E$104,MATCH($Q41,Produtos!$A$5:$A$104,0)),0)))</f>
        <v/>
      </c>
      <c r="U41" s="21">
        <f>IF(OR($A41="",$S41="",NOT(ISNUMBER($H41))),"",$S41*$H41)</f>
        <v/>
      </c>
      <c r="V41" s="21">
        <f>IF(OR($A41="",$S41="",$U41=""),"",$S41-$U41)</f>
        <v/>
      </c>
      <c r="W41" s="22">
        <f>IF(OR($A41="",NOT(ISNUMBER($S41)),$S41&lt;=0,$U41=""),"",$U41/$S41)</f>
        <v/>
      </c>
      <c r="X41" s="22">
        <f>IF($A41="","",IF($G41="",IF(ISNUMBER(Resumo!$H$2),Resumo!$H$2,""),IF(ISNUMBER($G41),$G41,"")))</f>
        <v/>
      </c>
      <c r="Y41" s="21">
        <f>IF(OR($A41="",$V41="",$T41=""),"",$V41-$T41)</f>
        <v/>
      </c>
      <c r="Z41" s="22">
        <f>IF(OR($A41="",NOT(ISNUMBER($V41)),$V41&lt;=0,$Y41=""),"",$Y41/$V41)</f>
        <v/>
      </c>
      <c r="AA41" s="37">
        <f>IF(OR($A41="",$Z41="",$X41=""),"",($Z41-$X41)*100)</f>
        <v/>
      </c>
      <c r="AB41" s="27">
        <f>IF($A41="","",COUNTA($I41,$K41,$M41,$O41,$Q41))</f>
        <v/>
      </c>
      <c r="AC41" s="27">
        <f>IF($A41="","",SUM(IF(AND($I41&lt;&gt;"",ISNUMBER($J41)),$J41,0),IF(AND($K41&lt;&gt;"",ISNUMBER($L41)),$L41,0),IF(AND($M41&lt;&gt;"",ISNUMBER($N41)),$N41,0),IF(AND($O41&lt;&gt;"",ISNUMBER($P41)),$P41,0),IF(AND($Q41&lt;&gt;"",ISNUMBER($R41)),$R41,0)))</f>
        <v/>
      </c>
      <c r="AD41" s="23">
        <f>IF(COUNTA($A41:$R41)=0,"",IF($A41="","Informe o ID do combo",IF(COUNTIF($A$5:$A$104,$A41)&gt;1,"ID do combo duplicado",IF($B41="","Informe o nome da oferta",IF(OR($C41="",$D41="",NOT(ISNUMBER($C41)),NOT(ISNUMBER($D41))),"Informe datas válidas",IF($D41&lt;$C41,"Data final anterior à inicial",IF(AND($E41&lt;&gt;"Rascunho",$E41&lt;&gt;"Em análise",$E41&lt;&gt;"Aprovado",$E41&lt;&gt;"Descartado"),"Informe a situação",IF(AND($F41&lt;&gt;"Loja virtual",$F41&lt;&gt;"Marketplace",$F41&lt;&gt;"Todos"),"Informe o canal",IF(OR(NOT(ISNUMBER($H41)),IFERROR($H41&lt;0,TRUE),IFERROR($H41&gt;0.95,TRUE)),"Desconto inválido",IF(OR(NOT(ISNUMBER($X41)),IFERROR($X41&lt;0,TRUE),IFERROR($X41&gt;0.95,TRUE)),"Meta inválida",IF(COUNTA($I41,$K41,$M41,$O41,$Q41)=0,"Informe ao menos um SKU",IF(OR(AND($I41&lt;&gt;"",OR(NOT(ISNUMBER($J41)),IFERROR($J41&lt;1,TRUE),IFERROR($J41&lt;&gt;INT($J41),TRUE))),AND($I41="",$J41&lt;&gt;""),AND($K41&lt;&gt;"",OR(NOT(ISNUMBER($L41)),IFERROR($L41&lt;1,TRUE),IFERROR($L41&lt;&gt;INT($L41),TRUE))),AND($K41="",$L41&lt;&gt;""),AND($M41&lt;&gt;"",OR(NOT(ISNUMBER($N41)),IFERROR($N41&lt;1,TRUE),IFERROR($N41&lt;&gt;INT($N41),TRUE))),AND($M41="",$N41&lt;&gt;""),AND($O41&lt;&gt;"",OR(NOT(ISNUMBER($P41)),IFERROR($P41&lt;1,TRUE),IFERROR($P41&lt;&gt;INT($P41),TRUE))),AND($O41="",$P41&lt;&gt;""),AND($Q41&lt;&gt;"",OR(NOT(ISNUMBER($R41)),IFERROR($R41&lt;1,TRUE),IFERROR($R41&lt;&gt;INT($R41),TRUE))),AND($Q41="",$R41&lt;&gt;"")),"Revise SKUs e quantidades",IF(OR(AND($I41&lt;&gt;"",IFERROR(MATCH($I41,Produtos!$A$5:$A$104,0),0)=0),AND($K41&lt;&gt;"",IFERROR(MATCH($K41,Produtos!$A$5:$A$104,0),0)=0),AND($M41&lt;&gt;"",IFERROR(MATCH($M41,Produtos!$A$5:$A$104,0),0)=0),AND($O41&lt;&gt;"",IFERROR(MATCH($O41,Produtos!$A$5:$A$104,0),0)=0),AND($Q41&lt;&gt;"",IFERROR(MATCH($Q41,Produtos!$A$5:$A$104,0),0)=0)),"SKU não cadastrado",IF(OR(AND($I41&lt;&gt;"",IFERROR(INDEX(Produtos!$I$5:$I$104,MATCH($I41,Produtos!$A$5:$A$104,0)),"")&lt;&gt;"OK"),AND($K41&lt;&gt;"",IFERROR(INDEX(Produtos!$I$5:$I$104,MATCH($K41,Produtos!$A$5:$A$104,0)),"")&lt;&gt;"OK"),AND($M41&lt;&gt;"",IFERROR(INDEX(Produtos!$I$5:$I$104,MATCH($M41,Produtos!$A$5:$A$104,0)),"")&lt;&gt;"OK"),AND($O41&lt;&gt;"",IFERROR(INDEX(Produtos!$I$5:$I$104,MATCH($O41,Produtos!$A$5:$A$104,0)),"")&lt;&gt;"OK"),AND($Q41&lt;&gt;"",IFERROR(INDEX(Produtos!$I$5:$I$104,MATCH($Q41,Produtos!$A$5:$A$104,0)),"")&lt;&gt;"OK")),"SKU com erro no cadastro",IF(OR(AND($I41&lt;&gt;"",IFERROR(INDEX(Produtos!$F$5:$F$104,MATCH($I41,Produtos!$A$5:$A$104,0)),"")&lt;&gt;"Sim"),AND($K41&lt;&gt;"",IFERROR(INDEX(Produtos!$F$5:$F$104,MATCH($K41,Produtos!$A$5:$A$104,0)),"")&lt;&gt;"Sim"),AND($M41&lt;&gt;"",IFERROR(INDEX(Produtos!$F$5:$F$104,MATCH($M41,Produtos!$A$5:$A$104,0)),"")&lt;&gt;"Sim"),AND($O41&lt;&gt;"",IFERROR(INDEX(Produtos!$F$5:$F$104,MATCH($O41,Produtos!$A$5:$A$104,0)),"")&lt;&gt;"Sim"),AND($Q41&lt;&gt;"",IFERROR(INDEX(Produtos!$F$5:$F$104,MATCH($Q41,Produtos!$A$5:$A$104,0)),"")&lt;&gt;"Sim")),"SKU inativo ou sem status",IF(OR(AND($I41&lt;&gt;"",$I41=$K41),AND($I41&lt;&gt;"",$I41=$M41),AND($I41&lt;&gt;"",$I41=$O41),AND($I41&lt;&gt;"",$I41=$Q41),AND($K41&lt;&gt;"",$K41=$M41),AND($K41&lt;&gt;"",$K41=$O41),AND($K41&lt;&gt;"",$K41=$Q41),AND($M41&lt;&gt;"",$M41=$O41),AND($M41&lt;&gt;"",$M41=$Q41),AND($O41&lt;&gt;"",$O41=$Q41)),"SKU repetido no combo",IF(OR($V41="",NOT(ISNUMBER($V41)),IFERROR($V41&lt;=0,TRUE)),"Preço do combo inválido",IF(OR($Z41="",NOT(ISNUMBER($Z41))),"Não foi possível calcular a margem",IF($Z41&lt;0,"Margem negativa",IF($Z41&lt;$X41,"Margem abaixo da meta","OK"))))))))))))))))))))</f>
        <v/>
      </c>
      <c r="AE41" s="23">
        <f>IF($AD41="","",IF($AD41="OK","Viável",IF(OR($AD41="Margem negativa",$AD41="Margem abaixo da meta"),"Inviável","Revisar cadastro")))</f>
        <v/>
      </c>
    </row>
    <row r="42">
      <c r="A42" s="18" t="n"/>
      <c r="B42" s="18" t="n"/>
      <c r="C42" s="36" t="n"/>
      <c r="D42" s="36" t="n"/>
      <c r="E42" s="18" t="n"/>
      <c r="F42" s="18" t="n"/>
      <c r="G42" s="25" t="n"/>
      <c r="H42" s="25" t="n"/>
      <c r="I42" s="18" t="n"/>
      <c r="J42" s="20" t="n"/>
      <c r="K42" s="18" t="n"/>
      <c r="L42" s="20" t="n"/>
      <c r="M42" s="18" t="n"/>
      <c r="N42" s="20" t="n"/>
      <c r="O42" s="18" t="n"/>
      <c r="P42" s="20" t="n"/>
      <c r="Q42" s="18" t="n"/>
      <c r="R42" s="20" t="n"/>
      <c r="S42" s="21">
        <f>IF($A42="","",IF($I42="",0,IFERROR($J42*INDEX(Produtos!$D$5:$D$104,MATCH($I42,Produtos!$A$5:$A$104,0)),0))+IF($K42="",0,IFERROR($L42*INDEX(Produtos!$D$5:$D$104,MATCH($K42,Produtos!$A$5:$A$104,0)),0))+IF($M42="",0,IFERROR($N42*INDEX(Produtos!$D$5:$D$104,MATCH($M42,Produtos!$A$5:$A$104,0)),0))+IF($O42="",0,IFERROR($P42*INDEX(Produtos!$D$5:$D$104,MATCH($O42,Produtos!$A$5:$A$104,0)),0))+IF($Q42="",0,IFERROR($R42*INDEX(Produtos!$D$5:$D$104,MATCH($Q42,Produtos!$A$5:$A$104,0)),0)))</f>
        <v/>
      </c>
      <c r="T42" s="21">
        <f>IF($A42="","",IF($I42="",0,IFERROR($J42*INDEX(Produtos!$E$5:$E$104,MATCH($I42,Produtos!$A$5:$A$104,0)),0))+IF($K42="",0,IFERROR($L42*INDEX(Produtos!$E$5:$E$104,MATCH($K42,Produtos!$A$5:$A$104,0)),0))+IF($M42="",0,IFERROR($N42*INDEX(Produtos!$E$5:$E$104,MATCH($M42,Produtos!$A$5:$A$104,0)),0))+IF($O42="",0,IFERROR($P42*INDEX(Produtos!$E$5:$E$104,MATCH($O42,Produtos!$A$5:$A$104,0)),0))+IF($Q42="",0,IFERROR($R42*INDEX(Produtos!$E$5:$E$104,MATCH($Q42,Produtos!$A$5:$A$104,0)),0)))</f>
        <v/>
      </c>
      <c r="U42" s="21">
        <f>IF(OR($A42="",$S42="",NOT(ISNUMBER($H42))),"",$S42*$H42)</f>
        <v/>
      </c>
      <c r="V42" s="21">
        <f>IF(OR($A42="",$S42="",$U42=""),"",$S42-$U42)</f>
        <v/>
      </c>
      <c r="W42" s="22">
        <f>IF(OR($A42="",NOT(ISNUMBER($S42)),$S42&lt;=0,$U42=""),"",$U42/$S42)</f>
        <v/>
      </c>
      <c r="X42" s="22">
        <f>IF($A42="","",IF($G42="",IF(ISNUMBER(Resumo!$H$2),Resumo!$H$2,""),IF(ISNUMBER($G42),$G42,"")))</f>
        <v/>
      </c>
      <c r="Y42" s="21">
        <f>IF(OR($A42="",$V42="",$T42=""),"",$V42-$T42)</f>
        <v/>
      </c>
      <c r="Z42" s="22">
        <f>IF(OR($A42="",NOT(ISNUMBER($V42)),$V42&lt;=0,$Y42=""),"",$Y42/$V42)</f>
        <v/>
      </c>
      <c r="AA42" s="37">
        <f>IF(OR($A42="",$Z42="",$X42=""),"",($Z42-$X42)*100)</f>
        <v/>
      </c>
      <c r="AB42" s="27">
        <f>IF($A42="","",COUNTA($I42,$K42,$M42,$O42,$Q42))</f>
        <v/>
      </c>
      <c r="AC42" s="27">
        <f>IF($A42="","",SUM(IF(AND($I42&lt;&gt;"",ISNUMBER($J42)),$J42,0),IF(AND($K42&lt;&gt;"",ISNUMBER($L42)),$L42,0),IF(AND($M42&lt;&gt;"",ISNUMBER($N42)),$N42,0),IF(AND($O42&lt;&gt;"",ISNUMBER($P42)),$P42,0),IF(AND($Q42&lt;&gt;"",ISNUMBER($R42)),$R42,0)))</f>
        <v/>
      </c>
      <c r="AD42" s="23">
        <f>IF(COUNTA($A42:$R42)=0,"",IF($A42="","Informe o ID do combo",IF(COUNTIF($A$5:$A$104,$A42)&gt;1,"ID do combo duplicado",IF($B42="","Informe o nome da oferta",IF(OR($C42="",$D42="",NOT(ISNUMBER($C42)),NOT(ISNUMBER($D42))),"Informe datas válidas",IF($D42&lt;$C42,"Data final anterior à inicial",IF(AND($E42&lt;&gt;"Rascunho",$E42&lt;&gt;"Em análise",$E42&lt;&gt;"Aprovado",$E42&lt;&gt;"Descartado"),"Informe a situação",IF(AND($F42&lt;&gt;"Loja virtual",$F42&lt;&gt;"Marketplace",$F42&lt;&gt;"Todos"),"Informe o canal",IF(OR(NOT(ISNUMBER($H42)),IFERROR($H42&lt;0,TRUE),IFERROR($H42&gt;0.95,TRUE)),"Desconto inválido",IF(OR(NOT(ISNUMBER($X42)),IFERROR($X42&lt;0,TRUE),IFERROR($X42&gt;0.95,TRUE)),"Meta inválida",IF(COUNTA($I42,$K42,$M42,$O42,$Q42)=0,"Informe ao menos um SKU",IF(OR(AND($I42&lt;&gt;"",OR(NOT(ISNUMBER($J42)),IFERROR($J42&lt;1,TRUE),IFERROR($J42&lt;&gt;INT($J42),TRUE))),AND($I42="",$J42&lt;&gt;""),AND($K42&lt;&gt;"",OR(NOT(ISNUMBER($L42)),IFERROR($L42&lt;1,TRUE),IFERROR($L42&lt;&gt;INT($L42),TRUE))),AND($K42="",$L42&lt;&gt;""),AND($M42&lt;&gt;"",OR(NOT(ISNUMBER($N42)),IFERROR($N42&lt;1,TRUE),IFERROR($N42&lt;&gt;INT($N42),TRUE))),AND($M42="",$N42&lt;&gt;""),AND($O42&lt;&gt;"",OR(NOT(ISNUMBER($P42)),IFERROR($P42&lt;1,TRUE),IFERROR($P42&lt;&gt;INT($P42),TRUE))),AND($O42="",$P42&lt;&gt;""),AND($Q42&lt;&gt;"",OR(NOT(ISNUMBER($R42)),IFERROR($R42&lt;1,TRUE),IFERROR($R42&lt;&gt;INT($R42),TRUE))),AND($Q42="",$R42&lt;&gt;"")),"Revise SKUs e quantidades",IF(OR(AND($I42&lt;&gt;"",IFERROR(MATCH($I42,Produtos!$A$5:$A$104,0),0)=0),AND($K42&lt;&gt;"",IFERROR(MATCH($K42,Produtos!$A$5:$A$104,0),0)=0),AND($M42&lt;&gt;"",IFERROR(MATCH($M42,Produtos!$A$5:$A$104,0),0)=0),AND($O42&lt;&gt;"",IFERROR(MATCH($O42,Produtos!$A$5:$A$104,0),0)=0),AND($Q42&lt;&gt;"",IFERROR(MATCH($Q42,Produtos!$A$5:$A$104,0),0)=0)),"SKU não cadastrado",IF(OR(AND($I42&lt;&gt;"",IFERROR(INDEX(Produtos!$I$5:$I$104,MATCH($I42,Produtos!$A$5:$A$104,0)),"")&lt;&gt;"OK"),AND($K42&lt;&gt;"",IFERROR(INDEX(Produtos!$I$5:$I$104,MATCH($K42,Produtos!$A$5:$A$104,0)),"")&lt;&gt;"OK"),AND($M42&lt;&gt;"",IFERROR(INDEX(Produtos!$I$5:$I$104,MATCH($M42,Produtos!$A$5:$A$104,0)),"")&lt;&gt;"OK"),AND($O42&lt;&gt;"",IFERROR(INDEX(Produtos!$I$5:$I$104,MATCH($O42,Produtos!$A$5:$A$104,0)),"")&lt;&gt;"OK"),AND($Q42&lt;&gt;"",IFERROR(INDEX(Produtos!$I$5:$I$104,MATCH($Q42,Produtos!$A$5:$A$104,0)),"")&lt;&gt;"OK")),"SKU com erro no cadastro",IF(OR(AND($I42&lt;&gt;"",IFERROR(INDEX(Produtos!$F$5:$F$104,MATCH($I42,Produtos!$A$5:$A$104,0)),"")&lt;&gt;"Sim"),AND($K42&lt;&gt;"",IFERROR(INDEX(Produtos!$F$5:$F$104,MATCH($K42,Produtos!$A$5:$A$104,0)),"")&lt;&gt;"Sim"),AND($M42&lt;&gt;"",IFERROR(INDEX(Produtos!$F$5:$F$104,MATCH($M42,Produtos!$A$5:$A$104,0)),"")&lt;&gt;"Sim"),AND($O42&lt;&gt;"",IFERROR(INDEX(Produtos!$F$5:$F$104,MATCH($O42,Produtos!$A$5:$A$104,0)),"")&lt;&gt;"Sim"),AND($Q42&lt;&gt;"",IFERROR(INDEX(Produtos!$F$5:$F$104,MATCH($Q42,Produtos!$A$5:$A$104,0)),"")&lt;&gt;"Sim")),"SKU inativo ou sem status",IF(OR(AND($I42&lt;&gt;"",$I42=$K42),AND($I42&lt;&gt;"",$I42=$M42),AND($I42&lt;&gt;"",$I42=$O42),AND($I42&lt;&gt;"",$I42=$Q42),AND($K42&lt;&gt;"",$K42=$M42),AND($K42&lt;&gt;"",$K42=$O42),AND($K42&lt;&gt;"",$K42=$Q42),AND($M42&lt;&gt;"",$M42=$O42),AND($M42&lt;&gt;"",$M42=$Q42),AND($O42&lt;&gt;"",$O42=$Q42)),"SKU repetido no combo",IF(OR($V42="",NOT(ISNUMBER($V42)),IFERROR($V42&lt;=0,TRUE)),"Preço do combo inválido",IF(OR($Z42="",NOT(ISNUMBER($Z42))),"Não foi possível calcular a margem",IF($Z42&lt;0,"Margem negativa",IF($Z42&lt;$X42,"Margem abaixo da meta","OK"))))))))))))))))))))</f>
        <v/>
      </c>
      <c r="AE42" s="23">
        <f>IF($AD42="","",IF($AD42="OK","Viável",IF(OR($AD42="Margem negativa",$AD42="Margem abaixo da meta"),"Inviável","Revisar cadastro")))</f>
        <v/>
      </c>
    </row>
    <row r="43">
      <c r="A43" s="18" t="n"/>
      <c r="B43" s="18" t="n"/>
      <c r="C43" s="36" t="n"/>
      <c r="D43" s="36" t="n"/>
      <c r="E43" s="18" t="n"/>
      <c r="F43" s="18" t="n"/>
      <c r="G43" s="25" t="n"/>
      <c r="H43" s="25" t="n"/>
      <c r="I43" s="18" t="n"/>
      <c r="J43" s="20" t="n"/>
      <c r="K43" s="18" t="n"/>
      <c r="L43" s="20" t="n"/>
      <c r="M43" s="18" t="n"/>
      <c r="N43" s="20" t="n"/>
      <c r="O43" s="18" t="n"/>
      <c r="P43" s="20" t="n"/>
      <c r="Q43" s="18" t="n"/>
      <c r="R43" s="20" t="n"/>
      <c r="S43" s="21">
        <f>IF($A43="","",IF($I43="",0,IFERROR($J43*INDEX(Produtos!$D$5:$D$104,MATCH($I43,Produtos!$A$5:$A$104,0)),0))+IF($K43="",0,IFERROR($L43*INDEX(Produtos!$D$5:$D$104,MATCH($K43,Produtos!$A$5:$A$104,0)),0))+IF($M43="",0,IFERROR($N43*INDEX(Produtos!$D$5:$D$104,MATCH($M43,Produtos!$A$5:$A$104,0)),0))+IF($O43="",0,IFERROR($P43*INDEX(Produtos!$D$5:$D$104,MATCH($O43,Produtos!$A$5:$A$104,0)),0))+IF($Q43="",0,IFERROR($R43*INDEX(Produtos!$D$5:$D$104,MATCH($Q43,Produtos!$A$5:$A$104,0)),0)))</f>
        <v/>
      </c>
      <c r="T43" s="21">
        <f>IF($A43="","",IF($I43="",0,IFERROR($J43*INDEX(Produtos!$E$5:$E$104,MATCH($I43,Produtos!$A$5:$A$104,0)),0))+IF($K43="",0,IFERROR($L43*INDEX(Produtos!$E$5:$E$104,MATCH($K43,Produtos!$A$5:$A$104,0)),0))+IF($M43="",0,IFERROR($N43*INDEX(Produtos!$E$5:$E$104,MATCH($M43,Produtos!$A$5:$A$104,0)),0))+IF($O43="",0,IFERROR($P43*INDEX(Produtos!$E$5:$E$104,MATCH($O43,Produtos!$A$5:$A$104,0)),0))+IF($Q43="",0,IFERROR($R43*INDEX(Produtos!$E$5:$E$104,MATCH($Q43,Produtos!$A$5:$A$104,0)),0)))</f>
        <v/>
      </c>
      <c r="U43" s="21">
        <f>IF(OR($A43="",$S43="",NOT(ISNUMBER($H43))),"",$S43*$H43)</f>
        <v/>
      </c>
      <c r="V43" s="21">
        <f>IF(OR($A43="",$S43="",$U43=""),"",$S43-$U43)</f>
        <v/>
      </c>
      <c r="W43" s="22">
        <f>IF(OR($A43="",NOT(ISNUMBER($S43)),$S43&lt;=0,$U43=""),"",$U43/$S43)</f>
        <v/>
      </c>
      <c r="X43" s="22">
        <f>IF($A43="","",IF($G43="",IF(ISNUMBER(Resumo!$H$2),Resumo!$H$2,""),IF(ISNUMBER($G43),$G43,"")))</f>
        <v/>
      </c>
      <c r="Y43" s="21">
        <f>IF(OR($A43="",$V43="",$T43=""),"",$V43-$T43)</f>
        <v/>
      </c>
      <c r="Z43" s="22">
        <f>IF(OR($A43="",NOT(ISNUMBER($V43)),$V43&lt;=0,$Y43=""),"",$Y43/$V43)</f>
        <v/>
      </c>
      <c r="AA43" s="37">
        <f>IF(OR($A43="",$Z43="",$X43=""),"",($Z43-$X43)*100)</f>
        <v/>
      </c>
      <c r="AB43" s="27">
        <f>IF($A43="","",COUNTA($I43,$K43,$M43,$O43,$Q43))</f>
        <v/>
      </c>
      <c r="AC43" s="27">
        <f>IF($A43="","",SUM(IF(AND($I43&lt;&gt;"",ISNUMBER($J43)),$J43,0),IF(AND($K43&lt;&gt;"",ISNUMBER($L43)),$L43,0),IF(AND($M43&lt;&gt;"",ISNUMBER($N43)),$N43,0),IF(AND($O43&lt;&gt;"",ISNUMBER($P43)),$P43,0),IF(AND($Q43&lt;&gt;"",ISNUMBER($R43)),$R43,0)))</f>
        <v/>
      </c>
      <c r="AD43" s="23">
        <f>IF(COUNTA($A43:$R43)=0,"",IF($A43="","Informe o ID do combo",IF(COUNTIF($A$5:$A$104,$A43)&gt;1,"ID do combo duplicado",IF($B43="","Informe o nome da oferta",IF(OR($C43="",$D43="",NOT(ISNUMBER($C43)),NOT(ISNUMBER($D43))),"Informe datas válidas",IF($D43&lt;$C43,"Data final anterior à inicial",IF(AND($E43&lt;&gt;"Rascunho",$E43&lt;&gt;"Em análise",$E43&lt;&gt;"Aprovado",$E43&lt;&gt;"Descartado"),"Informe a situação",IF(AND($F43&lt;&gt;"Loja virtual",$F43&lt;&gt;"Marketplace",$F43&lt;&gt;"Todos"),"Informe o canal",IF(OR(NOT(ISNUMBER($H43)),IFERROR($H43&lt;0,TRUE),IFERROR($H43&gt;0.95,TRUE)),"Desconto inválido",IF(OR(NOT(ISNUMBER($X43)),IFERROR($X43&lt;0,TRUE),IFERROR($X43&gt;0.95,TRUE)),"Meta inválida",IF(COUNTA($I43,$K43,$M43,$O43,$Q43)=0,"Informe ao menos um SKU",IF(OR(AND($I43&lt;&gt;"",OR(NOT(ISNUMBER($J43)),IFERROR($J43&lt;1,TRUE),IFERROR($J43&lt;&gt;INT($J43),TRUE))),AND($I43="",$J43&lt;&gt;""),AND($K43&lt;&gt;"",OR(NOT(ISNUMBER($L43)),IFERROR($L43&lt;1,TRUE),IFERROR($L43&lt;&gt;INT($L43),TRUE))),AND($K43="",$L43&lt;&gt;""),AND($M43&lt;&gt;"",OR(NOT(ISNUMBER($N43)),IFERROR($N43&lt;1,TRUE),IFERROR($N43&lt;&gt;INT($N43),TRUE))),AND($M43="",$N43&lt;&gt;""),AND($O43&lt;&gt;"",OR(NOT(ISNUMBER($P43)),IFERROR($P43&lt;1,TRUE),IFERROR($P43&lt;&gt;INT($P43),TRUE))),AND($O43="",$P43&lt;&gt;""),AND($Q43&lt;&gt;"",OR(NOT(ISNUMBER($R43)),IFERROR($R43&lt;1,TRUE),IFERROR($R43&lt;&gt;INT($R43),TRUE))),AND($Q43="",$R43&lt;&gt;"")),"Revise SKUs e quantidades",IF(OR(AND($I43&lt;&gt;"",IFERROR(MATCH($I43,Produtos!$A$5:$A$104,0),0)=0),AND($K43&lt;&gt;"",IFERROR(MATCH($K43,Produtos!$A$5:$A$104,0),0)=0),AND($M43&lt;&gt;"",IFERROR(MATCH($M43,Produtos!$A$5:$A$104,0),0)=0),AND($O43&lt;&gt;"",IFERROR(MATCH($O43,Produtos!$A$5:$A$104,0),0)=0),AND($Q43&lt;&gt;"",IFERROR(MATCH($Q43,Produtos!$A$5:$A$104,0),0)=0)),"SKU não cadastrado",IF(OR(AND($I43&lt;&gt;"",IFERROR(INDEX(Produtos!$I$5:$I$104,MATCH($I43,Produtos!$A$5:$A$104,0)),"")&lt;&gt;"OK"),AND($K43&lt;&gt;"",IFERROR(INDEX(Produtos!$I$5:$I$104,MATCH($K43,Produtos!$A$5:$A$104,0)),"")&lt;&gt;"OK"),AND($M43&lt;&gt;"",IFERROR(INDEX(Produtos!$I$5:$I$104,MATCH($M43,Produtos!$A$5:$A$104,0)),"")&lt;&gt;"OK"),AND($O43&lt;&gt;"",IFERROR(INDEX(Produtos!$I$5:$I$104,MATCH($O43,Produtos!$A$5:$A$104,0)),"")&lt;&gt;"OK"),AND($Q43&lt;&gt;"",IFERROR(INDEX(Produtos!$I$5:$I$104,MATCH($Q43,Produtos!$A$5:$A$104,0)),"")&lt;&gt;"OK")),"SKU com erro no cadastro",IF(OR(AND($I43&lt;&gt;"",IFERROR(INDEX(Produtos!$F$5:$F$104,MATCH($I43,Produtos!$A$5:$A$104,0)),"")&lt;&gt;"Sim"),AND($K43&lt;&gt;"",IFERROR(INDEX(Produtos!$F$5:$F$104,MATCH($K43,Produtos!$A$5:$A$104,0)),"")&lt;&gt;"Sim"),AND($M43&lt;&gt;"",IFERROR(INDEX(Produtos!$F$5:$F$104,MATCH($M43,Produtos!$A$5:$A$104,0)),"")&lt;&gt;"Sim"),AND($O43&lt;&gt;"",IFERROR(INDEX(Produtos!$F$5:$F$104,MATCH($O43,Produtos!$A$5:$A$104,0)),"")&lt;&gt;"Sim"),AND($Q43&lt;&gt;"",IFERROR(INDEX(Produtos!$F$5:$F$104,MATCH($Q43,Produtos!$A$5:$A$104,0)),"")&lt;&gt;"Sim")),"SKU inativo ou sem status",IF(OR(AND($I43&lt;&gt;"",$I43=$K43),AND($I43&lt;&gt;"",$I43=$M43),AND($I43&lt;&gt;"",$I43=$O43),AND($I43&lt;&gt;"",$I43=$Q43),AND($K43&lt;&gt;"",$K43=$M43),AND($K43&lt;&gt;"",$K43=$O43),AND($K43&lt;&gt;"",$K43=$Q43),AND($M43&lt;&gt;"",$M43=$O43),AND($M43&lt;&gt;"",$M43=$Q43),AND($O43&lt;&gt;"",$O43=$Q43)),"SKU repetido no combo",IF(OR($V43="",NOT(ISNUMBER($V43)),IFERROR($V43&lt;=0,TRUE)),"Preço do combo inválido",IF(OR($Z43="",NOT(ISNUMBER($Z43))),"Não foi possível calcular a margem",IF($Z43&lt;0,"Margem negativa",IF($Z43&lt;$X43,"Margem abaixo da meta","OK"))))))))))))))))))))</f>
        <v/>
      </c>
      <c r="AE43" s="23">
        <f>IF($AD43="","",IF($AD43="OK","Viável",IF(OR($AD43="Margem negativa",$AD43="Margem abaixo da meta"),"Inviável","Revisar cadastro")))</f>
        <v/>
      </c>
    </row>
    <row r="44">
      <c r="A44" s="18" t="n"/>
      <c r="B44" s="18" t="n"/>
      <c r="C44" s="36" t="n"/>
      <c r="D44" s="36" t="n"/>
      <c r="E44" s="18" t="n"/>
      <c r="F44" s="18" t="n"/>
      <c r="G44" s="25" t="n"/>
      <c r="H44" s="25" t="n"/>
      <c r="I44" s="18" t="n"/>
      <c r="J44" s="20" t="n"/>
      <c r="K44" s="18" t="n"/>
      <c r="L44" s="20" t="n"/>
      <c r="M44" s="18" t="n"/>
      <c r="N44" s="20" t="n"/>
      <c r="O44" s="18" t="n"/>
      <c r="P44" s="20" t="n"/>
      <c r="Q44" s="18" t="n"/>
      <c r="R44" s="20" t="n"/>
      <c r="S44" s="21">
        <f>IF($A44="","",IF($I44="",0,IFERROR($J44*INDEX(Produtos!$D$5:$D$104,MATCH($I44,Produtos!$A$5:$A$104,0)),0))+IF($K44="",0,IFERROR($L44*INDEX(Produtos!$D$5:$D$104,MATCH($K44,Produtos!$A$5:$A$104,0)),0))+IF($M44="",0,IFERROR($N44*INDEX(Produtos!$D$5:$D$104,MATCH($M44,Produtos!$A$5:$A$104,0)),0))+IF($O44="",0,IFERROR($P44*INDEX(Produtos!$D$5:$D$104,MATCH($O44,Produtos!$A$5:$A$104,0)),0))+IF($Q44="",0,IFERROR($R44*INDEX(Produtos!$D$5:$D$104,MATCH($Q44,Produtos!$A$5:$A$104,0)),0)))</f>
        <v/>
      </c>
      <c r="T44" s="21">
        <f>IF($A44="","",IF($I44="",0,IFERROR($J44*INDEX(Produtos!$E$5:$E$104,MATCH($I44,Produtos!$A$5:$A$104,0)),0))+IF($K44="",0,IFERROR($L44*INDEX(Produtos!$E$5:$E$104,MATCH($K44,Produtos!$A$5:$A$104,0)),0))+IF($M44="",0,IFERROR($N44*INDEX(Produtos!$E$5:$E$104,MATCH($M44,Produtos!$A$5:$A$104,0)),0))+IF($O44="",0,IFERROR($P44*INDEX(Produtos!$E$5:$E$104,MATCH($O44,Produtos!$A$5:$A$104,0)),0))+IF($Q44="",0,IFERROR($R44*INDEX(Produtos!$E$5:$E$104,MATCH($Q44,Produtos!$A$5:$A$104,0)),0)))</f>
        <v/>
      </c>
      <c r="U44" s="21">
        <f>IF(OR($A44="",$S44="",NOT(ISNUMBER($H44))),"",$S44*$H44)</f>
        <v/>
      </c>
      <c r="V44" s="21">
        <f>IF(OR($A44="",$S44="",$U44=""),"",$S44-$U44)</f>
        <v/>
      </c>
      <c r="W44" s="22">
        <f>IF(OR($A44="",NOT(ISNUMBER($S44)),$S44&lt;=0,$U44=""),"",$U44/$S44)</f>
        <v/>
      </c>
      <c r="X44" s="22">
        <f>IF($A44="","",IF($G44="",IF(ISNUMBER(Resumo!$H$2),Resumo!$H$2,""),IF(ISNUMBER($G44),$G44,"")))</f>
        <v/>
      </c>
      <c r="Y44" s="21">
        <f>IF(OR($A44="",$V44="",$T44=""),"",$V44-$T44)</f>
        <v/>
      </c>
      <c r="Z44" s="22">
        <f>IF(OR($A44="",NOT(ISNUMBER($V44)),$V44&lt;=0,$Y44=""),"",$Y44/$V44)</f>
        <v/>
      </c>
      <c r="AA44" s="37">
        <f>IF(OR($A44="",$Z44="",$X44=""),"",($Z44-$X44)*100)</f>
        <v/>
      </c>
      <c r="AB44" s="27">
        <f>IF($A44="","",COUNTA($I44,$K44,$M44,$O44,$Q44))</f>
        <v/>
      </c>
      <c r="AC44" s="27">
        <f>IF($A44="","",SUM(IF(AND($I44&lt;&gt;"",ISNUMBER($J44)),$J44,0),IF(AND($K44&lt;&gt;"",ISNUMBER($L44)),$L44,0),IF(AND($M44&lt;&gt;"",ISNUMBER($N44)),$N44,0),IF(AND($O44&lt;&gt;"",ISNUMBER($P44)),$P44,0),IF(AND($Q44&lt;&gt;"",ISNUMBER($R44)),$R44,0)))</f>
        <v/>
      </c>
      <c r="AD44" s="23">
        <f>IF(COUNTA($A44:$R44)=0,"",IF($A44="","Informe o ID do combo",IF(COUNTIF($A$5:$A$104,$A44)&gt;1,"ID do combo duplicado",IF($B44="","Informe o nome da oferta",IF(OR($C44="",$D44="",NOT(ISNUMBER($C44)),NOT(ISNUMBER($D44))),"Informe datas válidas",IF($D44&lt;$C44,"Data final anterior à inicial",IF(AND($E44&lt;&gt;"Rascunho",$E44&lt;&gt;"Em análise",$E44&lt;&gt;"Aprovado",$E44&lt;&gt;"Descartado"),"Informe a situação",IF(AND($F44&lt;&gt;"Loja virtual",$F44&lt;&gt;"Marketplace",$F44&lt;&gt;"Todos"),"Informe o canal",IF(OR(NOT(ISNUMBER($H44)),IFERROR($H44&lt;0,TRUE),IFERROR($H44&gt;0.95,TRUE)),"Desconto inválido",IF(OR(NOT(ISNUMBER($X44)),IFERROR($X44&lt;0,TRUE),IFERROR($X44&gt;0.95,TRUE)),"Meta inválida",IF(COUNTA($I44,$K44,$M44,$O44,$Q44)=0,"Informe ao menos um SKU",IF(OR(AND($I44&lt;&gt;"",OR(NOT(ISNUMBER($J44)),IFERROR($J44&lt;1,TRUE),IFERROR($J44&lt;&gt;INT($J44),TRUE))),AND($I44="",$J44&lt;&gt;""),AND($K44&lt;&gt;"",OR(NOT(ISNUMBER($L44)),IFERROR($L44&lt;1,TRUE),IFERROR($L44&lt;&gt;INT($L44),TRUE))),AND($K44="",$L44&lt;&gt;""),AND($M44&lt;&gt;"",OR(NOT(ISNUMBER($N44)),IFERROR($N44&lt;1,TRUE),IFERROR($N44&lt;&gt;INT($N44),TRUE))),AND($M44="",$N44&lt;&gt;""),AND($O44&lt;&gt;"",OR(NOT(ISNUMBER($P44)),IFERROR($P44&lt;1,TRUE),IFERROR($P44&lt;&gt;INT($P44),TRUE))),AND($O44="",$P44&lt;&gt;""),AND($Q44&lt;&gt;"",OR(NOT(ISNUMBER($R44)),IFERROR($R44&lt;1,TRUE),IFERROR($R44&lt;&gt;INT($R44),TRUE))),AND($Q44="",$R44&lt;&gt;"")),"Revise SKUs e quantidades",IF(OR(AND($I44&lt;&gt;"",IFERROR(MATCH($I44,Produtos!$A$5:$A$104,0),0)=0),AND($K44&lt;&gt;"",IFERROR(MATCH($K44,Produtos!$A$5:$A$104,0),0)=0),AND($M44&lt;&gt;"",IFERROR(MATCH($M44,Produtos!$A$5:$A$104,0),0)=0),AND($O44&lt;&gt;"",IFERROR(MATCH($O44,Produtos!$A$5:$A$104,0),0)=0),AND($Q44&lt;&gt;"",IFERROR(MATCH($Q44,Produtos!$A$5:$A$104,0),0)=0)),"SKU não cadastrado",IF(OR(AND($I44&lt;&gt;"",IFERROR(INDEX(Produtos!$I$5:$I$104,MATCH($I44,Produtos!$A$5:$A$104,0)),"")&lt;&gt;"OK"),AND($K44&lt;&gt;"",IFERROR(INDEX(Produtos!$I$5:$I$104,MATCH($K44,Produtos!$A$5:$A$104,0)),"")&lt;&gt;"OK"),AND($M44&lt;&gt;"",IFERROR(INDEX(Produtos!$I$5:$I$104,MATCH($M44,Produtos!$A$5:$A$104,0)),"")&lt;&gt;"OK"),AND($O44&lt;&gt;"",IFERROR(INDEX(Produtos!$I$5:$I$104,MATCH($O44,Produtos!$A$5:$A$104,0)),"")&lt;&gt;"OK"),AND($Q44&lt;&gt;"",IFERROR(INDEX(Produtos!$I$5:$I$104,MATCH($Q44,Produtos!$A$5:$A$104,0)),"")&lt;&gt;"OK")),"SKU com erro no cadastro",IF(OR(AND($I44&lt;&gt;"",IFERROR(INDEX(Produtos!$F$5:$F$104,MATCH($I44,Produtos!$A$5:$A$104,0)),"")&lt;&gt;"Sim"),AND($K44&lt;&gt;"",IFERROR(INDEX(Produtos!$F$5:$F$104,MATCH($K44,Produtos!$A$5:$A$104,0)),"")&lt;&gt;"Sim"),AND($M44&lt;&gt;"",IFERROR(INDEX(Produtos!$F$5:$F$104,MATCH($M44,Produtos!$A$5:$A$104,0)),"")&lt;&gt;"Sim"),AND($O44&lt;&gt;"",IFERROR(INDEX(Produtos!$F$5:$F$104,MATCH($O44,Produtos!$A$5:$A$104,0)),"")&lt;&gt;"Sim"),AND($Q44&lt;&gt;"",IFERROR(INDEX(Produtos!$F$5:$F$104,MATCH($Q44,Produtos!$A$5:$A$104,0)),"")&lt;&gt;"Sim")),"SKU inativo ou sem status",IF(OR(AND($I44&lt;&gt;"",$I44=$K44),AND($I44&lt;&gt;"",$I44=$M44),AND($I44&lt;&gt;"",$I44=$O44),AND($I44&lt;&gt;"",$I44=$Q44),AND($K44&lt;&gt;"",$K44=$M44),AND($K44&lt;&gt;"",$K44=$O44),AND($K44&lt;&gt;"",$K44=$Q44),AND($M44&lt;&gt;"",$M44=$O44),AND($M44&lt;&gt;"",$M44=$Q44),AND($O44&lt;&gt;"",$O44=$Q44)),"SKU repetido no combo",IF(OR($V44="",NOT(ISNUMBER($V44)),IFERROR($V44&lt;=0,TRUE)),"Preço do combo inválido",IF(OR($Z44="",NOT(ISNUMBER($Z44))),"Não foi possível calcular a margem",IF($Z44&lt;0,"Margem negativa",IF($Z44&lt;$X44,"Margem abaixo da meta","OK"))))))))))))))))))))</f>
        <v/>
      </c>
      <c r="AE44" s="23">
        <f>IF($AD44="","",IF($AD44="OK","Viável",IF(OR($AD44="Margem negativa",$AD44="Margem abaixo da meta"),"Inviável","Revisar cadastro")))</f>
        <v/>
      </c>
    </row>
    <row r="45">
      <c r="A45" s="18" t="n"/>
      <c r="B45" s="18" t="n"/>
      <c r="C45" s="36" t="n"/>
      <c r="D45" s="36" t="n"/>
      <c r="E45" s="18" t="n"/>
      <c r="F45" s="18" t="n"/>
      <c r="G45" s="25" t="n"/>
      <c r="H45" s="25" t="n"/>
      <c r="I45" s="18" t="n"/>
      <c r="J45" s="20" t="n"/>
      <c r="K45" s="18" t="n"/>
      <c r="L45" s="20" t="n"/>
      <c r="M45" s="18" t="n"/>
      <c r="N45" s="20" t="n"/>
      <c r="O45" s="18" t="n"/>
      <c r="P45" s="20" t="n"/>
      <c r="Q45" s="18" t="n"/>
      <c r="R45" s="20" t="n"/>
      <c r="S45" s="21">
        <f>IF($A45="","",IF($I45="",0,IFERROR($J45*INDEX(Produtos!$D$5:$D$104,MATCH($I45,Produtos!$A$5:$A$104,0)),0))+IF($K45="",0,IFERROR($L45*INDEX(Produtos!$D$5:$D$104,MATCH($K45,Produtos!$A$5:$A$104,0)),0))+IF($M45="",0,IFERROR($N45*INDEX(Produtos!$D$5:$D$104,MATCH($M45,Produtos!$A$5:$A$104,0)),0))+IF($O45="",0,IFERROR($P45*INDEX(Produtos!$D$5:$D$104,MATCH($O45,Produtos!$A$5:$A$104,0)),0))+IF($Q45="",0,IFERROR($R45*INDEX(Produtos!$D$5:$D$104,MATCH($Q45,Produtos!$A$5:$A$104,0)),0)))</f>
        <v/>
      </c>
      <c r="T45" s="21">
        <f>IF($A45="","",IF($I45="",0,IFERROR($J45*INDEX(Produtos!$E$5:$E$104,MATCH($I45,Produtos!$A$5:$A$104,0)),0))+IF($K45="",0,IFERROR($L45*INDEX(Produtos!$E$5:$E$104,MATCH($K45,Produtos!$A$5:$A$104,0)),0))+IF($M45="",0,IFERROR($N45*INDEX(Produtos!$E$5:$E$104,MATCH($M45,Produtos!$A$5:$A$104,0)),0))+IF($O45="",0,IFERROR($P45*INDEX(Produtos!$E$5:$E$104,MATCH($O45,Produtos!$A$5:$A$104,0)),0))+IF($Q45="",0,IFERROR($R45*INDEX(Produtos!$E$5:$E$104,MATCH($Q45,Produtos!$A$5:$A$104,0)),0)))</f>
        <v/>
      </c>
      <c r="U45" s="21">
        <f>IF(OR($A45="",$S45="",NOT(ISNUMBER($H45))),"",$S45*$H45)</f>
        <v/>
      </c>
      <c r="V45" s="21">
        <f>IF(OR($A45="",$S45="",$U45=""),"",$S45-$U45)</f>
        <v/>
      </c>
      <c r="W45" s="22">
        <f>IF(OR($A45="",NOT(ISNUMBER($S45)),$S45&lt;=0,$U45=""),"",$U45/$S45)</f>
        <v/>
      </c>
      <c r="X45" s="22">
        <f>IF($A45="","",IF($G45="",IF(ISNUMBER(Resumo!$H$2),Resumo!$H$2,""),IF(ISNUMBER($G45),$G45,"")))</f>
        <v/>
      </c>
      <c r="Y45" s="21">
        <f>IF(OR($A45="",$V45="",$T45=""),"",$V45-$T45)</f>
        <v/>
      </c>
      <c r="Z45" s="22">
        <f>IF(OR($A45="",NOT(ISNUMBER($V45)),$V45&lt;=0,$Y45=""),"",$Y45/$V45)</f>
        <v/>
      </c>
      <c r="AA45" s="37">
        <f>IF(OR($A45="",$Z45="",$X45=""),"",($Z45-$X45)*100)</f>
        <v/>
      </c>
      <c r="AB45" s="27">
        <f>IF($A45="","",COUNTA($I45,$K45,$M45,$O45,$Q45))</f>
        <v/>
      </c>
      <c r="AC45" s="27">
        <f>IF($A45="","",SUM(IF(AND($I45&lt;&gt;"",ISNUMBER($J45)),$J45,0),IF(AND($K45&lt;&gt;"",ISNUMBER($L45)),$L45,0),IF(AND($M45&lt;&gt;"",ISNUMBER($N45)),$N45,0),IF(AND($O45&lt;&gt;"",ISNUMBER($P45)),$P45,0),IF(AND($Q45&lt;&gt;"",ISNUMBER($R45)),$R45,0)))</f>
        <v/>
      </c>
      <c r="AD45" s="23">
        <f>IF(COUNTA($A45:$R45)=0,"",IF($A45="","Informe o ID do combo",IF(COUNTIF($A$5:$A$104,$A45)&gt;1,"ID do combo duplicado",IF($B45="","Informe o nome da oferta",IF(OR($C45="",$D45="",NOT(ISNUMBER($C45)),NOT(ISNUMBER($D45))),"Informe datas válidas",IF($D45&lt;$C45,"Data final anterior à inicial",IF(AND($E45&lt;&gt;"Rascunho",$E45&lt;&gt;"Em análise",$E45&lt;&gt;"Aprovado",$E45&lt;&gt;"Descartado"),"Informe a situação",IF(AND($F45&lt;&gt;"Loja virtual",$F45&lt;&gt;"Marketplace",$F45&lt;&gt;"Todos"),"Informe o canal",IF(OR(NOT(ISNUMBER($H45)),IFERROR($H45&lt;0,TRUE),IFERROR($H45&gt;0.95,TRUE)),"Desconto inválido",IF(OR(NOT(ISNUMBER($X45)),IFERROR($X45&lt;0,TRUE),IFERROR($X45&gt;0.95,TRUE)),"Meta inválida",IF(COUNTA($I45,$K45,$M45,$O45,$Q45)=0,"Informe ao menos um SKU",IF(OR(AND($I45&lt;&gt;"",OR(NOT(ISNUMBER($J45)),IFERROR($J45&lt;1,TRUE),IFERROR($J45&lt;&gt;INT($J45),TRUE))),AND($I45="",$J45&lt;&gt;""),AND($K45&lt;&gt;"",OR(NOT(ISNUMBER($L45)),IFERROR($L45&lt;1,TRUE),IFERROR($L45&lt;&gt;INT($L45),TRUE))),AND($K45="",$L45&lt;&gt;""),AND($M45&lt;&gt;"",OR(NOT(ISNUMBER($N45)),IFERROR($N45&lt;1,TRUE),IFERROR($N45&lt;&gt;INT($N45),TRUE))),AND($M45="",$N45&lt;&gt;""),AND($O45&lt;&gt;"",OR(NOT(ISNUMBER($P45)),IFERROR($P45&lt;1,TRUE),IFERROR($P45&lt;&gt;INT($P45),TRUE))),AND($O45="",$P45&lt;&gt;""),AND($Q45&lt;&gt;"",OR(NOT(ISNUMBER($R45)),IFERROR($R45&lt;1,TRUE),IFERROR($R45&lt;&gt;INT($R45),TRUE))),AND($Q45="",$R45&lt;&gt;"")),"Revise SKUs e quantidades",IF(OR(AND($I45&lt;&gt;"",IFERROR(MATCH($I45,Produtos!$A$5:$A$104,0),0)=0),AND($K45&lt;&gt;"",IFERROR(MATCH($K45,Produtos!$A$5:$A$104,0),0)=0),AND($M45&lt;&gt;"",IFERROR(MATCH($M45,Produtos!$A$5:$A$104,0),0)=0),AND($O45&lt;&gt;"",IFERROR(MATCH($O45,Produtos!$A$5:$A$104,0),0)=0),AND($Q45&lt;&gt;"",IFERROR(MATCH($Q45,Produtos!$A$5:$A$104,0),0)=0)),"SKU não cadastrado",IF(OR(AND($I45&lt;&gt;"",IFERROR(INDEX(Produtos!$I$5:$I$104,MATCH($I45,Produtos!$A$5:$A$104,0)),"")&lt;&gt;"OK"),AND($K45&lt;&gt;"",IFERROR(INDEX(Produtos!$I$5:$I$104,MATCH($K45,Produtos!$A$5:$A$104,0)),"")&lt;&gt;"OK"),AND($M45&lt;&gt;"",IFERROR(INDEX(Produtos!$I$5:$I$104,MATCH($M45,Produtos!$A$5:$A$104,0)),"")&lt;&gt;"OK"),AND($O45&lt;&gt;"",IFERROR(INDEX(Produtos!$I$5:$I$104,MATCH($O45,Produtos!$A$5:$A$104,0)),"")&lt;&gt;"OK"),AND($Q45&lt;&gt;"",IFERROR(INDEX(Produtos!$I$5:$I$104,MATCH($Q45,Produtos!$A$5:$A$104,0)),"")&lt;&gt;"OK")),"SKU com erro no cadastro",IF(OR(AND($I45&lt;&gt;"",IFERROR(INDEX(Produtos!$F$5:$F$104,MATCH($I45,Produtos!$A$5:$A$104,0)),"")&lt;&gt;"Sim"),AND($K45&lt;&gt;"",IFERROR(INDEX(Produtos!$F$5:$F$104,MATCH($K45,Produtos!$A$5:$A$104,0)),"")&lt;&gt;"Sim"),AND($M45&lt;&gt;"",IFERROR(INDEX(Produtos!$F$5:$F$104,MATCH($M45,Produtos!$A$5:$A$104,0)),"")&lt;&gt;"Sim"),AND($O45&lt;&gt;"",IFERROR(INDEX(Produtos!$F$5:$F$104,MATCH($O45,Produtos!$A$5:$A$104,0)),"")&lt;&gt;"Sim"),AND($Q45&lt;&gt;"",IFERROR(INDEX(Produtos!$F$5:$F$104,MATCH($Q45,Produtos!$A$5:$A$104,0)),"")&lt;&gt;"Sim")),"SKU inativo ou sem status",IF(OR(AND($I45&lt;&gt;"",$I45=$K45),AND($I45&lt;&gt;"",$I45=$M45),AND($I45&lt;&gt;"",$I45=$O45),AND($I45&lt;&gt;"",$I45=$Q45),AND($K45&lt;&gt;"",$K45=$M45),AND($K45&lt;&gt;"",$K45=$O45),AND($K45&lt;&gt;"",$K45=$Q45),AND($M45&lt;&gt;"",$M45=$O45),AND($M45&lt;&gt;"",$M45=$Q45),AND($O45&lt;&gt;"",$O45=$Q45)),"SKU repetido no combo",IF(OR($V45="",NOT(ISNUMBER($V45)),IFERROR($V45&lt;=0,TRUE)),"Preço do combo inválido",IF(OR($Z45="",NOT(ISNUMBER($Z45))),"Não foi possível calcular a margem",IF($Z45&lt;0,"Margem negativa",IF($Z45&lt;$X45,"Margem abaixo da meta","OK"))))))))))))))))))))</f>
        <v/>
      </c>
      <c r="AE45" s="23">
        <f>IF($AD45="","",IF($AD45="OK","Viável",IF(OR($AD45="Margem negativa",$AD45="Margem abaixo da meta"),"Inviável","Revisar cadastro")))</f>
        <v/>
      </c>
    </row>
    <row r="46">
      <c r="A46" s="18" t="n"/>
      <c r="B46" s="18" t="n"/>
      <c r="C46" s="36" t="n"/>
      <c r="D46" s="36" t="n"/>
      <c r="E46" s="18" t="n"/>
      <c r="F46" s="18" t="n"/>
      <c r="G46" s="25" t="n"/>
      <c r="H46" s="25" t="n"/>
      <c r="I46" s="18" t="n"/>
      <c r="J46" s="20" t="n"/>
      <c r="K46" s="18" t="n"/>
      <c r="L46" s="20" t="n"/>
      <c r="M46" s="18" t="n"/>
      <c r="N46" s="20" t="n"/>
      <c r="O46" s="18" t="n"/>
      <c r="P46" s="20" t="n"/>
      <c r="Q46" s="18" t="n"/>
      <c r="R46" s="20" t="n"/>
      <c r="S46" s="21">
        <f>IF($A46="","",IF($I46="",0,IFERROR($J46*INDEX(Produtos!$D$5:$D$104,MATCH($I46,Produtos!$A$5:$A$104,0)),0))+IF($K46="",0,IFERROR($L46*INDEX(Produtos!$D$5:$D$104,MATCH($K46,Produtos!$A$5:$A$104,0)),0))+IF($M46="",0,IFERROR($N46*INDEX(Produtos!$D$5:$D$104,MATCH($M46,Produtos!$A$5:$A$104,0)),0))+IF($O46="",0,IFERROR($P46*INDEX(Produtos!$D$5:$D$104,MATCH($O46,Produtos!$A$5:$A$104,0)),0))+IF($Q46="",0,IFERROR($R46*INDEX(Produtos!$D$5:$D$104,MATCH($Q46,Produtos!$A$5:$A$104,0)),0)))</f>
        <v/>
      </c>
      <c r="T46" s="21">
        <f>IF($A46="","",IF($I46="",0,IFERROR($J46*INDEX(Produtos!$E$5:$E$104,MATCH($I46,Produtos!$A$5:$A$104,0)),0))+IF($K46="",0,IFERROR($L46*INDEX(Produtos!$E$5:$E$104,MATCH($K46,Produtos!$A$5:$A$104,0)),0))+IF($M46="",0,IFERROR($N46*INDEX(Produtos!$E$5:$E$104,MATCH($M46,Produtos!$A$5:$A$104,0)),0))+IF($O46="",0,IFERROR($P46*INDEX(Produtos!$E$5:$E$104,MATCH($O46,Produtos!$A$5:$A$104,0)),0))+IF($Q46="",0,IFERROR($R46*INDEX(Produtos!$E$5:$E$104,MATCH($Q46,Produtos!$A$5:$A$104,0)),0)))</f>
        <v/>
      </c>
      <c r="U46" s="21">
        <f>IF(OR($A46="",$S46="",NOT(ISNUMBER($H46))),"",$S46*$H46)</f>
        <v/>
      </c>
      <c r="V46" s="21">
        <f>IF(OR($A46="",$S46="",$U46=""),"",$S46-$U46)</f>
        <v/>
      </c>
      <c r="W46" s="22">
        <f>IF(OR($A46="",NOT(ISNUMBER($S46)),$S46&lt;=0,$U46=""),"",$U46/$S46)</f>
        <v/>
      </c>
      <c r="X46" s="22">
        <f>IF($A46="","",IF($G46="",IF(ISNUMBER(Resumo!$H$2),Resumo!$H$2,""),IF(ISNUMBER($G46),$G46,"")))</f>
        <v/>
      </c>
      <c r="Y46" s="21">
        <f>IF(OR($A46="",$V46="",$T46=""),"",$V46-$T46)</f>
        <v/>
      </c>
      <c r="Z46" s="22">
        <f>IF(OR($A46="",NOT(ISNUMBER($V46)),$V46&lt;=0,$Y46=""),"",$Y46/$V46)</f>
        <v/>
      </c>
      <c r="AA46" s="37">
        <f>IF(OR($A46="",$Z46="",$X46=""),"",($Z46-$X46)*100)</f>
        <v/>
      </c>
      <c r="AB46" s="27">
        <f>IF($A46="","",COUNTA($I46,$K46,$M46,$O46,$Q46))</f>
        <v/>
      </c>
      <c r="AC46" s="27">
        <f>IF($A46="","",SUM(IF(AND($I46&lt;&gt;"",ISNUMBER($J46)),$J46,0),IF(AND($K46&lt;&gt;"",ISNUMBER($L46)),$L46,0),IF(AND($M46&lt;&gt;"",ISNUMBER($N46)),$N46,0),IF(AND($O46&lt;&gt;"",ISNUMBER($P46)),$P46,0),IF(AND($Q46&lt;&gt;"",ISNUMBER($R46)),$R46,0)))</f>
        <v/>
      </c>
      <c r="AD46" s="23">
        <f>IF(COUNTA($A46:$R46)=0,"",IF($A46="","Informe o ID do combo",IF(COUNTIF($A$5:$A$104,$A46)&gt;1,"ID do combo duplicado",IF($B46="","Informe o nome da oferta",IF(OR($C46="",$D46="",NOT(ISNUMBER($C46)),NOT(ISNUMBER($D46))),"Informe datas válidas",IF($D46&lt;$C46,"Data final anterior à inicial",IF(AND($E46&lt;&gt;"Rascunho",$E46&lt;&gt;"Em análise",$E46&lt;&gt;"Aprovado",$E46&lt;&gt;"Descartado"),"Informe a situação",IF(AND($F46&lt;&gt;"Loja virtual",$F46&lt;&gt;"Marketplace",$F46&lt;&gt;"Todos"),"Informe o canal",IF(OR(NOT(ISNUMBER($H46)),IFERROR($H46&lt;0,TRUE),IFERROR($H46&gt;0.95,TRUE)),"Desconto inválido",IF(OR(NOT(ISNUMBER($X46)),IFERROR($X46&lt;0,TRUE),IFERROR($X46&gt;0.95,TRUE)),"Meta inválida",IF(COUNTA($I46,$K46,$M46,$O46,$Q46)=0,"Informe ao menos um SKU",IF(OR(AND($I46&lt;&gt;"",OR(NOT(ISNUMBER($J46)),IFERROR($J46&lt;1,TRUE),IFERROR($J46&lt;&gt;INT($J46),TRUE))),AND($I46="",$J46&lt;&gt;""),AND($K46&lt;&gt;"",OR(NOT(ISNUMBER($L46)),IFERROR($L46&lt;1,TRUE),IFERROR($L46&lt;&gt;INT($L46),TRUE))),AND($K46="",$L46&lt;&gt;""),AND($M46&lt;&gt;"",OR(NOT(ISNUMBER($N46)),IFERROR($N46&lt;1,TRUE),IFERROR($N46&lt;&gt;INT($N46),TRUE))),AND($M46="",$N46&lt;&gt;""),AND($O46&lt;&gt;"",OR(NOT(ISNUMBER($P46)),IFERROR($P46&lt;1,TRUE),IFERROR($P46&lt;&gt;INT($P46),TRUE))),AND($O46="",$P46&lt;&gt;""),AND($Q46&lt;&gt;"",OR(NOT(ISNUMBER($R46)),IFERROR($R46&lt;1,TRUE),IFERROR($R46&lt;&gt;INT($R46),TRUE))),AND($Q46="",$R46&lt;&gt;"")),"Revise SKUs e quantidades",IF(OR(AND($I46&lt;&gt;"",IFERROR(MATCH($I46,Produtos!$A$5:$A$104,0),0)=0),AND($K46&lt;&gt;"",IFERROR(MATCH($K46,Produtos!$A$5:$A$104,0),0)=0),AND($M46&lt;&gt;"",IFERROR(MATCH($M46,Produtos!$A$5:$A$104,0),0)=0),AND($O46&lt;&gt;"",IFERROR(MATCH($O46,Produtos!$A$5:$A$104,0),0)=0),AND($Q46&lt;&gt;"",IFERROR(MATCH($Q46,Produtos!$A$5:$A$104,0),0)=0)),"SKU não cadastrado",IF(OR(AND($I46&lt;&gt;"",IFERROR(INDEX(Produtos!$I$5:$I$104,MATCH($I46,Produtos!$A$5:$A$104,0)),"")&lt;&gt;"OK"),AND($K46&lt;&gt;"",IFERROR(INDEX(Produtos!$I$5:$I$104,MATCH($K46,Produtos!$A$5:$A$104,0)),"")&lt;&gt;"OK"),AND($M46&lt;&gt;"",IFERROR(INDEX(Produtos!$I$5:$I$104,MATCH($M46,Produtos!$A$5:$A$104,0)),"")&lt;&gt;"OK"),AND($O46&lt;&gt;"",IFERROR(INDEX(Produtos!$I$5:$I$104,MATCH($O46,Produtos!$A$5:$A$104,0)),"")&lt;&gt;"OK"),AND($Q46&lt;&gt;"",IFERROR(INDEX(Produtos!$I$5:$I$104,MATCH($Q46,Produtos!$A$5:$A$104,0)),"")&lt;&gt;"OK")),"SKU com erro no cadastro",IF(OR(AND($I46&lt;&gt;"",IFERROR(INDEX(Produtos!$F$5:$F$104,MATCH($I46,Produtos!$A$5:$A$104,0)),"")&lt;&gt;"Sim"),AND($K46&lt;&gt;"",IFERROR(INDEX(Produtos!$F$5:$F$104,MATCH($K46,Produtos!$A$5:$A$104,0)),"")&lt;&gt;"Sim"),AND($M46&lt;&gt;"",IFERROR(INDEX(Produtos!$F$5:$F$104,MATCH($M46,Produtos!$A$5:$A$104,0)),"")&lt;&gt;"Sim"),AND($O46&lt;&gt;"",IFERROR(INDEX(Produtos!$F$5:$F$104,MATCH($O46,Produtos!$A$5:$A$104,0)),"")&lt;&gt;"Sim"),AND($Q46&lt;&gt;"",IFERROR(INDEX(Produtos!$F$5:$F$104,MATCH($Q46,Produtos!$A$5:$A$104,0)),"")&lt;&gt;"Sim")),"SKU inativo ou sem status",IF(OR(AND($I46&lt;&gt;"",$I46=$K46),AND($I46&lt;&gt;"",$I46=$M46),AND($I46&lt;&gt;"",$I46=$O46),AND($I46&lt;&gt;"",$I46=$Q46),AND($K46&lt;&gt;"",$K46=$M46),AND($K46&lt;&gt;"",$K46=$O46),AND($K46&lt;&gt;"",$K46=$Q46),AND($M46&lt;&gt;"",$M46=$O46),AND($M46&lt;&gt;"",$M46=$Q46),AND($O46&lt;&gt;"",$O46=$Q46)),"SKU repetido no combo",IF(OR($V46="",NOT(ISNUMBER($V46)),IFERROR($V46&lt;=0,TRUE)),"Preço do combo inválido",IF(OR($Z46="",NOT(ISNUMBER($Z46))),"Não foi possível calcular a margem",IF($Z46&lt;0,"Margem negativa",IF($Z46&lt;$X46,"Margem abaixo da meta","OK"))))))))))))))))))))</f>
        <v/>
      </c>
      <c r="AE46" s="23">
        <f>IF($AD46="","",IF($AD46="OK","Viável",IF(OR($AD46="Margem negativa",$AD46="Margem abaixo da meta"),"Inviável","Revisar cadastro")))</f>
        <v/>
      </c>
    </row>
    <row r="47">
      <c r="A47" s="18" t="n"/>
      <c r="B47" s="18" t="n"/>
      <c r="C47" s="36" t="n"/>
      <c r="D47" s="36" t="n"/>
      <c r="E47" s="18" t="n"/>
      <c r="F47" s="18" t="n"/>
      <c r="G47" s="25" t="n"/>
      <c r="H47" s="25" t="n"/>
      <c r="I47" s="18" t="n"/>
      <c r="J47" s="20" t="n"/>
      <c r="K47" s="18" t="n"/>
      <c r="L47" s="20" t="n"/>
      <c r="M47" s="18" t="n"/>
      <c r="N47" s="20" t="n"/>
      <c r="O47" s="18" t="n"/>
      <c r="P47" s="20" t="n"/>
      <c r="Q47" s="18" t="n"/>
      <c r="R47" s="20" t="n"/>
      <c r="S47" s="21">
        <f>IF($A47="","",IF($I47="",0,IFERROR($J47*INDEX(Produtos!$D$5:$D$104,MATCH($I47,Produtos!$A$5:$A$104,0)),0))+IF($K47="",0,IFERROR($L47*INDEX(Produtos!$D$5:$D$104,MATCH($K47,Produtos!$A$5:$A$104,0)),0))+IF($M47="",0,IFERROR($N47*INDEX(Produtos!$D$5:$D$104,MATCH($M47,Produtos!$A$5:$A$104,0)),0))+IF($O47="",0,IFERROR($P47*INDEX(Produtos!$D$5:$D$104,MATCH($O47,Produtos!$A$5:$A$104,0)),0))+IF($Q47="",0,IFERROR($R47*INDEX(Produtos!$D$5:$D$104,MATCH($Q47,Produtos!$A$5:$A$104,0)),0)))</f>
        <v/>
      </c>
      <c r="T47" s="21">
        <f>IF($A47="","",IF($I47="",0,IFERROR($J47*INDEX(Produtos!$E$5:$E$104,MATCH($I47,Produtos!$A$5:$A$104,0)),0))+IF($K47="",0,IFERROR($L47*INDEX(Produtos!$E$5:$E$104,MATCH($K47,Produtos!$A$5:$A$104,0)),0))+IF($M47="",0,IFERROR($N47*INDEX(Produtos!$E$5:$E$104,MATCH($M47,Produtos!$A$5:$A$104,0)),0))+IF($O47="",0,IFERROR($P47*INDEX(Produtos!$E$5:$E$104,MATCH($O47,Produtos!$A$5:$A$104,0)),0))+IF($Q47="",0,IFERROR($R47*INDEX(Produtos!$E$5:$E$104,MATCH($Q47,Produtos!$A$5:$A$104,0)),0)))</f>
        <v/>
      </c>
      <c r="U47" s="21">
        <f>IF(OR($A47="",$S47="",NOT(ISNUMBER($H47))),"",$S47*$H47)</f>
        <v/>
      </c>
      <c r="V47" s="21">
        <f>IF(OR($A47="",$S47="",$U47=""),"",$S47-$U47)</f>
        <v/>
      </c>
      <c r="W47" s="22">
        <f>IF(OR($A47="",NOT(ISNUMBER($S47)),$S47&lt;=0,$U47=""),"",$U47/$S47)</f>
        <v/>
      </c>
      <c r="X47" s="22">
        <f>IF($A47="","",IF($G47="",IF(ISNUMBER(Resumo!$H$2),Resumo!$H$2,""),IF(ISNUMBER($G47),$G47,"")))</f>
        <v/>
      </c>
      <c r="Y47" s="21">
        <f>IF(OR($A47="",$V47="",$T47=""),"",$V47-$T47)</f>
        <v/>
      </c>
      <c r="Z47" s="22">
        <f>IF(OR($A47="",NOT(ISNUMBER($V47)),$V47&lt;=0,$Y47=""),"",$Y47/$V47)</f>
        <v/>
      </c>
      <c r="AA47" s="37">
        <f>IF(OR($A47="",$Z47="",$X47=""),"",($Z47-$X47)*100)</f>
        <v/>
      </c>
      <c r="AB47" s="27">
        <f>IF($A47="","",COUNTA($I47,$K47,$M47,$O47,$Q47))</f>
        <v/>
      </c>
      <c r="AC47" s="27">
        <f>IF($A47="","",SUM(IF(AND($I47&lt;&gt;"",ISNUMBER($J47)),$J47,0),IF(AND($K47&lt;&gt;"",ISNUMBER($L47)),$L47,0),IF(AND($M47&lt;&gt;"",ISNUMBER($N47)),$N47,0),IF(AND($O47&lt;&gt;"",ISNUMBER($P47)),$P47,0),IF(AND($Q47&lt;&gt;"",ISNUMBER($R47)),$R47,0)))</f>
        <v/>
      </c>
      <c r="AD47" s="23">
        <f>IF(COUNTA($A47:$R47)=0,"",IF($A47="","Informe o ID do combo",IF(COUNTIF($A$5:$A$104,$A47)&gt;1,"ID do combo duplicado",IF($B47="","Informe o nome da oferta",IF(OR($C47="",$D47="",NOT(ISNUMBER($C47)),NOT(ISNUMBER($D47))),"Informe datas válidas",IF($D47&lt;$C47,"Data final anterior à inicial",IF(AND($E47&lt;&gt;"Rascunho",$E47&lt;&gt;"Em análise",$E47&lt;&gt;"Aprovado",$E47&lt;&gt;"Descartado"),"Informe a situação",IF(AND($F47&lt;&gt;"Loja virtual",$F47&lt;&gt;"Marketplace",$F47&lt;&gt;"Todos"),"Informe o canal",IF(OR(NOT(ISNUMBER($H47)),IFERROR($H47&lt;0,TRUE),IFERROR($H47&gt;0.95,TRUE)),"Desconto inválido",IF(OR(NOT(ISNUMBER($X47)),IFERROR($X47&lt;0,TRUE),IFERROR($X47&gt;0.95,TRUE)),"Meta inválida",IF(COUNTA($I47,$K47,$M47,$O47,$Q47)=0,"Informe ao menos um SKU",IF(OR(AND($I47&lt;&gt;"",OR(NOT(ISNUMBER($J47)),IFERROR($J47&lt;1,TRUE),IFERROR($J47&lt;&gt;INT($J47),TRUE))),AND($I47="",$J47&lt;&gt;""),AND($K47&lt;&gt;"",OR(NOT(ISNUMBER($L47)),IFERROR($L47&lt;1,TRUE),IFERROR($L47&lt;&gt;INT($L47),TRUE))),AND($K47="",$L47&lt;&gt;""),AND($M47&lt;&gt;"",OR(NOT(ISNUMBER($N47)),IFERROR($N47&lt;1,TRUE),IFERROR($N47&lt;&gt;INT($N47),TRUE))),AND($M47="",$N47&lt;&gt;""),AND($O47&lt;&gt;"",OR(NOT(ISNUMBER($P47)),IFERROR($P47&lt;1,TRUE),IFERROR($P47&lt;&gt;INT($P47),TRUE))),AND($O47="",$P47&lt;&gt;""),AND($Q47&lt;&gt;"",OR(NOT(ISNUMBER($R47)),IFERROR($R47&lt;1,TRUE),IFERROR($R47&lt;&gt;INT($R47),TRUE))),AND($Q47="",$R47&lt;&gt;"")),"Revise SKUs e quantidades",IF(OR(AND($I47&lt;&gt;"",IFERROR(MATCH($I47,Produtos!$A$5:$A$104,0),0)=0),AND($K47&lt;&gt;"",IFERROR(MATCH($K47,Produtos!$A$5:$A$104,0),0)=0),AND($M47&lt;&gt;"",IFERROR(MATCH($M47,Produtos!$A$5:$A$104,0),0)=0),AND($O47&lt;&gt;"",IFERROR(MATCH($O47,Produtos!$A$5:$A$104,0),0)=0),AND($Q47&lt;&gt;"",IFERROR(MATCH($Q47,Produtos!$A$5:$A$104,0),0)=0)),"SKU não cadastrado",IF(OR(AND($I47&lt;&gt;"",IFERROR(INDEX(Produtos!$I$5:$I$104,MATCH($I47,Produtos!$A$5:$A$104,0)),"")&lt;&gt;"OK"),AND($K47&lt;&gt;"",IFERROR(INDEX(Produtos!$I$5:$I$104,MATCH($K47,Produtos!$A$5:$A$104,0)),"")&lt;&gt;"OK"),AND($M47&lt;&gt;"",IFERROR(INDEX(Produtos!$I$5:$I$104,MATCH($M47,Produtos!$A$5:$A$104,0)),"")&lt;&gt;"OK"),AND($O47&lt;&gt;"",IFERROR(INDEX(Produtos!$I$5:$I$104,MATCH($O47,Produtos!$A$5:$A$104,0)),"")&lt;&gt;"OK"),AND($Q47&lt;&gt;"",IFERROR(INDEX(Produtos!$I$5:$I$104,MATCH($Q47,Produtos!$A$5:$A$104,0)),"")&lt;&gt;"OK")),"SKU com erro no cadastro",IF(OR(AND($I47&lt;&gt;"",IFERROR(INDEX(Produtos!$F$5:$F$104,MATCH($I47,Produtos!$A$5:$A$104,0)),"")&lt;&gt;"Sim"),AND($K47&lt;&gt;"",IFERROR(INDEX(Produtos!$F$5:$F$104,MATCH($K47,Produtos!$A$5:$A$104,0)),"")&lt;&gt;"Sim"),AND($M47&lt;&gt;"",IFERROR(INDEX(Produtos!$F$5:$F$104,MATCH($M47,Produtos!$A$5:$A$104,0)),"")&lt;&gt;"Sim"),AND($O47&lt;&gt;"",IFERROR(INDEX(Produtos!$F$5:$F$104,MATCH($O47,Produtos!$A$5:$A$104,0)),"")&lt;&gt;"Sim"),AND($Q47&lt;&gt;"",IFERROR(INDEX(Produtos!$F$5:$F$104,MATCH($Q47,Produtos!$A$5:$A$104,0)),"")&lt;&gt;"Sim")),"SKU inativo ou sem status",IF(OR(AND($I47&lt;&gt;"",$I47=$K47),AND($I47&lt;&gt;"",$I47=$M47),AND($I47&lt;&gt;"",$I47=$O47),AND($I47&lt;&gt;"",$I47=$Q47),AND($K47&lt;&gt;"",$K47=$M47),AND($K47&lt;&gt;"",$K47=$O47),AND($K47&lt;&gt;"",$K47=$Q47),AND($M47&lt;&gt;"",$M47=$O47),AND($M47&lt;&gt;"",$M47=$Q47),AND($O47&lt;&gt;"",$O47=$Q47)),"SKU repetido no combo",IF(OR($V47="",NOT(ISNUMBER($V47)),IFERROR($V47&lt;=0,TRUE)),"Preço do combo inválido",IF(OR($Z47="",NOT(ISNUMBER($Z47))),"Não foi possível calcular a margem",IF($Z47&lt;0,"Margem negativa",IF($Z47&lt;$X47,"Margem abaixo da meta","OK"))))))))))))))))))))</f>
        <v/>
      </c>
      <c r="AE47" s="23">
        <f>IF($AD47="","",IF($AD47="OK","Viável",IF(OR($AD47="Margem negativa",$AD47="Margem abaixo da meta"),"Inviável","Revisar cadastro")))</f>
        <v/>
      </c>
    </row>
    <row r="48">
      <c r="A48" s="18" t="n"/>
      <c r="B48" s="18" t="n"/>
      <c r="C48" s="36" t="n"/>
      <c r="D48" s="36" t="n"/>
      <c r="E48" s="18" t="n"/>
      <c r="F48" s="18" t="n"/>
      <c r="G48" s="25" t="n"/>
      <c r="H48" s="25" t="n"/>
      <c r="I48" s="18" t="n"/>
      <c r="J48" s="20" t="n"/>
      <c r="K48" s="18" t="n"/>
      <c r="L48" s="20" t="n"/>
      <c r="M48" s="18" t="n"/>
      <c r="N48" s="20" t="n"/>
      <c r="O48" s="18" t="n"/>
      <c r="P48" s="20" t="n"/>
      <c r="Q48" s="18" t="n"/>
      <c r="R48" s="20" t="n"/>
      <c r="S48" s="21">
        <f>IF($A48="","",IF($I48="",0,IFERROR($J48*INDEX(Produtos!$D$5:$D$104,MATCH($I48,Produtos!$A$5:$A$104,0)),0))+IF($K48="",0,IFERROR($L48*INDEX(Produtos!$D$5:$D$104,MATCH($K48,Produtos!$A$5:$A$104,0)),0))+IF($M48="",0,IFERROR($N48*INDEX(Produtos!$D$5:$D$104,MATCH($M48,Produtos!$A$5:$A$104,0)),0))+IF($O48="",0,IFERROR($P48*INDEX(Produtos!$D$5:$D$104,MATCH($O48,Produtos!$A$5:$A$104,0)),0))+IF($Q48="",0,IFERROR($R48*INDEX(Produtos!$D$5:$D$104,MATCH($Q48,Produtos!$A$5:$A$104,0)),0)))</f>
        <v/>
      </c>
      <c r="T48" s="21">
        <f>IF($A48="","",IF($I48="",0,IFERROR($J48*INDEX(Produtos!$E$5:$E$104,MATCH($I48,Produtos!$A$5:$A$104,0)),0))+IF($K48="",0,IFERROR($L48*INDEX(Produtos!$E$5:$E$104,MATCH($K48,Produtos!$A$5:$A$104,0)),0))+IF($M48="",0,IFERROR($N48*INDEX(Produtos!$E$5:$E$104,MATCH($M48,Produtos!$A$5:$A$104,0)),0))+IF($O48="",0,IFERROR($P48*INDEX(Produtos!$E$5:$E$104,MATCH($O48,Produtos!$A$5:$A$104,0)),0))+IF($Q48="",0,IFERROR($R48*INDEX(Produtos!$E$5:$E$104,MATCH($Q48,Produtos!$A$5:$A$104,0)),0)))</f>
        <v/>
      </c>
      <c r="U48" s="21">
        <f>IF(OR($A48="",$S48="",NOT(ISNUMBER($H48))),"",$S48*$H48)</f>
        <v/>
      </c>
      <c r="V48" s="21">
        <f>IF(OR($A48="",$S48="",$U48=""),"",$S48-$U48)</f>
        <v/>
      </c>
      <c r="W48" s="22">
        <f>IF(OR($A48="",NOT(ISNUMBER($S48)),$S48&lt;=0,$U48=""),"",$U48/$S48)</f>
        <v/>
      </c>
      <c r="X48" s="22">
        <f>IF($A48="","",IF($G48="",IF(ISNUMBER(Resumo!$H$2),Resumo!$H$2,""),IF(ISNUMBER($G48),$G48,"")))</f>
        <v/>
      </c>
      <c r="Y48" s="21">
        <f>IF(OR($A48="",$V48="",$T48=""),"",$V48-$T48)</f>
        <v/>
      </c>
      <c r="Z48" s="22">
        <f>IF(OR($A48="",NOT(ISNUMBER($V48)),$V48&lt;=0,$Y48=""),"",$Y48/$V48)</f>
        <v/>
      </c>
      <c r="AA48" s="37">
        <f>IF(OR($A48="",$Z48="",$X48=""),"",($Z48-$X48)*100)</f>
        <v/>
      </c>
      <c r="AB48" s="27">
        <f>IF($A48="","",COUNTA($I48,$K48,$M48,$O48,$Q48))</f>
        <v/>
      </c>
      <c r="AC48" s="27">
        <f>IF($A48="","",SUM(IF(AND($I48&lt;&gt;"",ISNUMBER($J48)),$J48,0),IF(AND($K48&lt;&gt;"",ISNUMBER($L48)),$L48,0),IF(AND($M48&lt;&gt;"",ISNUMBER($N48)),$N48,0),IF(AND($O48&lt;&gt;"",ISNUMBER($P48)),$P48,0),IF(AND($Q48&lt;&gt;"",ISNUMBER($R48)),$R48,0)))</f>
        <v/>
      </c>
      <c r="AD48" s="23">
        <f>IF(COUNTA($A48:$R48)=0,"",IF($A48="","Informe o ID do combo",IF(COUNTIF($A$5:$A$104,$A48)&gt;1,"ID do combo duplicado",IF($B48="","Informe o nome da oferta",IF(OR($C48="",$D48="",NOT(ISNUMBER($C48)),NOT(ISNUMBER($D48))),"Informe datas válidas",IF($D48&lt;$C48,"Data final anterior à inicial",IF(AND($E48&lt;&gt;"Rascunho",$E48&lt;&gt;"Em análise",$E48&lt;&gt;"Aprovado",$E48&lt;&gt;"Descartado"),"Informe a situação",IF(AND($F48&lt;&gt;"Loja virtual",$F48&lt;&gt;"Marketplace",$F48&lt;&gt;"Todos"),"Informe o canal",IF(OR(NOT(ISNUMBER($H48)),IFERROR($H48&lt;0,TRUE),IFERROR($H48&gt;0.95,TRUE)),"Desconto inválido",IF(OR(NOT(ISNUMBER($X48)),IFERROR($X48&lt;0,TRUE),IFERROR($X48&gt;0.95,TRUE)),"Meta inválida",IF(COUNTA($I48,$K48,$M48,$O48,$Q48)=0,"Informe ao menos um SKU",IF(OR(AND($I48&lt;&gt;"",OR(NOT(ISNUMBER($J48)),IFERROR($J48&lt;1,TRUE),IFERROR($J48&lt;&gt;INT($J48),TRUE))),AND($I48="",$J48&lt;&gt;""),AND($K48&lt;&gt;"",OR(NOT(ISNUMBER($L48)),IFERROR($L48&lt;1,TRUE),IFERROR($L48&lt;&gt;INT($L48),TRUE))),AND($K48="",$L48&lt;&gt;""),AND($M48&lt;&gt;"",OR(NOT(ISNUMBER($N48)),IFERROR($N48&lt;1,TRUE),IFERROR($N48&lt;&gt;INT($N48),TRUE))),AND($M48="",$N48&lt;&gt;""),AND($O48&lt;&gt;"",OR(NOT(ISNUMBER($P48)),IFERROR($P48&lt;1,TRUE),IFERROR($P48&lt;&gt;INT($P48),TRUE))),AND($O48="",$P48&lt;&gt;""),AND($Q48&lt;&gt;"",OR(NOT(ISNUMBER($R48)),IFERROR($R48&lt;1,TRUE),IFERROR($R48&lt;&gt;INT($R48),TRUE))),AND($Q48="",$R48&lt;&gt;"")),"Revise SKUs e quantidades",IF(OR(AND($I48&lt;&gt;"",IFERROR(MATCH($I48,Produtos!$A$5:$A$104,0),0)=0),AND($K48&lt;&gt;"",IFERROR(MATCH($K48,Produtos!$A$5:$A$104,0),0)=0),AND($M48&lt;&gt;"",IFERROR(MATCH($M48,Produtos!$A$5:$A$104,0),0)=0),AND($O48&lt;&gt;"",IFERROR(MATCH($O48,Produtos!$A$5:$A$104,0),0)=0),AND($Q48&lt;&gt;"",IFERROR(MATCH($Q48,Produtos!$A$5:$A$104,0),0)=0)),"SKU não cadastrado",IF(OR(AND($I48&lt;&gt;"",IFERROR(INDEX(Produtos!$I$5:$I$104,MATCH($I48,Produtos!$A$5:$A$104,0)),"")&lt;&gt;"OK"),AND($K48&lt;&gt;"",IFERROR(INDEX(Produtos!$I$5:$I$104,MATCH($K48,Produtos!$A$5:$A$104,0)),"")&lt;&gt;"OK"),AND($M48&lt;&gt;"",IFERROR(INDEX(Produtos!$I$5:$I$104,MATCH($M48,Produtos!$A$5:$A$104,0)),"")&lt;&gt;"OK"),AND($O48&lt;&gt;"",IFERROR(INDEX(Produtos!$I$5:$I$104,MATCH($O48,Produtos!$A$5:$A$104,0)),"")&lt;&gt;"OK"),AND($Q48&lt;&gt;"",IFERROR(INDEX(Produtos!$I$5:$I$104,MATCH($Q48,Produtos!$A$5:$A$104,0)),"")&lt;&gt;"OK")),"SKU com erro no cadastro",IF(OR(AND($I48&lt;&gt;"",IFERROR(INDEX(Produtos!$F$5:$F$104,MATCH($I48,Produtos!$A$5:$A$104,0)),"")&lt;&gt;"Sim"),AND($K48&lt;&gt;"",IFERROR(INDEX(Produtos!$F$5:$F$104,MATCH($K48,Produtos!$A$5:$A$104,0)),"")&lt;&gt;"Sim"),AND($M48&lt;&gt;"",IFERROR(INDEX(Produtos!$F$5:$F$104,MATCH($M48,Produtos!$A$5:$A$104,0)),"")&lt;&gt;"Sim"),AND($O48&lt;&gt;"",IFERROR(INDEX(Produtos!$F$5:$F$104,MATCH($O48,Produtos!$A$5:$A$104,0)),"")&lt;&gt;"Sim"),AND($Q48&lt;&gt;"",IFERROR(INDEX(Produtos!$F$5:$F$104,MATCH($Q48,Produtos!$A$5:$A$104,0)),"")&lt;&gt;"Sim")),"SKU inativo ou sem status",IF(OR(AND($I48&lt;&gt;"",$I48=$K48),AND($I48&lt;&gt;"",$I48=$M48),AND($I48&lt;&gt;"",$I48=$O48),AND($I48&lt;&gt;"",$I48=$Q48),AND($K48&lt;&gt;"",$K48=$M48),AND($K48&lt;&gt;"",$K48=$O48),AND($K48&lt;&gt;"",$K48=$Q48),AND($M48&lt;&gt;"",$M48=$O48),AND($M48&lt;&gt;"",$M48=$Q48),AND($O48&lt;&gt;"",$O48=$Q48)),"SKU repetido no combo",IF(OR($V48="",NOT(ISNUMBER($V48)),IFERROR($V48&lt;=0,TRUE)),"Preço do combo inválido",IF(OR($Z48="",NOT(ISNUMBER($Z48))),"Não foi possível calcular a margem",IF($Z48&lt;0,"Margem negativa",IF($Z48&lt;$X48,"Margem abaixo da meta","OK"))))))))))))))))))))</f>
        <v/>
      </c>
      <c r="AE48" s="23">
        <f>IF($AD48="","",IF($AD48="OK","Viável",IF(OR($AD48="Margem negativa",$AD48="Margem abaixo da meta"),"Inviável","Revisar cadastro")))</f>
        <v/>
      </c>
    </row>
    <row r="49">
      <c r="A49" s="18" t="n"/>
      <c r="B49" s="18" t="n"/>
      <c r="C49" s="36" t="n"/>
      <c r="D49" s="36" t="n"/>
      <c r="E49" s="18" t="n"/>
      <c r="F49" s="18" t="n"/>
      <c r="G49" s="25" t="n"/>
      <c r="H49" s="25" t="n"/>
      <c r="I49" s="18" t="n"/>
      <c r="J49" s="20" t="n"/>
      <c r="K49" s="18" t="n"/>
      <c r="L49" s="20" t="n"/>
      <c r="M49" s="18" t="n"/>
      <c r="N49" s="20" t="n"/>
      <c r="O49" s="18" t="n"/>
      <c r="P49" s="20" t="n"/>
      <c r="Q49" s="18" t="n"/>
      <c r="R49" s="20" t="n"/>
      <c r="S49" s="21">
        <f>IF($A49="","",IF($I49="",0,IFERROR($J49*INDEX(Produtos!$D$5:$D$104,MATCH($I49,Produtos!$A$5:$A$104,0)),0))+IF($K49="",0,IFERROR($L49*INDEX(Produtos!$D$5:$D$104,MATCH($K49,Produtos!$A$5:$A$104,0)),0))+IF($M49="",0,IFERROR($N49*INDEX(Produtos!$D$5:$D$104,MATCH($M49,Produtos!$A$5:$A$104,0)),0))+IF($O49="",0,IFERROR($P49*INDEX(Produtos!$D$5:$D$104,MATCH($O49,Produtos!$A$5:$A$104,0)),0))+IF($Q49="",0,IFERROR($R49*INDEX(Produtos!$D$5:$D$104,MATCH($Q49,Produtos!$A$5:$A$104,0)),0)))</f>
        <v/>
      </c>
      <c r="T49" s="21">
        <f>IF($A49="","",IF($I49="",0,IFERROR($J49*INDEX(Produtos!$E$5:$E$104,MATCH($I49,Produtos!$A$5:$A$104,0)),0))+IF($K49="",0,IFERROR($L49*INDEX(Produtos!$E$5:$E$104,MATCH($K49,Produtos!$A$5:$A$104,0)),0))+IF($M49="",0,IFERROR($N49*INDEX(Produtos!$E$5:$E$104,MATCH($M49,Produtos!$A$5:$A$104,0)),0))+IF($O49="",0,IFERROR($P49*INDEX(Produtos!$E$5:$E$104,MATCH($O49,Produtos!$A$5:$A$104,0)),0))+IF($Q49="",0,IFERROR($R49*INDEX(Produtos!$E$5:$E$104,MATCH($Q49,Produtos!$A$5:$A$104,0)),0)))</f>
        <v/>
      </c>
      <c r="U49" s="21">
        <f>IF(OR($A49="",$S49="",NOT(ISNUMBER($H49))),"",$S49*$H49)</f>
        <v/>
      </c>
      <c r="V49" s="21">
        <f>IF(OR($A49="",$S49="",$U49=""),"",$S49-$U49)</f>
        <v/>
      </c>
      <c r="W49" s="22">
        <f>IF(OR($A49="",NOT(ISNUMBER($S49)),$S49&lt;=0,$U49=""),"",$U49/$S49)</f>
        <v/>
      </c>
      <c r="X49" s="22">
        <f>IF($A49="","",IF($G49="",IF(ISNUMBER(Resumo!$H$2),Resumo!$H$2,""),IF(ISNUMBER($G49),$G49,"")))</f>
        <v/>
      </c>
      <c r="Y49" s="21">
        <f>IF(OR($A49="",$V49="",$T49=""),"",$V49-$T49)</f>
        <v/>
      </c>
      <c r="Z49" s="22">
        <f>IF(OR($A49="",NOT(ISNUMBER($V49)),$V49&lt;=0,$Y49=""),"",$Y49/$V49)</f>
        <v/>
      </c>
      <c r="AA49" s="37">
        <f>IF(OR($A49="",$Z49="",$X49=""),"",($Z49-$X49)*100)</f>
        <v/>
      </c>
      <c r="AB49" s="27">
        <f>IF($A49="","",COUNTA($I49,$K49,$M49,$O49,$Q49))</f>
        <v/>
      </c>
      <c r="AC49" s="27">
        <f>IF($A49="","",SUM(IF(AND($I49&lt;&gt;"",ISNUMBER($J49)),$J49,0),IF(AND($K49&lt;&gt;"",ISNUMBER($L49)),$L49,0),IF(AND($M49&lt;&gt;"",ISNUMBER($N49)),$N49,0),IF(AND($O49&lt;&gt;"",ISNUMBER($P49)),$P49,0),IF(AND($Q49&lt;&gt;"",ISNUMBER($R49)),$R49,0)))</f>
        <v/>
      </c>
      <c r="AD49" s="23">
        <f>IF(COUNTA($A49:$R49)=0,"",IF($A49="","Informe o ID do combo",IF(COUNTIF($A$5:$A$104,$A49)&gt;1,"ID do combo duplicado",IF($B49="","Informe o nome da oferta",IF(OR($C49="",$D49="",NOT(ISNUMBER($C49)),NOT(ISNUMBER($D49))),"Informe datas válidas",IF($D49&lt;$C49,"Data final anterior à inicial",IF(AND($E49&lt;&gt;"Rascunho",$E49&lt;&gt;"Em análise",$E49&lt;&gt;"Aprovado",$E49&lt;&gt;"Descartado"),"Informe a situação",IF(AND($F49&lt;&gt;"Loja virtual",$F49&lt;&gt;"Marketplace",$F49&lt;&gt;"Todos"),"Informe o canal",IF(OR(NOT(ISNUMBER($H49)),IFERROR($H49&lt;0,TRUE),IFERROR($H49&gt;0.95,TRUE)),"Desconto inválido",IF(OR(NOT(ISNUMBER($X49)),IFERROR($X49&lt;0,TRUE),IFERROR($X49&gt;0.95,TRUE)),"Meta inválida",IF(COUNTA($I49,$K49,$M49,$O49,$Q49)=0,"Informe ao menos um SKU",IF(OR(AND($I49&lt;&gt;"",OR(NOT(ISNUMBER($J49)),IFERROR($J49&lt;1,TRUE),IFERROR($J49&lt;&gt;INT($J49),TRUE))),AND($I49="",$J49&lt;&gt;""),AND($K49&lt;&gt;"",OR(NOT(ISNUMBER($L49)),IFERROR($L49&lt;1,TRUE),IFERROR($L49&lt;&gt;INT($L49),TRUE))),AND($K49="",$L49&lt;&gt;""),AND($M49&lt;&gt;"",OR(NOT(ISNUMBER($N49)),IFERROR($N49&lt;1,TRUE),IFERROR($N49&lt;&gt;INT($N49),TRUE))),AND($M49="",$N49&lt;&gt;""),AND($O49&lt;&gt;"",OR(NOT(ISNUMBER($P49)),IFERROR($P49&lt;1,TRUE),IFERROR($P49&lt;&gt;INT($P49),TRUE))),AND($O49="",$P49&lt;&gt;""),AND($Q49&lt;&gt;"",OR(NOT(ISNUMBER($R49)),IFERROR($R49&lt;1,TRUE),IFERROR($R49&lt;&gt;INT($R49),TRUE))),AND($Q49="",$R49&lt;&gt;"")),"Revise SKUs e quantidades",IF(OR(AND($I49&lt;&gt;"",IFERROR(MATCH($I49,Produtos!$A$5:$A$104,0),0)=0),AND($K49&lt;&gt;"",IFERROR(MATCH($K49,Produtos!$A$5:$A$104,0),0)=0),AND($M49&lt;&gt;"",IFERROR(MATCH($M49,Produtos!$A$5:$A$104,0),0)=0),AND($O49&lt;&gt;"",IFERROR(MATCH($O49,Produtos!$A$5:$A$104,0),0)=0),AND($Q49&lt;&gt;"",IFERROR(MATCH($Q49,Produtos!$A$5:$A$104,0),0)=0)),"SKU não cadastrado",IF(OR(AND($I49&lt;&gt;"",IFERROR(INDEX(Produtos!$I$5:$I$104,MATCH($I49,Produtos!$A$5:$A$104,0)),"")&lt;&gt;"OK"),AND($K49&lt;&gt;"",IFERROR(INDEX(Produtos!$I$5:$I$104,MATCH($K49,Produtos!$A$5:$A$104,0)),"")&lt;&gt;"OK"),AND($M49&lt;&gt;"",IFERROR(INDEX(Produtos!$I$5:$I$104,MATCH($M49,Produtos!$A$5:$A$104,0)),"")&lt;&gt;"OK"),AND($O49&lt;&gt;"",IFERROR(INDEX(Produtos!$I$5:$I$104,MATCH($O49,Produtos!$A$5:$A$104,0)),"")&lt;&gt;"OK"),AND($Q49&lt;&gt;"",IFERROR(INDEX(Produtos!$I$5:$I$104,MATCH($Q49,Produtos!$A$5:$A$104,0)),"")&lt;&gt;"OK")),"SKU com erro no cadastro",IF(OR(AND($I49&lt;&gt;"",IFERROR(INDEX(Produtos!$F$5:$F$104,MATCH($I49,Produtos!$A$5:$A$104,0)),"")&lt;&gt;"Sim"),AND($K49&lt;&gt;"",IFERROR(INDEX(Produtos!$F$5:$F$104,MATCH($K49,Produtos!$A$5:$A$104,0)),"")&lt;&gt;"Sim"),AND($M49&lt;&gt;"",IFERROR(INDEX(Produtos!$F$5:$F$104,MATCH($M49,Produtos!$A$5:$A$104,0)),"")&lt;&gt;"Sim"),AND($O49&lt;&gt;"",IFERROR(INDEX(Produtos!$F$5:$F$104,MATCH($O49,Produtos!$A$5:$A$104,0)),"")&lt;&gt;"Sim"),AND($Q49&lt;&gt;"",IFERROR(INDEX(Produtos!$F$5:$F$104,MATCH($Q49,Produtos!$A$5:$A$104,0)),"")&lt;&gt;"Sim")),"SKU inativo ou sem status",IF(OR(AND($I49&lt;&gt;"",$I49=$K49),AND($I49&lt;&gt;"",$I49=$M49),AND($I49&lt;&gt;"",$I49=$O49),AND($I49&lt;&gt;"",$I49=$Q49),AND($K49&lt;&gt;"",$K49=$M49),AND($K49&lt;&gt;"",$K49=$O49),AND($K49&lt;&gt;"",$K49=$Q49),AND($M49&lt;&gt;"",$M49=$O49),AND($M49&lt;&gt;"",$M49=$Q49),AND($O49&lt;&gt;"",$O49=$Q49)),"SKU repetido no combo",IF(OR($V49="",NOT(ISNUMBER($V49)),IFERROR($V49&lt;=0,TRUE)),"Preço do combo inválido",IF(OR($Z49="",NOT(ISNUMBER($Z49))),"Não foi possível calcular a margem",IF($Z49&lt;0,"Margem negativa",IF($Z49&lt;$X49,"Margem abaixo da meta","OK"))))))))))))))))))))</f>
        <v/>
      </c>
      <c r="AE49" s="23">
        <f>IF($AD49="","",IF($AD49="OK","Viável",IF(OR($AD49="Margem negativa",$AD49="Margem abaixo da meta"),"Inviável","Revisar cadastro")))</f>
        <v/>
      </c>
    </row>
    <row r="50">
      <c r="A50" s="18" t="n"/>
      <c r="B50" s="18" t="n"/>
      <c r="C50" s="36" t="n"/>
      <c r="D50" s="36" t="n"/>
      <c r="E50" s="18" t="n"/>
      <c r="F50" s="18" t="n"/>
      <c r="G50" s="25" t="n"/>
      <c r="H50" s="25" t="n"/>
      <c r="I50" s="18" t="n"/>
      <c r="J50" s="20" t="n"/>
      <c r="K50" s="18" t="n"/>
      <c r="L50" s="20" t="n"/>
      <c r="M50" s="18" t="n"/>
      <c r="N50" s="20" t="n"/>
      <c r="O50" s="18" t="n"/>
      <c r="P50" s="20" t="n"/>
      <c r="Q50" s="18" t="n"/>
      <c r="R50" s="20" t="n"/>
      <c r="S50" s="21">
        <f>IF($A50="","",IF($I50="",0,IFERROR($J50*INDEX(Produtos!$D$5:$D$104,MATCH($I50,Produtos!$A$5:$A$104,0)),0))+IF($K50="",0,IFERROR($L50*INDEX(Produtos!$D$5:$D$104,MATCH($K50,Produtos!$A$5:$A$104,0)),0))+IF($M50="",0,IFERROR($N50*INDEX(Produtos!$D$5:$D$104,MATCH($M50,Produtos!$A$5:$A$104,0)),0))+IF($O50="",0,IFERROR($P50*INDEX(Produtos!$D$5:$D$104,MATCH($O50,Produtos!$A$5:$A$104,0)),0))+IF($Q50="",0,IFERROR($R50*INDEX(Produtos!$D$5:$D$104,MATCH($Q50,Produtos!$A$5:$A$104,0)),0)))</f>
        <v/>
      </c>
      <c r="T50" s="21">
        <f>IF($A50="","",IF($I50="",0,IFERROR($J50*INDEX(Produtos!$E$5:$E$104,MATCH($I50,Produtos!$A$5:$A$104,0)),0))+IF($K50="",0,IFERROR($L50*INDEX(Produtos!$E$5:$E$104,MATCH($K50,Produtos!$A$5:$A$104,0)),0))+IF($M50="",0,IFERROR($N50*INDEX(Produtos!$E$5:$E$104,MATCH($M50,Produtos!$A$5:$A$104,0)),0))+IF($O50="",0,IFERROR($P50*INDEX(Produtos!$E$5:$E$104,MATCH($O50,Produtos!$A$5:$A$104,0)),0))+IF($Q50="",0,IFERROR($R50*INDEX(Produtos!$E$5:$E$104,MATCH($Q50,Produtos!$A$5:$A$104,0)),0)))</f>
        <v/>
      </c>
      <c r="U50" s="21">
        <f>IF(OR($A50="",$S50="",NOT(ISNUMBER($H50))),"",$S50*$H50)</f>
        <v/>
      </c>
      <c r="V50" s="21">
        <f>IF(OR($A50="",$S50="",$U50=""),"",$S50-$U50)</f>
        <v/>
      </c>
      <c r="W50" s="22">
        <f>IF(OR($A50="",NOT(ISNUMBER($S50)),$S50&lt;=0,$U50=""),"",$U50/$S50)</f>
        <v/>
      </c>
      <c r="X50" s="22">
        <f>IF($A50="","",IF($G50="",IF(ISNUMBER(Resumo!$H$2),Resumo!$H$2,""),IF(ISNUMBER($G50),$G50,"")))</f>
        <v/>
      </c>
      <c r="Y50" s="21">
        <f>IF(OR($A50="",$V50="",$T50=""),"",$V50-$T50)</f>
        <v/>
      </c>
      <c r="Z50" s="22">
        <f>IF(OR($A50="",NOT(ISNUMBER($V50)),$V50&lt;=0,$Y50=""),"",$Y50/$V50)</f>
        <v/>
      </c>
      <c r="AA50" s="37">
        <f>IF(OR($A50="",$Z50="",$X50=""),"",($Z50-$X50)*100)</f>
        <v/>
      </c>
      <c r="AB50" s="27">
        <f>IF($A50="","",COUNTA($I50,$K50,$M50,$O50,$Q50))</f>
        <v/>
      </c>
      <c r="AC50" s="27">
        <f>IF($A50="","",SUM(IF(AND($I50&lt;&gt;"",ISNUMBER($J50)),$J50,0),IF(AND($K50&lt;&gt;"",ISNUMBER($L50)),$L50,0),IF(AND($M50&lt;&gt;"",ISNUMBER($N50)),$N50,0),IF(AND($O50&lt;&gt;"",ISNUMBER($P50)),$P50,0),IF(AND($Q50&lt;&gt;"",ISNUMBER($R50)),$R50,0)))</f>
        <v/>
      </c>
      <c r="AD50" s="23">
        <f>IF(COUNTA($A50:$R50)=0,"",IF($A50="","Informe o ID do combo",IF(COUNTIF($A$5:$A$104,$A50)&gt;1,"ID do combo duplicado",IF($B50="","Informe o nome da oferta",IF(OR($C50="",$D50="",NOT(ISNUMBER($C50)),NOT(ISNUMBER($D50))),"Informe datas válidas",IF($D50&lt;$C50,"Data final anterior à inicial",IF(AND($E50&lt;&gt;"Rascunho",$E50&lt;&gt;"Em análise",$E50&lt;&gt;"Aprovado",$E50&lt;&gt;"Descartado"),"Informe a situação",IF(AND($F50&lt;&gt;"Loja virtual",$F50&lt;&gt;"Marketplace",$F50&lt;&gt;"Todos"),"Informe o canal",IF(OR(NOT(ISNUMBER($H50)),IFERROR($H50&lt;0,TRUE),IFERROR($H50&gt;0.95,TRUE)),"Desconto inválido",IF(OR(NOT(ISNUMBER($X50)),IFERROR($X50&lt;0,TRUE),IFERROR($X50&gt;0.95,TRUE)),"Meta inválida",IF(COUNTA($I50,$K50,$M50,$O50,$Q50)=0,"Informe ao menos um SKU",IF(OR(AND($I50&lt;&gt;"",OR(NOT(ISNUMBER($J50)),IFERROR($J50&lt;1,TRUE),IFERROR($J50&lt;&gt;INT($J50),TRUE))),AND($I50="",$J50&lt;&gt;""),AND($K50&lt;&gt;"",OR(NOT(ISNUMBER($L50)),IFERROR($L50&lt;1,TRUE),IFERROR($L50&lt;&gt;INT($L50),TRUE))),AND($K50="",$L50&lt;&gt;""),AND($M50&lt;&gt;"",OR(NOT(ISNUMBER($N50)),IFERROR($N50&lt;1,TRUE),IFERROR($N50&lt;&gt;INT($N50),TRUE))),AND($M50="",$N50&lt;&gt;""),AND($O50&lt;&gt;"",OR(NOT(ISNUMBER($P50)),IFERROR($P50&lt;1,TRUE),IFERROR($P50&lt;&gt;INT($P50),TRUE))),AND($O50="",$P50&lt;&gt;""),AND($Q50&lt;&gt;"",OR(NOT(ISNUMBER($R50)),IFERROR($R50&lt;1,TRUE),IFERROR($R50&lt;&gt;INT($R50),TRUE))),AND($Q50="",$R50&lt;&gt;"")),"Revise SKUs e quantidades",IF(OR(AND($I50&lt;&gt;"",IFERROR(MATCH($I50,Produtos!$A$5:$A$104,0),0)=0),AND($K50&lt;&gt;"",IFERROR(MATCH($K50,Produtos!$A$5:$A$104,0),0)=0),AND($M50&lt;&gt;"",IFERROR(MATCH($M50,Produtos!$A$5:$A$104,0),0)=0),AND($O50&lt;&gt;"",IFERROR(MATCH($O50,Produtos!$A$5:$A$104,0),0)=0),AND($Q50&lt;&gt;"",IFERROR(MATCH($Q50,Produtos!$A$5:$A$104,0),0)=0)),"SKU não cadastrado",IF(OR(AND($I50&lt;&gt;"",IFERROR(INDEX(Produtos!$I$5:$I$104,MATCH($I50,Produtos!$A$5:$A$104,0)),"")&lt;&gt;"OK"),AND($K50&lt;&gt;"",IFERROR(INDEX(Produtos!$I$5:$I$104,MATCH($K50,Produtos!$A$5:$A$104,0)),"")&lt;&gt;"OK"),AND($M50&lt;&gt;"",IFERROR(INDEX(Produtos!$I$5:$I$104,MATCH($M50,Produtos!$A$5:$A$104,0)),"")&lt;&gt;"OK"),AND($O50&lt;&gt;"",IFERROR(INDEX(Produtos!$I$5:$I$104,MATCH($O50,Produtos!$A$5:$A$104,0)),"")&lt;&gt;"OK"),AND($Q50&lt;&gt;"",IFERROR(INDEX(Produtos!$I$5:$I$104,MATCH($Q50,Produtos!$A$5:$A$104,0)),"")&lt;&gt;"OK")),"SKU com erro no cadastro",IF(OR(AND($I50&lt;&gt;"",IFERROR(INDEX(Produtos!$F$5:$F$104,MATCH($I50,Produtos!$A$5:$A$104,0)),"")&lt;&gt;"Sim"),AND($K50&lt;&gt;"",IFERROR(INDEX(Produtos!$F$5:$F$104,MATCH($K50,Produtos!$A$5:$A$104,0)),"")&lt;&gt;"Sim"),AND($M50&lt;&gt;"",IFERROR(INDEX(Produtos!$F$5:$F$104,MATCH($M50,Produtos!$A$5:$A$104,0)),"")&lt;&gt;"Sim"),AND($O50&lt;&gt;"",IFERROR(INDEX(Produtos!$F$5:$F$104,MATCH($O50,Produtos!$A$5:$A$104,0)),"")&lt;&gt;"Sim"),AND($Q50&lt;&gt;"",IFERROR(INDEX(Produtos!$F$5:$F$104,MATCH($Q50,Produtos!$A$5:$A$104,0)),"")&lt;&gt;"Sim")),"SKU inativo ou sem status",IF(OR(AND($I50&lt;&gt;"",$I50=$K50),AND($I50&lt;&gt;"",$I50=$M50),AND($I50&lt;&gt;"",$I50=$O50),AND($I50&lt;&gt;"",$I50=$Q50),AND($K50&lt;&gt;"",$K50=$M50),AND($K50&lt;&gt;"",$K50=$O50),AND($K50&lt;&gt;"",$K50=$Q50),AND($M50&lt;&gt;"",$M50=$O50),AND($M50&lt;&gt;"",$M50=$Q50),AND($O50&lt;&gt;"",$O50=$Q50)),"SKU repetido no combo",IF(OR($V50="",NOT(ISNUMBER($V50)),IFERROR($V50&lt;=0,TRUE)),"Preço do combo inválido",IF(OR($Z50="",NOT(ISNUMBER($Z50))),"Não foi possível calcular a margem",IF($Z50&lt;0,"Margem negativa",IF($Z50&lt;$X50,"Margem abaixo da meta","OK"))))))))))))))))))))</f>
        <v/>
      </c>
      <c r="AE50" s="23">
        <f>IF($AD50="","",IF($AD50="OK","Viável",IF(OR($AD50="Margem negativa",$AD50="Margem abaixo da meta"),"Inviável","Revisar cadastro")))</f>
        <v/>
      </c>
    </row>
    <row r="51">
      <c r="A51" s="18" t="n"/>
      <c r="B51" s="18" t="n"/>
      <c r="C51" s="36" t="n"/>
      <c r="D51" s="36" t="n"/>
      <c r="E51" s="18" t="n"/>
      <c r="F51" s="18" t="n"/>
      <c r="G51" s="25" t="n"/>
      <c r="H51" s="25" t="n"/>
      <c r="I51" s="18" t="n"/>
      <c r="J51" s="20" t="n"/>
      <c r="K51" s="18" t="n"/>
      <c r="L51" s="20" t="n"/>
      <c r="M51" s="18" t="n"/>
      <c r="N51" s="20" t="n"/>
      <c r="O51" s="18" t="n"/>
      <c r="P51" s="20" t="n"/>
      <c r="Q51" s="18" t="n"/>
      <c r="R51" s="20" t="n"/>
      <c r="S51" s="21">
        <f>IF($A51="","",IF($I51="",0,IFERROR($J51*INDEX(Produtos!$D$5:$D$104,MATCH($I51,Produtos!$A$5:$A$104,0)),0))+IF($K51="",0,IFERROR($L51*INDEX(Produtos!$D$5:$D$104,MATCH($K51,Produtos!$A$5:$A$104,0)),0))+IF($M51="",0,IFERROR($N51*INDEX(Produtos!$D$5:$D$104,MATCH($M51,Produtos!$A$5:$A$104,0)),0))+IF($O51="",0,IFERROR($P51*INDEX(Produtos!$D$5:$D$104,MATCH($O51,Produtos!$A$5:$A$104,0)),0))+IF($Q51="",0,IFERROR($R51*INDEX(Produtos!$D$5:$D$104,MATCH($Q51,Produtos!$A$5:$A$104,0)),0)))</f>
        <v/>
      </c>
      <c r="T51" s="21">
        <f>IF($A51="","",IF($I51="",0,IFERROR($J51*INDEX(Produtos!$E$5:$E$104,MATCH($I51,Produtos!$A$5:$A$104,0)),0))+IF($K51="",0,IFERROR($L51*INDEX(Produtos!$E$5:$E$104,MATCH($K51,Produtos!$A$5:$A$104,0)),0))+IF($M51="",0,IFERROR($N51*INDEX(Produtos!$E$5:$E$104,MATCH($M51,Produtos!$A$5:$A$104,0)),0))+IF($O51="",0,IFERROR($P51*INDEX(Produtos!$E$5:$E$104,MATCH($O51,Produtos!$A$5:$A$104,0)),0))+IF($Q51="",0,IFERROR($R51*INDEX(Produtos!$E$5:$E$104,MATCH($Q51,Produtos!$A$5:$A$104,0)),0)))</f>
        <v/>
      </c>
      <c r="U51" s="21">
        <f>IF(OR($A51="",$S51="",NOT(ISNUMBER($H51))),"",$S51*$H51)</f>
        <v/>
      </c>
      <c r="V51" s="21">
        <f>IF(OR($A51="",$S51="",$U51=""),"",$S51-$U51)</f>
        <v/>
      </c>
      <c r="W51" s="22">
        <f>IF(OR($A51="",NOT(ISNUMBER($S51)),$S51&lt;=0,$U51=""),"",$U51/$S51)</f>
        <v/>
      </c>
      <c r="X51" s="22">
        <f>IF($A51="","",IF($G51="",IF(ISNUMBER(Resumo!$H$2),Resumo!$H$2,""),IF(ISNUMBER($G51),$G51,"")))</f>
        <v/>
      </c>
      <c r="Y51" s="21">
        <f>IF(OR($A51="",$V51="",$T51=""),"",$V51-$T51)</f>
        <v/>
      </c>
      <c r="Z51" s="22">
        <f>IF(OR($A51="",NOT(ISNUMBER($V51)),$V51&lt;=0,$Y51=""),"",$Y51/$V51)</f>
        <v/>
      </c>
      <c r="AA51" s="37">
        <f>IF(OR($A51="",$Z51="",$X51=""),"",($Z51-$X51)*100)</f>
        <v/>
      </c>
      <c r="AB51" s="27">
        <f>IF($A51="","",COUNTA($I51,$K51,$M51,$O51,$Q51))</f>
        <v/>
      </c>
      <c r="AC51" s="27">
        <f>IF($A51="","",SUM(IF(AND($I51&lt;&gt;"",ISNUMBER($J51)),$J51,0),IF(AND($K51&lt;&gt;"",ISNUMBER($L51)),$L51,0),IF(AND($M51&lt;&gt;"",ISNUMBER($N51)),$N51,0),IF(AND($O51&lt;&gt;"",ISNUMBER($P51)),$P51,0),IF(AND($Q51&lt;&gt;"",ISNUMBER($R51)),$R51,0)))</f>
        <v/>
      </c>
      <c r="AD51" s="23">
        <f>IF(COUNTA($A51:$R51)=0,"",IF($A51="","Informe o ID do combo",IF(COUNTIF($A$5:$A$104,$A51)&gt;1,"ID do combo duplicado",IF($B51="","Informe o nome da oferta",IF(OR($C51="",$D51="",NOT(ISNUMBER($C51)),NOT(ISNUMBER($D51))),"Informe datas válidas",IF($D51&lt;$C51,"Data final anterior à inicial",IF(AND($E51&lt;&gt;"Rascunho",$E51&lt;&gt;"Em análise",$E51&lt;&gt;"Aprovado",$E51&lt;&gt;"Descartado"),"Informe a situação",IF(AND($F51&lt;&gt;"Loja virtual",$F51&lt;&gt;"Marketplace",$F51&lt;&gt;"Todos"),"Informe o canal",IF(OR(NOT(ISNUMBER($H51)),IFERROR($H51&lt;0,TRUE),IFERROR($H51&gt;0.95,TRUE)),"Desconto inválido",IF(OR(NOT(ISNUMBER($X51)),IFERROR($X51&lt;0,TRUE),IFERROR($X51&gt;0.95,TRUE)),"Meta inválida",IF(COUNTA($I51,$K51,$M51,$O51,$Q51)=0,"Informe ao menos um SKU",IF(OR(AND($I51&lt;&gt;"",OR(NOT(ISNUMBER($J51)),IFERROR($J51&lt;1,TRUE),IFERROR($J51&lt;&gt;INT($J51),TRUE))),AND($I51="",$J51&lt;&gt;""),AND($K51&lt;&gt;"",OR(NOT(ISNUMBER($L51)),IFERROR($L51&lt;1,TRUE),IFERROR($L51&lt;&gt;INT($L51),TRUE))),AND($K51="",$L51&lt;&gt;""),AND($M51&lt;&gt;"",OR(NOT(ISNUMBER($N51)),IFERROR($N51&lt;1,TRUE),IFERROR($N51&lt;&gt;INT($N51),TRUE))),AND($M51="",$N51&lt;&gt;""),AND($O51&lt;&gt;"",OR(NOT(ISNUMBER($P51)),IFERROR($P51&lt;1,TRUE),IFERROR($P51&lt;&gt;INT($P51),TRUE))),AND($O51="",$P51&lt;&gt;""),AND($Q51&lt;&gt;"",OR(NOT(ISNUMBER($R51)),IFERROR($R51&lt;1,TRUE),IFERROR($R51&lt;&gt;INT($R51),TRUE))),AND($Q51="",$R51&lt;&gt;"")),"Revise SKUs e quantidades",IF(OR(AND($I51&lt;&gt;"",IFERROR(MATCH($I51,Produtos!$A$5:$A$104,0),0)=0),AND($K51&lt;&gt;"",IFERROR(MATCH($K51,Produtos!$A$5:$A$104,0),0)=0),AND($M51&lt;&gt;"",IFERROR(MATCH($M51,Produtos!$A$5:$A$104,0),0)=0),AND($O51&lt;&gt;"",IFERROR(MATCH($O51,Produtos!$A$5:$A$104,0),0)=0),AND($Q51&lt;&gt;"",IFERROR(MATCH($Q51,Produtos!$A$5:$A$104,0),0)=0)),"SKU não cadastrado",IF(OR(AND($I51&lt;&gt;"",IFERROR(INDEX(Produtos!$I$5:$I$104,MATCH($I51,Produtos!$A$5:$A$104,0)),"")&lt;&gt;"OK"),AND($K51&lt;&gt;"",IFERROR(INDEX(Produtos!$I$5:$I$104,MATCH($K51,Produtos!$A$5:$A$104,0)),"")&lt;&gt;"OK"),AND($M51&lt;&gt;"",IFERROR(INDEX(Produtos!$I$5:$I$104,MATCH($M51,Produtos!$A$5:$A$104,0)),"")&lt;&gt;"OK"),AND($O51&lt;&gt;"",IFERROR(INDEX(Produtos!$I$5:$I$104,MATCH($O51,Produtos!$A$5:$A$104,0)),"")&lt;&gt;"OK"),AND($Q51&lt;&gt;"",IFERROR(INDEX(Produtos!$I$5:$I$104,MATCH($Q51,Produtos!$A$5:$A$104,0)),"")&lt;&gt;"OK")),"SKU com erro no cadastro",IF(OR(AND($I51&lt;&gt;"",IFERROR(INDEX(Produtos!$F$5:$F$104,MATCH($I51,Produtos!$A$5:$A$104,0)),"")&lt;&gt;"Sim"),AND($K51&lt;&gt;"",IFERROR(INDEX(Produtos!$F$5:$F$104,MATCH($K51,Produtos!$A$5:$A$104,0)),"")&lt;&gt;"Sim"),AND($M51&lt;&gt;"",IFERROR(INDEX(Produtos!$F$5:$F$104,MATCH($M51,Produtos!$A$5:$A$104,0)),"")&lt;&gt;"Sim"),AND($O51&lt;&gt;"",IFERROR(INDEX(Produtos!$F$5:$F$104,MATCH($O51,Produtos!$A$5:$A$104,0)),"")&lt;&gt;"Sim"),AND($Q51&lt;&gt;"",IFERROR(INDEX(Produtos!$F$5:$F$104,MATCH($Q51,Produtos!$A$5:$A$104,0)),"")&lt;&gt;"Sim")),"SKU inativo ou sem status",IF(OR(AND($I51&lt;&gt;"",$I51=$K51),AND($I51&lt;&gt;"",$I51=$M51),AND($I51&lt;&gt;"",$I51=$O51),AND($I51&lt;&gt;"",$I51=$Q51),AND($K51&lt;&gt;"",$K51=$M51),AND($K51&lt;&gt;"",$K51=$O51),AND($K51&lt;&gt;"",$K51=$Q51),AND($M51&lt;&gt;"",$M51=$O51),AND($M51&lt;&gt;"",$M51=$Q51),AND($O51&lt;&gt;"",$O51=$Q51)),"SKU repetido no combo",IF(OR($V51="",NOT(ISNUMBER($V51)),IFERROR($V51&lt;=0,TRUE)),"Preço do combo inválido",IF(OR($Z51="",NOT(ISNUMBER($Z51))),"Não foi possível calcular a margem",IF($Z51&lt;0,"Margem negativa",IF($Z51&lt;$X51,"Margem abaixo da meta","OK"))))))))))))))))))))</f>
        <v/>
      </c>
      <c r="AE51" s="23">
        <f>IF($AD51="","",IF($AD51="OK","Viável",IF(OR($AD51="Margem negativa",$AD51="Margem abaixo da meta"),"Inviável","Revisar cadastro")))</f>
        <v/>
      </c>
    </row>
    <row r="52">
      <c r="A52" s="18" t="n"/>
      <c r="B52" s="18" t="n"/>
      <c r="C52" s="36" t="n"/>
      <c r="D52" s="36" t="n"/>
      <c r="E52" s="18" t="n"/>
      <c r="F52" s="18" t="n"/>
      <c r="G52" s="25" t="n"/>
      <c r="H52" s="25" t="n"/>
      <c r="I52" s="18" t="n"/>
      <c r="J52" s="20" t="n"/>
      <c r="K52" s="18" t="n"/>
      <c r="L52" s="20" t="n"/>
      <c r="M52" s="18" t="n"/>
      <c r="N52" s="20" t="n"/>
      <c r="O52" s="18" t="n"/>
      <c r="P52" s="20" t="n"/>
      <c r="Q52" s="18" t="n"/>
      <c r="R52" s="20" t="n"/>
      <c r="S52" s="21">
        <f>IF($A52="","",IF($I52="",0,IFERROR($J52*INDEX(Produtos!$D$5:$D$104,MATCH($I52,Produtos!$A$5:$A$104,0)),0))+IF($K52="",0,IFERROR($L52*INDEX(Produtos!$D$5:$D$104,MATCH($K52,Produtos!$A$5:$A$104,0)),0))+IF($M52="",0,IFERROR($N52*INDEX(Produtos!$D$5:$D$104,MATCH($M52,Produtos!$A$5:$A$104,0)),0))+IF($O52="",0,IFERROR($P52*INDEX(Produtos!$D$5:$D$104,MATCH($O52,Produtos!$A$5:$A$104,0)),0))+IF($Q52="",0,IFERROR($R52*INDEX(Produtos!$D$5:$D$104,MATCH($Q52,Produtos!$A$5:$A$104,0)),0)))</f>
        <v/>
      </c>
      <c r="T52" s="21">
        <f>IF($A52="","",IF($I52="",0,IFERROR($J52*INDEX(Produtos!$E$5:$E$104,MATCH($I52,Produtos!$A$5:$A$104,0)),0))+IF($K52="",0,IFERROR($L52*INDEX(Produtos!$E$5:$E$104,MATCH($K52,Produtos!$A$5:$A$104,0)),0))+IF($M52="",0,IFERROR($N52*INDEX(Produtos!$E$5:$E$104,MATCH($M52,Produtos!$A$5:$A$104,0)),0))+IF($O52="",0,IFERROR($P52*INDEX(Produtos!$E$5:$E$104,MATCH($O52,Produtos!$A$5:$A$104,0)),0))+IF($Q52="",0,IFERROR($R52*INDEX(Produtos!$E$5:$E$104,MATCH($Q52,Produtos!$A$5:$A$104,0)),0)))</f>
        <v/>
      </c>
      <c r="U52" s="21">
        <f>IF(OR($A52="",$S52="",NOT(ISNUMBER($H52))),"",$S52*$H52)</f>
        <v/>
      </c>
      <c r="V52" s="21">
        <f>IF(OR($A52="",$S52="",$U52=""),"",$S52-$U52)</f>
        <v/>
      </c>
      <c r="W52" s="22">
        <f>IF(OR($A52="",NOT(ISNUMBER($S52)),$S52&lt;=0,$U52=""),"",$U52/$S52)</f>
        <v/>
      </c>
      <c r="X52" s="22">
        <f>IF($A52="","",IF($G52="",IF(ISNUMBER(Resumo!$H$2),Resumo!$H$2,""),IF(ISNUMBER($G52),$G52,"")))</f>
        <v/>
      </c>
      <c r="Y52" s="21">
        <f>IF(OR($A52="",$V52="",$T52=""),"",$V52-$T52)</f>
        <v/>
      </c>
      <c r="Z52" s="22">
        <f>IF(OR($A52="",NOT(ISNUMBER($V52)),$V52&lt;=0,$Y52=""),"",$Y52/$V52)</f>
        <v/>
      </c>
      <c r="AA52" s="37">
        <f>IF(OR($A52="",$Z52="",$X52=""),"",($Z52-$X52)*100)</f>
        <v/>
      </c>
      <c r="AB52" s="27">
        <f>IF($A52="","",COUNTA($I52,$K52,$M52,$O52,$Q52))</f>
        <v/>
      </c>
      <c r="AC52" s="27">
        <f>IF($A52="","",SUM(IF(AND($I52&lt;&gt;"",ISNUMBER($J52)),$J52,0),IF(AND($K52&lt;&gt;"",ISNUMBER($L52)),$L52,0),IF(AND($M52&lt;&gt;"",ISNUMBER($N52)),$N52,0),IF(AND($O52&lt;&gt;"",ISNUMBER($P52)),$P52,0),IF(AND($Q52&lt;&gt;"",ISNUMBER($R52)),$R52,0)))</f>
        <v/>
      </c>
      <c r="AD52" s="23">
        <f>IF(COUNTA($A52:$R52)=0,"",IF($A52="","Informe o ID do combo",IF(COUNTIF($A$5:$A$104,$A52)&gt;1,"ID do combo duplicado",IF($B52="","Informe o nome da oferta",IF(OR($C52="",$D52="",NOT(ISNUMBER($C52)),NOT(ISNUMBER($D52))),"Informe datas válidas",IF($D52&lt;$C52,"Data final anterior à inicial",IF(AND($E52&lt;&gt;"Rascunho",$E52&lt;&gt;"Em análise",$E52&lt;&gt;"Aprovado",$E52&lt;&gt;"Descartado"),"Informe a situação",IF(AND($F52&lt;&gt;"Loja virtual",$F52&lt;&gt;"Marketplace",$F52&lt;&gt;"Todos"),"Informe o canal",IF(OR(NOT(ISNUMBER($H52)),IFERROR($H52&lt;0,TRUE),IFERROR($H52&gt;0.95,TRUE)),"Desconto inválido",IF(OR(NOT(ISNUMBER($X52)),IFERROR($X52&lt;0,TRUE),IFERROR($X52&gt;0.95,TRUE)),"Meta inválida",IF(COUNTA($I52,$K52,$M52,$O52,$Q52)=0,"Informe ao menos um SKU",IF(OR(AND($I52&lt;&gt;"",OR(NOT(ISNUMBER($J52)),IFERROR($J52&lt;1,TRUE),IFERROR($J52&lt;&gt;INT($J52),TRUE))),AND($I52="",$J52&lt;&gt;""),AND($K52&lt;&gt;"",OR(NOT(ISNUMBER($L52)),IFERROR($L52&lt;1,TRUE),IFERROR($L52&lt;&gt;INT($L52),TRUE))),AND($K52="",$L52&lt;&gt;""),AND($M52&lt;&gt;"",OR(NOT(ISNUMBER($N52)),IFERROR($N52&lt;1,TRUE),IFERROR($N52&lt;&gt;INT($N52),TRUE))),AND($M52="",$N52&lt;&gt;""),AND($O52&lt;&gt;"",OR(NOT(ISNUMBER($P52)),IFERROR($P52&lt;1,TRUE),IFERROR($P52&lt;&gt;INT($P52),TRUE))),AND($O52="",$P52&lt;&gt;""),AND($Q52&lt;&gt;"",OR(NOT(ISNUMBER($R52)),IFERROR($R52&lt;1,TRUE),IFERROR($R52&lt;&gt;INT($R52),TRUE))),AND($Q52="",$R52&lt;&gt;"")),"Revise SKUs e quantidades",IF(OR(AND($I52&lt;&gt;"",IFERROR(MATCH($I52,Produtos!$A$5:$A$104,0),0)=0),AND($K52&lt;&gt;"",IFERROR(MATCH($K52,Produtos!$A$5:$A$104,0),0)=0),AND($M52&lt;&gt;"",IFERROR(MATCH($M52,Produtos!$A$5:$A$104,0),0)=0),AND($O52&lt;&gt;"",IFERROR(MATCH($O52,Produtos!$A$5:$A$104,0),0)=0),AND($Q52&lt;&gt;"",IFERROR(MATCH($Q52,Produtos!$A$5:$A$104,0),0)=0)),"SKU não cadastrado",IF(OR(AND($I52&lt;&gt;"",IFERROR(INDEX(Produtos!$I$5:$I$104,MATCH($I52,Produtos!$A$5:$A$104,0)),"")&lt;&gt;"OK"),AND($K52&lt;&gt;"",IFERROR(INDEX(Produtos!$I$5:$I$104,MATCH($K52,Produtos!$A$5:$A$104,0)),"")&lt;&gt;"OK"),AND($M52&lt;&gt;"",IFERROR(INDEX(Produtos!$I$5:$I$104,MATCH($M52,Produtos!$A$5:$A$104,0)),"")&lt;&gt;"OK"),AND($O52&lt;&gt;"",IFERROR(INDEX(Produtos!$I$5:$I$104,MATCH($O52,Produtos!$A$5:$A$104,0)),"")&lt;&gt;"OK"),AND($Q52&lt;&gt;"",IFERROR(INDEX(Produtos!$I$5:$I$104,MATCH($Q52,Produtos!$A$5:$A$104,0)),"")&lt;&gt;"OK")),"SKU com erro no cadastro",IF(OR(AND($I52&lt;&gt;"",IFERROR(INDEX(Produtos!$F$5:$F$104,MATCH($I52,Produtos!$A$5:$A$104,0)),"")&lt;&gt;"Sim"),AND($K52&lt;&gt;"",IFERROR(INDEX(Produtos!$F$5:$F$104,MATCH($K52,Produtos!$A$5:$A$104,0)),"")&lt;&gt;"Sim"),AND($M52&lt;&gt;"",IFERROR(INDEX(Produtos!$F$5:$F$104,MATCH($M52,Produtos!$A$5:$A$104,0)),"")&lt;&gt;"Sim"),AND($O52&lt;&gt;"",IFERROR(INDEX(Produtos!$F$5:$F$104,MATCH($O52,Produtos!$A$5:$A$104,0)),"")&lt;&gt;"Sim"),AND($Q52&lt;&gt;"",IFERROR(INDEX(Produtos!$F$5:$F$104,MATCH($Q52,Produtos!$A$5:$A$104,0)),"")&lt;&gt;"Sim")),"SKU inativo ou sem status",IF(OR(AND($I52&lt;&gt;"",$I52=$K52),AND($I52&lt;&gt;"",$I52=$M52),AND($I52&lt;&gt;"",$I52=$O52),AND($I52&lt;&gt;"",$I52=$Q52),AND($K52&lt;&gt;"",$K52=$M52),AND($K52&lt;&gt;"",$K52=$O52),AND($K52&lt;&gt;"",$K52=$Q52),AND($M52&lt;&gt;"",$M52=$O52),AND($M52&lt;&gt;"",$M52=$Q52),AND($O52&lt;&gt;"",$O52=$Q52)),"SKU repetido no combo",IF(OR($V52="",NOT(ISNUMBER($V52)),IFERROR($V52&lt;=0,TRUE)),"Preço do combo inválido",IF(OR($Z52="",NOT(ISNUMBER($Z52))),"Não foi possível calcular a margem",IF($Z52&lt;0,"Margem negativa",IF($Z52&lt;$X52,"Margem abaixo da meta","OK"))))))))))))))))))))</f>
        <v/>
      </c>
      <c r="AE52" s="23">
        <f>IF($AD52="","",IF($AD52="OK","Viável",IF(OR($AD52="Margem negativa",$AD52="Margem abaixo da meta"),"Inviável","Revisar cadastro")))</f>
        <v/>
      </c>
    </row>
    <row r="53">
      <c r="A53" s="18" t="n"/>
      <c r="B53" s="18" t="n"/>
      <c r="C53" s="36" t="n"/>
      <c r="D53" s="36" t="n"/>
      <c r="E53" s="18" t="n"/>
      <c r="F53" s="18" t="n"/>
      <c r="G53" s="25" t="n"/>
      <c r="H53" s="25" t="n"/>
      <c r="I53" s="18" t="n"/>
      <c r="J53" s="20" t="n"/>
      <c r="K53" s="18" t="n"/>
      <c r="L53" s="20" t="n"/>
      <c r="M53" s="18" t="n"/>
      <c r="N53" s="20" t="n"/>
      <c r="O53" s="18" t="n"/>
      <c r="P53" s="20" t="n"/>
      <c r="Q53" s="18" t="n"/>
      <c r="R53" s="20" t="n"/>
      <c r="S53" s="21">
        <f>IF($A53="","",IF($I53="",0,IFERROR($J53*INDEX(Produtos!$D$5:$D$104,MATCH($I53,Produtos!$A$5:$A$104,0)),0))+IF($K53="",0,IFERROR($L53*INDEX(Produtos!$D$5:$D$104,MATCH($K53,Produtos!$A$5:$A$104,0)),0))+IF($M53="",0,IFERROR($N53*INDEX(Produtos!$D$5:$D$104,MATCH($M53,Produtos!$A$5:$A$104,0)),0))+IF($O53="",0,IFERROR($P53*INDEX(Produtos!$D$5:$D$104,MATCH($O53,Produtos!$A$5:$A$104,0)),0))+IF($Q53="",0,IFERROR($R53*INDEX(Produtos!$D$5:$D$104,MATCH($Q53,Produtos!$A$5:$A$104,0)),0)))</f>
        <v/>
      </c>
      <c r="T53" s="21">
        <f>IF($A53="","",IF($I53="",0,IFERROR($J53*INDEX(Produtos!$E$5:$E$104,MATCH($I53,Produtos!$A$5:$A$104,0)),0))+IF($K53="",0,IFERROR($L53*INDEX(Produtos!$E$5:$E$104,MATCH($K53,Produtos!$A$5:$A$104,0)),0))+IF($M53="",0,IFERROR($N53*INDEX(Produtos!$E$5:$E$104,MATCH($M53,Produtos!$A$5:$A$104,0)),0))+IF($O53="",0,IFERROR($P53*INDEX(Produtos!$E$5:$E$104,MATCH($O53,Produtos!$A$5:$A$104,0)),0))+IF($Q53="",0,IFERROR($R53*INDEX(Produtos!$E$5:$E$104,MATCH($Q53,Produtos!$A$5:$A$104,0)),0)))</f>
        <v/>
      </c>
      <c r="U53" s="21">
        <f>IF(OR($A53="",$S53="",NOT(ISNUMBER($H53))),"",$S53*$H53)</f>
        <v/>
      </c>
      <c r="V53" s="21">
        <f>IF(OR($A53="",$S53="",$U53=""),"",$S53-$U53)</f>
        <v/>
      </c>
      <c r="W53" s="22">
        <f>IF(OR($A53="",NOT(ISNUMBER($S53)),$S53&lt;=0,$U53=""),"",$U53/$S53)</f>
        <v/>
      </c>
      <c r="X53" s="22">
        <f>IF($A53="","",IF($G53="",IF(ISNUMBER(Resumo!$H$2),Resumo!$H$2,""),IF(ISNUMBER($G53),$G53,"")))</f>
        <v/>
      </c>
      <c r="Y53" s="21">
        <f>IF(OR($A53="",$V53="",$T53=""),"",$V53-$T53)</f>
        <v/>
      </c>
      <c r="Z53" s="22">
        <f>IF(OR($A53="",NOT(ISNUMBER($V53)),$V53&lt;=0,$Y53=""),"",$Y53/$V53)</f>
        <v/>
      </c>
      <c r="AA53" s="37">
        <f>IF(OR($A53="",$Z53="",$X53=""),"",($Z53-$X53)*100)</f>
        <v/>
      </c>
      <c r="AB53" s="27">
        <f>IF($A53="","",COUNTA($I53,$K53,$M53,$O53,$Q53))</f>
        <v/>
      </c>
      <c r="AC53" s="27">
        <f>IF($A53="","",SUM(IF(AND($I53&lt;&gt;"",ISNUMBER($J53)),$J53,0),IF(AND($K53&lt;&gt;"",ISNUMBER($L53)),$L53,0),IF(AND($M53&lt;&gt;"",ISNUMBER($N53)),$N53,0),IF(AND($O53&lt;&gt;"",ISNUMBER($P53)),$P53,0),IF(AND($Q53&lt;&gt;"",ISNUMBER($R53)),$R53,0)))</f>
        <v/>
      </c>
      <c r="AD53" s="23">
        <f>IF(COUNTA($A53:$R53)=0,"",IF($A53="","Informe o ID do combo",IF(COUNTIF($A$5:$A$104,$A53)&gt;1,"ID do combo duplicado",IF($B53="","Informe o nome da oferta",IF(OR($C53="",$D53="",NOT(ISNUMBER($C53)),NOT(ISNUMBER($D53))),"Informe datas válidas",IF($D53&lt;$C53,"Data final anterior à inicial",IF(AND($E53&lt;&gt;"Rascunho",$E53&lt;&gt;"Em análise",$E53&lt;&gt;"Aprovado",$E53&lt;&gt;"Descartado"),"Informe a situação",IF(AND($F53&lt;&gt;"Loja virtual",$F53&lt;&gt;"Marketplace",$F53&lt;&gt;"Todos"),"Informe o canal",IF(OR(NOT(ISNUMBER($H53)),IFERROR($H53&lt;0,TRUE),IFERROR($H53&gt;0.95,TRUE)),"Desconto inválido",IF(OR(NOT(ISNUMBER($X53)),IFERROR($X53&lt;0,TRUE),IFERROR($X53&gt;0.95,TRUE)),"Meta inválida",IF(COUNTA($I53,$K53,$M53,$O53,$Q53)=0,"Informe ao menos um SKU",IF(OR(AND($I53&lt;&gt;"",OR(NOT(ISNUMBER($J53)),IFERROR($J53&lt;1,TRUE),IFERROR($J53&lt;&gt;INT($J53),TRUE))),AND($I53="",$J53&lt;&gt;""),AND($K53&lt;&gt;"",OR(NOT(ISNUMBER($L53)),IFERROR($L53&lt;1,TRUE),IFERROR($L53&lt;&gt;INT($L53),TRUE))),AND($K53="",$L53&lt;&gt;""),AND($M53&lt;&gt;"",OR(NOT(ISNUMBER($N53)),IFERROR($N53&lt;1,TRUE),IFERROR($N53&lt;&gt;INT($N53),TRUE))),AND($M53="",$N53&lt;&gt;""),AND($O53&lt;&gt;"",OR(NOT(ISNUMBER($P53)),IFERROR($P53&lt;1,TRUE),IFERROR($P53&lt;&gt;INT($P53),TRUE))),AND($O53="",$P53&lt;&gt;""),AND($Q53&lt;&gt;"",OR(NOT(ISNUMBER($R53)),IFERROR($R53&lt;1,TRUE),IFERROR($R53&lt;&gt;INT($R53),TRUE))),AND($Q53="",$R53&lt;&gt;"")),"Revise SKUs e quantidades",IF(OR(AND($I53&lt;&gt;"",IFERROR(MATCH($I53,Produtos!$A$5:$A$104,0),0)=0),AND($K53&lt;&gt;"",IFERROR(MATCH($K53,Produtos!$A$5:$A$104,0),0)=0),AND($M53&lt;&gt;"",IFERROR(MATCH($M53,Produtos!$A$5:$A$104,0),0)=0),AND($O53&lt;&gt;"",IFERROR(MATCH($O53,Produtos!$A$5:$A$104,0),0)=0),AND($Q53&lt;&gt;"",IFERROR(MATCH($Q53,Produtos!$A$5:$A$104,0),0)=0)),"SKU não cadastrado",IF(OR(AND($I53&lt;&gt;"",IFERROR(INDEX(Produtos!$I$5:$I$104,MATCH($I53,Produtos!$A$5:$A$104,0)),"")&lt;&gt;"OK"),AND($K53&lt;&gt;"",IFERROR(INDEX(Produtos!$I$5:$I$104,MATCH($K53,Produtos!$A$5:$A$104,0)),"")&lt;&gt;"OK"),AND($M53&lt;&gt;"",IFERROR(INDEX(Produtos!$I$5:$I$104,MATCH($M53,Produtos!$A$5:$A$104,0)),"")&lt;&gt;"OK"),AND($O53&lt;&gt;"",IFERROR(INDEX(Produtos!$I$5:$I$104,MATCH($O53,Produtos!$A$5:$A$104,0)),"")&lt;&gt;"OK"),AND($Q53&lt;&gt;"",IFERROR(INDEX(Produtos!$I$5:$I$104,MATCH($Q53,Produtos!$A$5:$A$104,0)),"")&lt;&gt;"OK")),"SKU com erro no cadastro",IF(OR(AND($I53&lt;&gt;"",IFERROR(INDEX(Produtos!$F$5:$F$104,MATCH($I53,Produtos!$A$5:$A$104,0)),"")&lt;&gt;"Sim"),AND($K53&lt;&gt;"",IFERROR(INDEX(Produtos!$F$5:$F$104,MATCH($K53,Produtos!$A$5:$A$104,0)),"")&lt;&gt;"Sim"),AND($M53&lt;&gt;"",IFERROR(INDEX(Produtos!$F$5:$F$104,MATCH($M53,Produtos!$A$5:$A$104,0)),"")&lt;&gt;"Sim"),AND($O53&lt;&gt;"",IFERROR(INDEX(Produtos!$F$5:$F$104,MATCH($O53,Produtos!$A$5:$A$104,0)),"")&lt;&gt;"Sim"),AND($Q53&lt;&gt;"",IFERROR(INDEX(Produtos!$F$5:$F$104,MATCH($Q53,Produtos!$A$5:$A$104,0)),"")&lt;&gt;"Sim")),"SKU inativo ou sem status",IF(OR(AND($I53&lt;&gt;"",$I53=$K53),AND($I53&lt;&gt;"",$I53=$M53),AND($I53&lt;&gt;"",$I53=$O53),AND($I53&lt;&gt;"",$I53=$Q53),AND($K53&lt;&gt;"",$K53=$M53),AND($K53&lt;&gt;"",$K53=$O53),AND($K53&lt;&gt;"",$K53=$Q53),AND($M53&lt;&gt;"",$M53=$O53),AND($M53&lt;&gt;"",$M53=$Q53),AND($O53&lt;&gt;"",$O53=$Q53)),"SKU repetido no combo",IF(OR($V53="",NOT(ISNUMBER($V53)),IFERROR($V53&lt;=0,TRUE)),"Preço do combo inválido",IF(OR($Z53="",NOT(ISNUMBER($Z53))),"Não foi possível calcular a margem",IF($Z53&lt;0,"Margem negativa",IF($Z53&lt;$X53,"Margem abaixo da meta","OK"))))))))))))))))))))</f>
        <v/>
      </c>
      <c r="AE53" s="23">
        <f>IF($AD53="","",IF($AD53="OK","Viável",IF(OR($AD53="Margem negativa",$AD53="Margem abaixo da meta"),"Inviável","Revisar cadastro")))</f>
        <v/>
      </c>
    </row>
    <row r="54">
      <c r="A54" s="18" t="n"/>
      <c r="B54" s="18" t="n"/>
      <c r="C54" s="36" t="n"/>
      <c r="D54" s="36" t="n"/>
      <c r="E54" s="18" t="n"/>
      <c r="F54" s="18" t="n"/>
      <c r="G54" s="25" t="n"/>
      <c r="H54" s="25" t="n"/>
      <c r="I54" s="18" t="n"/>
      <c r="J54" s="20" t="n"/>
      <c r="K54" s="18" t="n"/>
      <c r="L54" s="20" t="n"/>
      <c r="M54" s="18" t="n"/>
      <c r="N54" s="20" t="n"/>
      <c r="O54" s="18" t="n"/>
      <c r="P54" s="20" t="n"/>
      <c r="Q54" s="18" t="n"/>
      <c r="R54" s="20" t="n"/>
      <c r="S54" s="21">
        <f>IF($A54="","",IF($I54="",0,IFERROR($J54*INDEX(Produtos!$D$5:$D$104,MATCH($I54,Produtos!$A$5:$A$104,0)),0))+IF($K54="",0,IFERROR($L54*INDEX(Produtos!$D$5:$D$104,MATCH($K54,Produtos!$A$5:$A$104,0)),0))+IF($M54="",0,IFERROR($N54*INDEX(Produtos!$D$5:$D$104,MATCH($M54,Produtos!$A$5:$A$104,0)),0))+IF($O54="",0,IFERROR($P54*INDEX(Produtos!$D$5:$D$104,MATCH($O54,Produtos!$A$5:$A$104,0)),0))+IF($Q54="",0,IFERROR($R54*INDEX(Produtos!$D$5:$D$104,MATCH($Q54,Produtos!$A$5:$A$104,0)),0)))</f>
        <v/>
      </c>
      <c r="T54" s="21">
        <f>IF($A54="","",IF($I54="",0,IFERROR($J54*INDEX(Produtos!$E$5:$E$104,MATCH($I54,Produtos!$A$5:$A$104,0)),0))+IF($K54="",0,IFERROR($L54*INDEX(Produtos!$E$5:$E$104,MATCH($K54,Produtos!$A$5:$A$104,0)),0))+IF($M54="",0,IFERROR($N54*INDEX(Produtos!$E$5:$E$104,MATCH($M54,Produtos!$A$5:$A$104,0)),0))+IF($O54="",0,IFERROR($P54*INDEX(Produtos!$E$5:$E$104,MATCH($O54,Produtos!$A$5:$A$104,0)),0))+IF($Q54="",0,IFERROR($R54*INDEX(Produtos!$E$5:$E$104,MATCH($Q54,Produtos!$A$5:$A$104,0)),0)))</f>
        <v/>
      </c>
      <c r="U54" s="21">
        <f>IF(OR($A54="",$S54="",NOT(ISNUMBER($H54))),"",$S54*$H54)</f>
        <v/>
      </c>
      <c r="V54" s="21">
        <f>IF(OR($A54="",$S54="",$U54=""),"",$S54-$U54)</f>
        <v/>
      </c>
      <c r="W54" s="22">
        <f>IF(OR($A54="",NOT(ISNUMBER($S54)),$S54&lt;=0,$U54=""),"",$U54/$S54)</f>
        <v/>
      </c>
      <c r="X54" s="22">
        <f>IF($A54="","",IF($G54="",IF(ISNUMBER(Resumo!$H$2),Resumo!$H$2,""),IF(ISNUMBER($G54),$G54,"")))</f>
        <v/>
      </c>
      <c r="Y54" s="21">
        <f>IF(OR($A54="",$V54="",$T54=""),"",$V54-$T54)</f>
        <v/>
      </c>
      <c r="Z54" s="22">
        <f>IF(OR($A54="",NOT(ISNUMBER($V54)),$V54&lt;=0,$Y54=""),"",$Y54/$V54)</f>
        <v/>
      </c>
      <c r="AA54" s="37">
        <f>IF(OR($A54="",$Z54="",$X54=""),"",($Z54-$X54)*100)</f>
        <v/>
      </c>
      <c r="AB54" s="27">
        <f>IF($A54="","",COUNTA($I54,$K54,$M54,$O54,$Q54))</f>
        <v/>
      </c>
      <c r="AC54" s="27">
        <f>IF($A54="","",SUM(IF(AND($I54&lt;&gt;"",ISNUMBER($J54)),$J54,0),IF(AND($K54&lt;&gt;"",ISNUMBER($L54)),$L54,0),IF(AND($M54&lt;&gt;"",ISNUMBER($N54)),$N54,0),IF(AND($O54&lt;&gt;"",ISNUMBER($P54)),$P54,0),IF(AND($Q54&lt;&gt;"",ISNUMBER($R54)),$R54,0)))</f>
        <v/>
      </c>
      <c r="AD54" s="23">
        <f>IF(COUNTA($A54:$R54)=0,"",IF($A54="","Informe o ID do combo",IF(COUNTIF($A$5:$A$104,$A54)&gt;1,"ID do combo duplicado",IF($B54="","Informe o nome da oferta",IF(OR($C54="",$D54="",NOT(ISNUMBER($C54)),NOT(ISNUMBER($D54))),"Informe datas válidas",IF($D54&lt;$C54,"Data final anterior à inicial",IF(AND($E54&lt;&gt;"Rascunho",$E54&lt;&gt;"Em análise",$E54&lt;&gt;"Aprovado",$E54&lt;&gt;"Descartado"),"Informe a situação",IF(AND($F54&lt;&gt;"Loja virtual",$F54&lt;&gt;"Marketplace",$F54&lt;&gt;"Todos"),"Informe o canal",IF(OR(NOT(ISNUMBER($H54)),IFERROR($H54&lt;0,TRUE),IFERROR($H54&gt;0.95,TRUE)),"Desconto inválido",IF(OR(NOT(ISNUMBER($X54)),IFERROR($X54&lt;0,TRUE),IFERROR($X54&gt;0.95,TRUE)),"Meta inválida",IF(COUNTA($I54,$K54,$M54,$O54,$Q54)=0,"Informe ao menos um SKU",IF(OR(AND($I54&lt;&gt;"",OR(NOT(ISNUMBER($J54)),IFERROR($J54&lt;1,TRUE),IFERROR($J54&lt;&gt;INT($J54),TRUE))),AND($I54="",$J54&lt;&gt;""),AND($K54&lt;&gt;"",OR(NOT(ISNUMBER($L54)),IFERROR($L54&lt;1,TRUE),IFERROR($L54&lt;&gt;INT($L54),TRUE))),AND($K54="",$L54&lt;&gt;""),AND($M54&lt;&gt;"",OR(NOT(ISNUMBER($N54)),IFERROR($N54&lt;1,TRUE),IFERROR($N54&lt;&gt;INT($N54),TRUE))),AND($M54="",$N54&lt;&gt;""),AND($O54&lt;&gt;"",OR(NOT(ISNUMBER($P54)),IFERROR($P54&lt;1,TRUE),IFERROR($P54&lt;&gt;INT($P54),TRUE))),AND($O54="",$P54&lt;&gt;""),AND($Q54&lt;&gt;"",OR(NOT(ISNUMBER($R54)),IFERROR($R54&lt;1,TRUE),IFERROR($R54&lt;&gt;INT($R54),TRUE))),AND($Q54="",$R54&lt;&gt;"")),"Revise SKUs e quantidades",IF(OR(AND($I54&lt;&gt;"",IFERROR(MATCH($I54,Produtos!$A$5:$A$104,0),0)=0),AND($K54&lt;&gt;"",IFERROR(MATCH($K54,Produtos!$A$5:$A$104,0),0)=0),AND($M54&lt;&gt;"",IFERROR(MATCH($M54,Produtos!$A$5:$A$104,0),0)=0),AND($O54&lt;&gt;"",IFERROR(MATCH($O54,Produtos!$A$5:$A$104,0),0)=0),AND($Q54&lt;&gt;"",IFERROR(MATCH($Q54,Produtos!$A$5:$A$104,0),0)=0)),"SKU não cadastrado",IF(OR(AND($I54&lt;&gt;"",IFERROR(INDEX(Produtos!$I$5:$I$104,MATCH($I54,Produtos!$A$5:$A$104,0)),"")&lt;&gt;"OK"),AND($K54&lt;&gt;"",IFERROR(INDEX(Produtos!$I$5:$I$104,MATCH($K54,Produtos!$A$5:$A$104,0)),"")&lt;&gt;"OK"),AND($M54&lt;&gt;"",IFERROR(INDEX(Produtos!$I$5:$I$104,MATCH($M54,Produtos!$A$5:$A$104,0)),"")&lt;&gt;"OK"),AND($O54&lt;&gt;"",IFERROR(INDEX(Produtos!$I$5:$I$104,MATCH($O54,Produtos!$A$5:$A$104,0)),"")&lt;&gt;"OK"),AND($Q54&lt;&gt;"",IFERROR(INDEX(Produtos!$I$5:$I$104,MATCH($Q54,Produtos!$A$5:$A$104,0)),"")&lt;&gt;"OK")),"SKU com erro no cadastro",IF(OR(AND($I54&lt;&gt;"",IFERROR(INDEX(Produtos!$F$5:$F$104,MATCH($I54,Produtos!$A$5:$A$104,0)),"")&lt;&gt;"Sim"),AND($K54&lt;&gt;"",IFERROR(INDEX(Produtos!$F$5:$F$104,MATCH($K54,Produtos!$A$5:$A$104,0)),"")&lt;&gt;"Sim"),AND($M54&lt;&gt;"",IFERROR(INDEX(Produtos!$F$5:$F$104,MATCH($M54,Produtos!$A$5:$A$104,0)),"")&lt;&gt;"Sim"),AND($O54&lt;&gt;"",IFERROR(INDEX(Produtos!$F$5:$F$104,MATCH($O54,Produtos!$A$5:$A$104,0)),"")&lt;&gt;"Sim"),AND($Q54&lt;&gt;"",IFERROR(INDEX(Produtos!$F$5:$F$104,MATCH($Q54,Produtos!$A$5:$A$104,0)),"")&lt;&gt;"Sim")),"SKU inativo ou sem status",IF(OR(AND($I54&lt;&gt;"",$I54=$K54),AND($I54&lt;&gt;"",$I54=$M54),AND($I54&lt;&gt;"",$I54=$O54),AND($I54&lt;&gt;"",$I54=$Q54),AND($K54&lt;&gt;"",$K54=$M54),AND($K54&lt;&gt;"",$K54=$O54),AND($K54&lt;&gt;"",$K54=$Q54),AND($M54&lt;&gt;"",$M54=$O54),AND($M54&lt;&gt;"",$M54=$Q54),AND($O54&lt;&gt;"",$O54=$Q54)),"SKU repetido no combo",IF(OR($V54="",NOT(ISNUMBER($V54)),IFERROR($V54&lt;=0,TRUE)),"Preço do combo inválido",IF(OR($Z54="",NOT(ISNUMBER($Z54))),"Não foi possível calcular a margem",IF($Z54&lt;0,"Margem negativa",IF($Z54&lt;$X54,"Margem abaixo da meta","OK"))))))))))))))))))))</f>
        <v/>
      </c>
      <c r="AE54" s="23">
        <f>IF($AD54="","",IF($AD54="OK","Viável",IF(OR($AD54="Margem negativa",$AD54="Margem abaixo da meta"),"Inviável","Revisar cadastro")))</f>
        <v/>
      </c>
    </row>
    <row r="55">
      <c r="A55" s="18" t="n"/>
      <c r="B55" s="18" t="n"/>
      <c r="C55" s="36" t="n"/>
      <c r="D55" s="36" t="n"/>
      <c r="E55" s="18" t="n"/>
      <c r="F55" s="18" t="n"/>
      <c r="G55" s="25" t="n"/>
      <c r="H55" s="25" t="n"/>
      <c r="I55" s="18" t="n"/>
      <c r="J55" s="20" t="n"/>
      <c r="K55" s="18" t="n"/>
      <c r="L55" s="20" t="n"/>
      <c r="M55" s="18" t="n"/>
      <c r="N55" s="20" t="n"/>
      <c r="O55" s="18" t="n"/>
      <c r="P55" s="20" t="n"/>
      <c r="Q55" s="18" t="n"/>
      <c r="R55" s="20" t="n"/>
      <c r="S55" s="21">
        <f>IF($A55="","",IF($I55="",0,IFERROR($J55*INDEX(Produtos!$D$5:$D$104,MATCH($I55,Produtos!$A$5:$A$104,0)),0))+IF($K55="",0,IFERROR($L55*INDEX(Produtos!$D$5:$D$104,MATCH($K55,Produtos!$A$5:$A$104,0)),0))+IF($M55="",0,IFERROR($N55*INDEX(Produtos!$D$5:$D$104,MATCH($M55,Produtos!$A$5:$A$104,0)),0))+IF($O55="",0,IFERROR($P55*INDEX(Produtos!$D$5:$D$104,MATCH($O55,Produtos!$A$5:$A$104,0)),0))+IF($Q55="",0,IFERROR($R55*INDEX(Produtos!$D$5:$D$104,MATCH($Q55,Produtos!$A$5:$A$104,0)),0)))</f>
        <v/>
      </c>
      <c r="T55" s="21">
        <f>IF($A55="","",IF($I55="",0,IFERROR($J55*INDEX(Produtos!$E$5:$E$104,MATCH($I55,Produtos!$A$5:$A$104,0)),0))+IF($K55="",0,IFERROR($L55*INDEX(Produtos!$E$5:$E$104,MATCH($K55,Produtos!$A$5:$A$104,0)),0))+IF($M55="",0,IFERROR($N55*INDEX(Produtos!$E$5:$E$104,MATCH($M55,Produtos!$A$5:$A$104,0)),0))+IF($O55="",0,IFERROR($P55*INDEX(Produtos!$E$5:$E$104,MATCH($O55,Produtos!$A$5:$A$104,0)),0))+IF($Q55="",0,IFERROR($R55*INDEX(Produtos!$E$5:$E$104,MATCH($Q55,Produtos!$A$5:$A$104,0)),0)))</f>
        <v/>
      </c>
      <c r="U55" s="21">
        <f>IF(OR($A55="",$S55="",NOT(ISNUMBER($H55))),"",$S55*$H55)</f>
        <v/>
      </c>
      <c r="V55" s="21">
        <f>IF(OR($A55="",$S55="",$U55=""),"",$S55-$U55)</f>
        <v/>
      </c>
      <c r="W55" s="22">
        <f>IF(OR($A55="",NOT(ISNUMBER($S55)),$S55&lt;=0,$U55=""),"",$U55/$S55)</f>
        <v/>
      </c>
      <c r="X55" s="22">
        <f>IF($A55="","",IF($G55="",IF(ISNUMBER(Resumo!$H$2),Resumo!$H$2,""),IF(ISNUMBER($G55),$G55,"")))</f>
        <v/>
      </c>
      <c r="Y55" s="21">
        <f>IF(OR($A55="",$V55="",$T55=""),"",$V55-$T55)</f>
        <v/>
      </c>
      <c r="Z55" s="22">
        <f>IF(OR($A55="",NOT(ISNUMBER($V55)),$V55&lt;=0,$Y55=""),"",$Y55/$V55)</f>
        <v/>
      </c>
      <c r="AA55" s="37">
        <f>IF(OR($A55="",$Z55="",$X55=""),"",($Z55-$X55)*100)</f>
        <v/>
      </c>
      <c r="AB55" s="27">
        <f>IF($A55="","",COUNTA($I55,$K55,$M55,$O55,$Q55))</f>
        <v/>
      </c>
      <c r="AC55" s="27">
        <f>IF($A55="","",SUM(IF(AND($I55&lt;&gt;"",ISNUMBER($J55)),$J55,0),IF(AND($K55&lt;&gt;"",ISNUMBER($L55)),$L55,0),IF(AND($M55&lt;&gt;"",ISNUMBER($N55)),$N55,0),IF(AND($O55&lt;&gt;"",ISNUMBER($P55)),$P55,0),IF(AND($Q55&lt;&gt;"",ISNUMBER($R55)),$R55,0)))</f>
        <v/>
      </c>
      <c r="AD55" s="23">
        <f>IF(COUNTA($A55:$R55)=0,"",IF($A55="","Informe o ID do combo",IF(COUNTIF($A$5:$A$104,$A55)&gt;1,"ID do combo duplicado",IF($B55="","Informe o nome da oferta",IF(OR($C55="",$D55="",NOT(ISNUMBER($C55)),NOT(ISNUMBER($D55))),"Informe datas válidas",IF($D55&lt;$C55,"Data final anterior à inicial",IF(AND($E55&lt;&gt;"Rascunho",$E55&lt;&gt;"Em análise",$E55&lt;&gt;"Aprovado",$E55&lt;&gt;"Descartado"),"Informe a situação",IF(AND($F55&lt;&gt;"Loja virtual",$F55&lt;&gt;"Marketplace",$F55&lt;&gt;"Todos"),"Informe o canal",IF(OR(NOT(ISNUMBER($H55)),IFERROR($H55&lt;0,TRUE),IFERROR($H55&gt;0.95,TRUE)),"Desconto inválido",IF(OR(NOT(ISNUMBER($X55)),IFERROR($X55&lt;0,TRUE),IFERROR($X55&gt;0.95,TRUE)),"Meta inválida",IF(COUNTA($I55,$K55,$M55,$O55,$Q55)=0,"Informe ao menos um SKU",IF(OR(AND($I55&lt;&gt;"",OR(NOT(ISNUMBER($J55)),IFERROR($J55&lt;1,TRUE),IFERROR($J55&lt;&gt;INT($J55),TRUE))),AND($I55="",$J55&lt;&gt;""),AND($K55&lt;&gt;"",OR(NOT(ISNUMBER($L55)),IFERROR($L55&lt;1,TRUE),IFERROR($L55&lt;&gt;INT($L55),TRUE))),AND($K55="",$L55&lt;&gt;""),AND($M55&lt;&gt;"",OR(NOT(ISNUMBER($N55)),IFERROR($N55&lt;1,TRUE),IFERROR($N55&lt;&gt;INT($N55),TRUE))),AND($M55="",$N55&lt;&gt;""),AND($O55&lt;&gt;"",OR(NOT(ISNUMBER($P55)),IFERROR($P55&lt;1,TRUE),IFERROR($P55&lt;&gt;INT($P55),TRUE))),AND($O55="",$P55&lt;&gt;""),AND($Q55&lt;&gt;"",OR(NOT(ISNUMBER($R55)),IFERROR($R55&lt;1,TRUE),IFERROR($R55&lt;&gt;INT($R55),TRUE))),AND($Q55="",$R55&lt;&gt;"")),"Revise SKUs e quantidades",IF(OR(AND($I55&lt;&gt;"",IFERROR(MATCH($I55,Produtos!$A$5:$A$104,0),0)=0),AND($K55&lt;&gt;"",IFERROR(MATCH($K55,Produtos!$A$5:$A$104,0),0)=0),AND($M55&lt;&gt;"",IFERROR(MATCH($M55,Produtos!$A$5:$A$104,0),0)=0),AND($O55&lt;&gt;"",IFERROR(MATCH($O55,Produtos!$A$5:$A$104,0),0)=0),AND($Q55&lt;&gt;"",IFERROR(MATCH($Q55,Produtos!$A$5:$A$104,0),0)=0)),"SKU não cadastrado",IF(OR(AND($I55&lt;&gt;"",IFERROR(INDEX(Produtos!$I$5:$I$104,MATCH($I55,Produtos!$A$5:$A$104,0)),"")&lt;&gt;"OK"),AND($K55&lt;&gt;"",IFERROR(INDEX(Produtos!$I$5:$I$104,MATCH($K55,Produtos!$A$5:$A$104,0)),"")&lt;&gt;"OK"),AND($M55&lt;&gt;"",IFERROR(INDEX(Produtos!$I$5:$I$104,MATCH($M55,Produtos!$A$5:$A$104,0)),"")&lt;&gt;"OK"),AND($O55&lt;&gt;"",IFERROR(INDEX(Produtos!$I$5:$I$104,MATCH($O55,Produtos!$A$5:$A$104,0)),"")&lt;&gt;"OK"),AND($Q55&lt;&gt;"",IFERROR(INDEX(Produtos!$I$5:$I$104,MATCH($Q55,Produtos!$A$5:$A$104,0)),"")&lt;&gt;"OK")),"SKU com erro no cadastro",IF(OR(AND($I55&lt;&gt;"",IFERROR(INDEX(Produtos!$F$5:$F$104,MATCH($I55,Produtos!$A$5:$A$104,0)),"")&lt;&gt;"Sim"),AND($K55&lt;&gt;"",IFERROR(INDEX(Produtos!$F$5:$F$104,MATCH($K55,Produtos!$A$5:$A$104,0)),"")&lt;&gt;"Sim"),AND($M55&lt;&gt;"",IFERROR(INDEX(Produtos!$F$5:$F$104,MATCH($M55,Produtos!$A$5:$A$104,0)),"")&lt;&gt;"Sim"),AND($O55&lt;&gt;"",IFERROR(INDEX(Produtos!$F$5:$F$104,MATCH($O55,Produtos!$A$5:$A$104,0)),"")&lt;&gt;"Sim"),AND($Q55&lt;&gt;"",IFERROR(INDEX(Produtos!$F$5:$F$104,MATCH($Q55,Produtos!$A$5:$A$104,0)),"")&lt;&gt;"Sim")),"SKU inativo ou sem status",IF(OR(AND($I55&lt;&gt;"",$I55=$K55),AND($I55&lt;&gt;"",$I55=$M55),AND($I55&lt;&gt;"",$I55=$O55),AND($I55&lt;&gt;"",$I55=$Q55),AND($K55&lt;&gt;"",$K55=$M55),AND($K55&lt;&gt;"",$K55=$O55),AND($K55&lt;&gt;"",$K55=$Q55),AND($M55&lt;&gt;"",$M55=$O55),AND($M55&lt;&gt;"",$M55=$Q55),AND($O55&lt;&gt;"",$O55=$Q55)),"SKU repetido no combo",IF(OR($V55="",NOT(ISNUMBER($V55)),IFERROR($V55&lt;=0,TRUE)),"Preço do combo inválido",IF(OR($Z55="",NOT(ISNUMBER($Z55))),"Não foi possível calcular a margem",IF($Z55&lt;0,"Margem negativa",IF($Z55&lt;$X55,"Margem abaixo da meta","OK"))))))))))))))))))))</f>
        <v/>
      </c>
      <c r="AE55" s="23">
        <f>IF($AD55="","",IF($AD55="OK","Viável",IF(OR($AD55="Margem negativa",$AD55="Margem abaixo da meta"),"Inviável","Revisar cadastro")))</f>
        <v/>
      </c>
    </row>
    <row r="56">
      <c r="A56" s="18" t="n"/>
      <c r="B56" s="18" t="n"/>
      <c r="C56" s="36" t="n"/>
      <c r="D56" s="36" t="n"/>
      <c r="E56" s="18" t="n"/>
      <c r="F56" s="18" t="n"/>
      <c r="G56" s="25" t="n"/>
      <c r="H56" s="25" t="n"/>
      <c r="I56" s="18" t="n"/>
      <c r="J56" s="20" t="n"/>
      <c r="K56" s="18" t="n"/>
      <c r="L56" s="20" t="n"/>
      <c r="M56" s="18" t="n"/>
      <c r="N56" s="20" t="n"/>
      <c r="O56" s="18" t="n"/>
      <c r="P56" s="20" t="n"/>
      <c r="Q56" s="18" t="n"/>
      <c r="R56" s="20" t="n"/>
      <c r="S56" s="21">
        <f>IF($A56="","",IF($I56="",0,IFERROR($J56*INDEX(Produtos!$D$5:$D$104,MATCH($I56,Produtos!$A$5:$A$104,0)),0))+IF($K56="",0,IFERROR($L56*INDEX(Produtos!$D$5:$D$104,MATCH($K56,Produtos!$A$5:$A$104,0)),0))+IF($M56="",0,IFERROR($N56*INDEX(Produtos!$D$5:$D$104,MATCH($M56,Produtos!$A$5:$A$104,0)),0))+IF($O56="",0,IFERROR($P56*INDEX(Produtos!$D$5:$D$104,MATCH($O56,Produtos!$A$5:$A$104,0)),0))+IF($Q56="",0,IFERROR($R56*INDEX(Produtos!$D$5:$D$104,MATCH($Q56,Produtos!$A$5:$A$104,0)),0)))</f>
        <v/>
      </c>
      <c r="T56" s="21">
        <f>IF($A56="","",IF($I56="",0,IFERROR($J56*INDEX(Produtos!$E$5:$E$104,MATCH($I56,Produtos!$A$5:$A$104,0)),0))+IF($K56="",0,IFERROR($L56*INDEX(Produtos!$E$5:$E$104,MATCH($K56,Produtos!$A$5:$A$104,0)),0))+IF($M56="",0,IFERROR($N56*INDEX(Produtos!$E$5:$E$104,MATCH($M56,Produtos!$A$5:$A$104,0)),0))+IF($O56="",0,IFERROR($P56*INDEX(Produtos!$E$5:$E$104,MATCH($O56,Produtos!$A$5:$A$104,0)),0))+IF($Q56="",0,IFERROR($R56*INDEX(Produtos!$E$5:$E$104,MATCH($Q56,Produtos!$A$5:$A$104,0)),0)))</f>
        <v/>
      </c>
      <c r="U56" s="21">
        <f>IF(OR($A56="",$S56="",NOT(ISNUMBER($H56))),"",$S56*$H56)</f>
        <v/>
      </c>
      <c r="V56" s="21">
        <f>IF(OR($A56="",$S56="",$U56=""),"",$S56-$U56)</f>
        <v/>
      </c>
      <c r="W56" s="22">
        <f>IF(OR($A56="",NOT(ISNUMBER($S56)),$S56&lt;=0,$U56=""),"",$U56/$S56)</f>
        <v/>
      </c>
      <c r="X56" s="22">
        <f>IF($A56="","",IF($G56="",IF(ISNUMBER(Resumo!$H$2),Resumo!$H$2,""),IF(ISNUMBER($G56),$G56,"")))</f>
        <v/>
      </c>
      <c r="Y56" s="21">
        <f>IF(OR($A56="",$V56="",$T56=""),"",$V56-$T56)</f>
        <v/>
      </c>
      <c r="Z56" s="22">
        <f>IF(OR($A56="",NOT(ISNUMBER($V56)),$V56&lt;=0,$Y56=""),"",$Y56/$V56)</f>
        <v/>
      </c>
      <c r="AA56" s="37">
        <f>IF(OR($A56="",$Z56="",$X56=""),"",($Z56-$X56)*100)</f>
        <v/>
      </c>
      <c r="AB56" s="27">
        <f>IF($A56="","",COUNTA($I56,$K56,$M56,$O56,$Q56))</f>
        <v/>
      </c>
      <c r="AC56" s="27">
        <f>IF($A56="","",SUM(IF(AND($I56&lt;&gt;"",ISNUMBER($J56)),$J56,0),IF(AND($K56&lt;&gt;"",ISNUMBER($L56)),$L56,0),IF(AND($M56&lt;&gt;"",ISNUMBER($N56)),$N56,0),IF(AND($O56&lt;&gt;"",ISNUMBER($P56)),$P56,0),IF(AND($Q56&lt;&gt;"",ISNUMBER($R56)),$R56,0)))</f>
        <v/>
      </c>
      <c r="AD56" s="23">
        <f>IF(COUNTA($A56:$R56)=0,"",IF($A56="","Informe o ID do combo",IF(COUNTIF($A$5:$A$104,$A56)&gt;1,"ID do combo duplicado",IF($B56="","Informe o nome da oferta",IF(OR($C56="",$D56="",NOT(ISNUMBER($C56)),NOT(ISNUMBER($D56))),"Informe datas válidas",IF($D56&lt;$C56,"Data final anterior à inicial",IF(AND($E56&lt;&gt;"Rascunho",$E56&lt;&gt;"Em análise",$E56&lt;&gt;"Aprovado",$E56&lt;&gt;"Descartado"),"Informe a situação",IF(AND($F56&lt;&gt;"Loja virtual",$F56&lt;&gt;"Marketplace",$F56&lt;&gt;"Todos"),"Informe o canal",IF(OR(NOT(ISNUMBER($H56)),IFERROR($H56&lt;0,TRUE),IFERROR($H56&gt;0.95,TRUE)),"Desconto inválido",IF(OR(NOT(ISNUMBER($X56)),IFERROR($X56&lt;0,TRUE),IFERROR($X56&gt;0.95,TRUE)),"Meta inválida",IF(COUNTA($I56,$K56,$M56,$O56,$Q56)=0,"Informe ao menos um SKU",IF(OR(AND($I56&lt;&gt;"",OR(NOT(ISNUMBER($J56)),IFERROR($J56&lt;1,TRUE),IFERROR($J56&lt;&gt;INT($J56),TRUE))),AND($I56="",$J56&lt;&gt;""),AND($K56&lt;&gt;"",OR(NOT(ISNUMBER($L56)),IFERROR($L56&lt;1,TRUE),IFERROR($L56&lt;&gt;INT($L56),TRUE))),AND($K56="",$L56&lt;&gt;""),AND($M56&lt;&gt;"",OR(NOT(ISNUMBER($N56)),IFERROR($N56&lt;1,TRUE),IFERROR($N56&lt;&gt;INT($N56),TRUE))),AND($M56="",$N56&lt;&gt;""),AND($O56&lt;&gt;"",OR(NOT(ISNUMBER($P56)),IFERROR($P56&lt;1,TRUE),IFERROR($P56&lt;&gt;INT($P56),TRUE))),AND($O56="",$P56&lt;&gt;""),AND($Q56&lt;&gt;"",OR(NOT(ISNUMBER($R56)),IFERROR($R56&lt;1,TRUE),IFERROR($R56&lt;&gt;INT($R56),TRUE))),AND($Q56="",$R56&lt;&gt;"")),"Revise SKUs e quantidades",IF(OR(AND($I56&lt;&gt;"",IFERROR(MATCH($I56,Produtos!$A$5:$A$104,0),0)=0),AND($K56&lt;&gt;"",IFERROR(MATCH($K56,Produtos!$A$5:$A$104,0),0)=0),AND($M56&lt;&gt;"",IFERROR(MATCH($M56,Produtos!$A$5:$A$104,0),0)=0),AND($O56&lt;&gt;"",IFERROR(MATCH($O56,Produtos!$A$5:$A$104,0),0)=0),AND($Q56&lt;&gt;"",IFERROR(MATCH($Q56,Produtos!$A$5:$A$104,0),0)=0)),"SKU não cadastrado",IF(OR(AND($I56&lt;&gt;"",IFERROR(INDEX(Produtos!$I$5:$I$104,MATCH($I56,Produtos!$A$5:$A$104,0)),"")&lt;&gt;"OK"),AND($K56&lt;&gt;"",IFERROR(INDEX(Produtos!$I$5:$I$104,MATCH($K56,Produtos!$A$5:$A$104,0)),"")&lt;&gt;"OK"),AND($M56&lt;&gt;"",IFERROR(INDEX(Produtos!$I$5:$I$104,MATCH($M56,Produtos!$A$5:$A$104,0)),"")&lt;&gt;"OK"),AND($O56&lt;&gt;"",IFERROR(INDEX(Produtos!$I$5:$I$104,MATCH($O56,Produtos!$A$5:$A$104,0)),"")&lt;&gt;"OK"),AND($Q56&lt;&gt;"",IFERROR(INDEX(Produtos!$I$5:$I$104,MATCH($Q56,Produtos!$A$5:$A$104,0)),"")&lt;&gt;"OK")),"SKU com erro no cadastro",IF(OR(AND($I56&lt;&gt;"",IFERROR(INDEX(Produtos!$F$5:$F$104,MATCH($I56,Produtos!$A$5:$A$104,0)),"")&lt;&gt;"Sim"),AND($K56&lt;&gt;"",IFERROR(INDEX(Produtos!$F$5:$F$104,MATCH($K56,Produtos!$A$5:$A$104,0)),"")&lt;&gt;"Sim"),AND($M56&lt;&gt;"",IFERROR(INDEX(Produtos!$F$5:$F$104,MATCH($M56,Produtos!$A$5:$A$104,0)),"")&lt;&gt;"Sim"),AND($O56&lt;&gt;"",IFERROR(INDEX(Produtos!$F$5:$F$104,MATCH($O56,Produtos!$A$5:$A$104,0)),"")&lt;&gt;"Sim"),AND($Q56&lt;&gt;"",IFERROR(INDEX(Produtos!$F$5:$F$104,MATCH($Q56,Produtos!$A$5:$A$104,0)),"")&lt;&gt;"Sim")),"SKU inativo ou sem status",IF(OR(AND($I56&lt;&gt;"",$I56=$K56),AND($I56&lt;&gt;"",$I56=$M56),AND($I56&lt;&gt;"",$I56=$O56),AND($I56&lt;&gt;"",$I56=$Q56),AND($K56&lt;&gt;"",$K56=$M56),AND($K56&lt;&gt;"",$K56=$O56),AND($K56&lt;&gt;"",$K56=$Q56),AND($M56&lt;&gt;"",$M56=$O56),AND($M56&lt;&gt;"",$M56=$Q56),AND($O56&lt;&gt;"",$O56=$Q56)),"SKU repetido no combo",IF(OR($V56="",NOT(ISNUMBER($V56)),IFERROR($V56&lt;=0,TRUE)),"Preço do combo inválido",IF(OR($Z56="",NOT(ISNUMBER($Z56))),"Não foi possível calcular a margem",IF($Z56&lt;0,"Margem negativa",IF($Z56&lt;$X56,"Margem abaixo da meta","OK"))))))))))))))))))))</f>
        <v/>
      </c>
      <c r="AE56" s="23">
        <f>IF($AD56="","",IF($AD56="OK","Viável",IF(OR($AD56="Margem negativa",$AD56="Margem abaixo da meta"),"Inviável","Revisar cadastro")))</f>
        <v/>
      </c>
    </row>
    <row r="57">
      <c r="A57" s="18" t="n"/>
      <c r="B57" s="18" t="n"/>
      <c r="C57" s="36" t="n"/>
      <c r="D57" s="36" t="n"/>
      <c r="E57" s="18" t="n"/>
      <c r="F57" s="18" t="n"/>
      <c r="G57" s="25" t="n"/>
      <c r="H57" s="25" t="n"/>
      <c r="I57" s="18" t="n"/>
      <c r="J57" s="20" t="n"/>
      <c r="K57" s="18" t="n"/>
      <c r="L57" s="20" t="n"/>
      <c r="M57" s="18" t="n"/>
      <c r="N57" s="20" t="n"/>
      <c r="O57" s="18" t="n"/>
      <c r="P57" s="20" t="n"/>
      <c r="Q57" s="18" t="n"/>
      <c r="R57" s="20" t="n"/>
      <c r="S57" s="21">
        <f>IF($A57="","",IF($I57="",0,IFERROR($J57*INDEX(Produtos!$D$5:$D$104,MATCH($I57,Produtos!$A$5:$A$104,0)),0))+IF($K57="",0,IFERROR($L57*INDEX(Produtos!$D$5:$D$104,MATCH($K57,Produtos!$A$5:$A$104,0)),0))+IF($M57="",0,IFERROR($N57*INDEX(Produtos!$D$5:$D$104,MATCH($M57,Produtos!$A$5:$A$104,0)),0))+IF($O57="",0,IFERROR($P57*INDEX(Produtos!$D$5:$D$104,MATCH($O57,Produtos!$A$5:$A$104,0)),0))+IF($Q57="",0,IFERROR($R57*INDEX(Produtos!$D$5:$D$104,MATCH($Q57,Produtos!$A$5:$A$104,0)),0)))</f>
        <v/>
      </c>
      <c r="T57" s="21">
        <f>IF($A57="","",IF($I57="",0,IFERROR($J57*INDEX(Produtos!$E$5:$E$104,MATCH($I57,Produtos!$A$5:$A$104,0)),0))+IF($K57="",0,IFERROR($L57*INDEX(Produtos!$E$5:$E$104,MATCH($K57,Produtos!$A$5:$A$104,0)),0))+IF($M57="",0,IFERROR($N57*INDEX(Produtos!$E$5:$E$104,MATCH($M57,Produtos!$A$5:$A$104,0)),0))+IF($O57="",0,IFERROR($P57*INDEX(Produtos!$E$5:$E$104,MATCH($O57,Produtos!$A$5:$A$104,0)),0))+IF($Q57="",0,IFERROR($R57*INDEX(Produtos!$E$5:$E$104,MATCH($Q57,Produtos!$A$5:$A$104,0)),0)))</f>
        <v/>
      </c>
      <c r="U57" s="21">
        <f>IF(OR($A57="",$S57="",NOT(ISNUMBER($H57))),"",$S57*$H57)</f>
        <v/>
      </c>
      <c r="V57" s="21">
        <f>IF(OR($A57="",$S57="",$U57=""),"",$S57-$U57)</f>
        <v/>
      </c>
      <c r="W57" s="22">
        <f>IF(OR($A57="",NOT(ISNUMBER($S57)),$S57&lt;=0,$U57=""),"",$U57/$S57)</f>
        <v/>
      </c>
      <c r="X57" s="22">
        <f>IF($A57="","",IF($G57="",IF(ISNUMBER(Resumo!$H$2),Resumo!$H$2,""),IF(ISNUMBER($G57),$G57,"")))</f>
        <v/>
      </c>
      <c r="Y57" s="21">
        <f>IF(OR($A57="",$V57="",$T57=""),"",$V57-$T57)</f>
        <v/>
      </c>
      <c r="Z57" s="22">
        <f>IF(OR($A57="",NOT(ISNUMBER($V57)),$V57&lt;=0,$Y57=""),"",$Y57/$V57)</f>
        <v/>
      </c>
      <c r="AA57" s="37">
        <f>IF(OR($A57="",$Z57="",$X57=""),"",($Z57-$X57)*100)</f>
        <v/>
      </c>
      <c r="AB57" s="27">
        <f>IF($A57="","",COUNTA($I57,$K57,$M57,$O57,$Q57))</f>
        <v/>
      </c>
      <c r="AC57" s="27">
        <f>IF($A57="","",SUM(IF(AND($I57&lt;&gt;"",ISNUMBER($J57)),$J57,0),IF(AND($K57&lt;&gt;"",ISNUMBER($L57)),$L57,0),IF(AND($M57&lt;&gt;"",ISNUMBER($N57)),$N57,0),IF(AND($O57&lt;&gt;"",ISNUMBER($P57)),$P57,0),IF(AND($Q57&lt;&gt;"",ISNUMBER($R57)),$R57,0)))</f>
        <v/>
      </c>
      <c r="AD57" s="23">
        <f>IF(COUNTA($A57:$R57)=0,"",IF($A57="","Informe o ID do combo",IF(COUNTIF($A$5:$A$104,$A57)&gt;1,"ID do combo duplicado",IF($B57="","Informe o nome da oferta",IF(OR($C57="",$D57="",NOT(ISNUMBER($C57)),NOT(ISNUMBER($D57))),"Informe datas válidas",IF($D57&lt;$C57,"Data final anterior à inicial",IF(AND($E57&lt;&gt;"Rascunho",$E57&lt;&gt;"Em análise",$E57&lt;&gt;"Aprovado",$E57&lt;&gt;"Descartado"),"Informe a situação",IF(AND($F57&lt;&gt;"Loja virtual",$F57&lt;&gt;"Marketplace",$F57&lt;&gt;"Todos"),"Informe o canal",IF(OR(NOT(ISNUMBER($H57)),IFERROR($H57&lt;0,TRUE),IFERROR($H57&gt;0.95,TRUE)),"Desconto inválido",IF(OR(NOT(ISNUMBER($X57)),IFERROR($X57&lt;0,TRUE),IFERROR($X57&gt;0.95,TRUE)),"Meta inválida",IF(COUNTA($I57,$K57,$M57,$O57,$Q57)=0,"Informe ao menos um SKU",IF(OR(AND($I57&lt;&gt;"",OR(NOT(ISNUMBER($J57)),IFERROR($J57&lt;1,TRUE),IFERROR($J57&lt;&gt;INT($J57),TRUE))),AND($I57="",$J57&lt;&gt;""),AND($K57&lt;&gt;"",OR(NOT(ISNUMBER($L57)),IFERROR($L57&lt;1,TRUE),IFERROR($L57&lt;&gt;INT($L57),TRUE))),AND($K57="",$L57&lt;&gt;""),AND($M57&lt;&gt;"",OR(NOT(ISNUMBER($N57)),IFERROR($N57&lt;1,TRUE),IFERROR($N57&lt;&gt;INT($N57),TRUE))),AND($M57="",$N57&lt;&gt;""),AND($O57&lt;&gt;"",OR(NOT(ISNUMBER($P57)),IFERROR($P57&lt;1,TRUE),IFERROR($P57&lt;&gt;INT($P57),TRUE))),AND($O57="",$P57&lt;&gt;""),AND($Q57&lt;&gt;"",OR(NOT(ISNUMBER($R57)),IFERROR($R57&lt;1,TRUE),IFERROR($R57&lt;&gt;INT($R57),TRUE))),AND($Q57="",$R57&lt;&gt;"")),"Revise SKUs e quantidades",IF(OR(AND($I57&lt;&gt;"",IFERROR(MATCH($I57,Produtos!$A$5:$A$104,0),0)=0),AND($K57&lt;&gt;"",IFERROR(MATCH($K57,Produtos!$A$5:$A$104,0),0)=0),AND($M57&lt;&gt;"",IFERROR(MATCH($M57,Produtos!$A$5:$A$104,0),0)=0),AND($O57&lt;&gt;"",IFERROR(MATCH($O57,Produtos!$A$5:$A$104,0),0)=0),AND($Q57&lt;&gt;"",IFERROR(MATCH($Q57,Produtos!$A$5:$A$104,0),0)=0)),"SKU não cadastrado",IF(OR(AND($I57&lt;&gt;"",IFERROR(INDEX(Produtos!$I$5:$I$104,MATCH($I57,Produtos!$A$5:$A$104,0)),"")&lt;&gt;"OK"),AND($K57&lt;&gt;"",IFERROR(INDEX(Produtos!$I$5:$I$104,MATCH($K57,Produtos!$A$5:$A$104,0)),"")&lt;&gt;"OK"),AND($M57&lt;&gt;"",IFERROR(INDEX(Produtos!$I$5:$I$104,MATCH($M57,Produtos!$A$5:$A$104,0)),"")&lt;&gt;"OK"),AND($O57&lt;&gt;"",IFERROR(INDEX(Produtos!$I$5:$I$104,MATCH($O57,Produtos!$A$5:$A$104,0)),"")&lt;&gt;"OK"),AND($Q57&lt;&gt;"",IFERROR(INDEX(Produtos!$I$5:$I$104,MATCH($Q57,Produtos!$A$5:$A$104,0)),"")&lt;&gt;"OK")),"SKU com erro no cadastro",IF(OR(AND($I57&lt;&gt;"",IFERROR(INDEX(Produtos!$F$5:$F$104,MATCH($I57,Produtos!$A$5:$A$104,0)),"")&lt;&gt;"Sim"),AND($K57&lt;&gt;"",IFERROR(INDEX(Produtos!$F$5:$F$104,MATCH($K57,Produtos!$A$5:$A$104,0)),"")&lt;&gt;"Sim"),AND($M57&lt;&gt;"",IFERROR(INDEX(Produtos!$F$5:$F$104,MATCH($M57,Produtos!$A$5:$A$104,0)),"")&lt;&gt;"Sim"),AND($O57&lt;&gt;"",IFERROR(INDEX(Produtos!$F$5:$F$104,MATCH($O57,Produtos!$A$5:$A$104,0)),"")&lt;&gt;"Sim"),AND($Q57&lt;&gt;"",IFERROR(INDEX(Produtos!$F$5:$F$104,MATCH($Q57,Produtos!$A$5:$A$104,0)),"")&lt;&gt;"Sim")),"SKU inativo ou sem status",IF(OR(AND($I57&lt;&gt;"",$I57=$K57),AND($I57&lt;&gt;"",$I57=$M57),AND($I57&lt;&gt;"",$I57=$O57),AND($I57&lt;&gt;"",$I57=$Q57),AND($K57&lt;&gt;"",$K57=$M57),AND($K57&lt;&gt;"",$K57=$O57),AND($K57&lt;&gt;"",$K57=$Q57),AND($M57&lt;&gt;"",$M57=$O57),AND($M57&lt;&gt;"",$M57=$Q57),AND($O57&lt;&gt;"",$O57=$Q57)),"SKU repetido no combo",IF(OR($V57="",NOT(ISNUMBER($V57)),IFERROR($V57&lt;=0,TRUE)),"Preço do combo inválido",IF(OR($Z57="",NOT(ISNUMBER($Z57))),"Não foi possível calcular a margem",IF($Z57&lt;0,"Margem negativa",IF($Z57&lt;$X57,"Margem abaixo da meta","OK"))))))))))))))))))))</f>
        <v/>
      </c>
      <c r="AE57" s="23">
        <f>IF($AD57="","",IF($AD57="OK","Viável",IF(OR($AD57="Margem negativa",$AD57="Margem abaixo da meta"),"Inviável","Revisar cadastro")))</f>
        <v/>
      </c>
    </row>
    <row r="58">
      <c r="A58" s="18" t="n"/>
      <c r="B58" s="18" t="n"/>
      <c r="C58" s="36" t="n"/>
      <c r="D58" s="36" t="n"/>
      <c r="E58" s="18" t="n"/>
      <c r="F58" s="18" t="n"/>
      <c r="G58" s="25" t="n"/>
      <c r="H58" s="25" t="n"/>
      <c r="I58" s="18" t="n"/>
      <c r="J58" s="20" t="n"/>
      <c r="K58" s="18" t="n"/>
      <c r="L58" s="20" t="n"/>
      <c r="M58" s="18" t="n"/>
      <c r="N58" s="20" t="n"/>
      <c r="O58" s="18" t="n"/>
      <c r="P58" s="20" t="n"/>
      <c r="Q58" s="18" t="n"/>
      <c r="R58" s="20" t="n"/>
      <c r="S58" s="21">
        <f>IF($A58="","",IF($I58="",0,IFERROR($J58*INDEX(Produtos!$D$5:$D$104,MATCH($I58,Produtos!$A$5:$A$104,0)),0))+IF($K58="",0,IFERROR($L58*INDEX(Produtos!$D$5:$D$104,MATCH($K58,Produtos!$A$5:$A$104,0)),0))+IF($M58="",0,IFERROR($N58*INDEX(Produtos!$D$5:$D$104,MATCH($M58,Produtos!$A$5:$A$104,0)),0))+IF($O58="",0,IFERROR($P58*INDEX(Produtos!$D$5:$D$104,MATCH($O58,Produtos!$A$5:$A$104,0)),0))+IF($Q58="",0,IFERROR($R58*INDEX(Produtos!$D$5:$D$104,MATCH($Q58,Produtos!$A$5:$A$104,0)),0)))</f>
        <v/>
      </c>
      <c r="T58" s="21">
        <f>IF($A58="","",IF($I58="",0,IFERROR($J58*INDEX(Produtos!$E$5:$E$104,MATCH($I58,Produtos!$A$5:$A$104,0)),0))+IF($K58="",0,IFERROR($L58*INDEX(Produtos!$E$5:$E$104,MATCH($K58,Produtos!$A$5:$A$104,0)),0))+IF($M58="",0,IFERROR($N58*INDEX(Produtos!$E$5:$E$104,MATCH($M58,Produtos!$A$5:$A$104,0)),0))+IF($O58="",0,IFERROR($P58*INDEX(Produtos!$E$5:$E$104,MATCH($O58,Produtos!$A$5:$A$104,0)),0))+IF($Q58="",0,IFERROR($R58*INDEX(Produtos!$E$5:$E$104,MATCH($Q58,Produtos!$A$5:$A$104,0)),0)))</f>
        <v/>
      </c>
      <c r="U58" s="21">
        <f>IF(OR($A58="",$S58="",NOT(ISNUMBER($H58))),"",$S58*$H58)</f>
        <v/>
      </c>
      <c r="V58" s="21">
        <f>IF(OR($A58="",$S58="",$U58=""),"",$S58-$U58)</f>
        <v/>
      </c>
      <c r="W58" s="22">
        <f>IF(OR($A58="",NOT(ISNUMBER($S58)),$S58&lt;=0,$U58=""),"",$U58/$S58)</f>
        <v/>
      </c>
      <c r="X58" s="22">
        <f>IF($A58="","",IF($G58="",IF(ISNUMBER(Resumo!$H$2),Resumo!$H$2,""),IF(ISNUMBER($G58),$G58,"")))</f>
        <v/>
      </c>
      <c r="Y58" s="21">
        <f>IF(OR($A58="",$V58="",$T58=""),"",$V58-$T58)</f>
        <v/>
      </c>
      <c r="Z58" s="22">
        <f>IF(OR($A58="",NOT(ISNUMBER($V58)),$V58&lt;=0,$Y58=""),"",$Y58/$V58)</f>
        <v/>
      </c>
      <c r="AA58" s="37">
        <f>IF(OR($A58="",$Z58="",$X58=""),"",($Z58-$X58)*100)</f>
        <v/>
      </c>
      <c r="AB58" s="27">
        <f>IF($A58="","",COUNTA($I58,$K58,$M58,$O58,$Q58))</f>
        <v/>
      </c>
      <c r="AC58" s="27">
        <f>IF($A58="","",SUM(IF(AND($I58&lt;&gt;"",ISNUMBER($J58)),$J58,0),IF(AND($K58&lt;&gt;"",ISNUMBER($L58)),$L58,0),IF(AND($M58&lt;&gt;"",ISNUMBER($N58)),$N58,0),IF(AND($O58&lt;&gt;"",ISNUMBER($P58)),$P58,0),IF(AND($Q58&lt;&gt;"",ISNUMBER($R58)),$R58,0)))</f>
        <v/>
      </c>
      <c r="AD58" s="23">
        <f>IF(COUNTA($A58:$R58)=0,"",IF($A58="","Informe o ID do combo",IF(COUNTIF($A$5:$A$104,$A58)&gt;1,"ID do combo duplicado",IF($B58="","Informe o nome da oferta",IF(OR($C58="",$D58="",NOT(ISNUMBER($C58)),NOT(ISNUMBER($D58))),"Informe datas válidas",IF($D58&lt;$C58,"Data final anterior à inicial",IF(AND($E58&lt;&gt;"Rascunho",$E58&lt;&gt;"Em análise",$E58&lt;&gt;"Aprovado",$E58&lt;&gt;"Descartado"),"Informe a situação",IF(AND($F58&lt;&gt;"Loja virtual",$F58&lt;&gt;"Marketplace",$F58&lt;&gt;"Todos"),"Informe o canal",IF(OR(NOT(ISNUMBER($H58)),IFERROR($H58&lt;0,TRUE),IFERROR($H58&gt;0.95,TRUE)),"Desconto inválido",IF(OR(NOT(ISNUMBER($X58)),IFERROR($X58&lt;0,TRUE),IFERROR($X58&gt;0.95,TRUE)),"Meta inválida",IF(COUNTA($I58,$K58,$M58,$O58,$Q58)=0,"Informe ao menos um SKU",IF(OR(AND($I58&lt;&gt;"",OR(NOT(ISNUMBER($J58)),IFERROR($J58&lt;1,TRUE),IFERROR($J58&lt;&gt;INT($J58),TRUE))),AND($I58="",$J58&lt;&gt;""),AND($K58&lt;&gt;"",OR(NOT(ISNUMBER($L58)),IFERROR($L58&lt;1,TRUE),IFERROR($L58&lt;&gt;INT($L58),TRUE))),AND($K58="",$L58&lt;&gt;""),AND($M58&lt;&gt;"",OR(NOT(ISNUMBER($N58)),IFERROR($N58&lt;1,TRUE),IFERROR($N58&lt;&gt;INT($N58),TRUE))),AND($M58="",$N58&lt;&gt;""),AND($O58&lt;&gt;"",OR(NOT(ISNUMBER($P58)),IFERROR($P58&lt;1,TRUE),IFERROR($P58&lt;&gt;INT($P58),TRUE))),AND($O58="",$P58&lt;&gt;""),AND($Q58&lt;&gt;"",OR(NOT(ISNUMBER($R58)),IFERROR($R58&lt;1,TRUE),IFERROR($R58&lt;&gt;INT($R58),TRUE))),AND($Q58="",$R58&lt;&gt;"")),"Revise SKUs e quantidades",IF(OR(AND($I58&lt;&gt;"",IFERROR(MATCH($I58,Produtos!$A$5:$A$104,0),0)=0),AND($K58&lt;&gt;"",IFERROR(MATCH($K58,Produtos!$A$5:$A$104,0),0)=0),AND($M58&lt;&gt;"",IFERROR(MATCH($M58,Produtos!$A$5:$A$104,0),0)=0),AND($O58&lt;&gt;"",IFERROR(MATCH($O58,Produtos!$A$5:$A$104,0),0)=0),AND($Q58&lt;&gt;"",IFERROR(MATCH($Q58,Produtos!$A$5:$A$104,0),0)=0)),"SKU não cadastrado",IF(OR(AND($I58&lt;&gt;"",IFERROR(INDEX(Produtos!$I$5:$I$104,MATCH($I58,Produtos!$A$5:$A$104,0)),"")&lt;&gt;"OK"),AND($K58&lt;&gt;"",IFERROR(INDEX(Produtos!$I$5:$I$104,MATCH($K58,Produtos!$A$5:$A$104,0)),"")&lt;&gt;"OK"),AND($M58&lt;&gt;"",IFERROR(INDEX(Produtos!$I$5:$I$104,MATCH($M58,Produtos!$A$5:$A$104,0)),"")&lt;&gt;"OK"),AND($O58&lt;&gt;"",IFERROR(INDEX(Produtos!$I$5:$I$104,MATCH($O58,Produtos!$A$5:$A$104,0)),"")&lt;&gt;"OK"),AND($Q58&lt;&gt;"",IFERROR(INDEX(Produtos!$I$5:$I$104,MATCH($Q58,Produtos!$A$5:$A$104,0)),"")&lt;&gt;"OK")),"SKU com erro no cadastro",IF(OR(AND($I58&lt;&gt;"",IFERROR(INDEX(Produtos!$F$5:$F$104,MATCH($I58,Produtos!$A$5:$A$104,0)),"")&lt;&gt;"Sim"),AND($K58&lt;&gt;"",IFERROR(INDEX(Produtos!$F$5:$F$104,MATCH($K58,Produtos!$A$5:$A$104,0)),"")&lt;&gt;"Sim"),AND($M58&lt;&gt;"",IFERROR(INDEX(Produtos!$F$5:$F$104,MATCH($M58,Produtos!$A$5:$A$104,0)),"")&lt;&gt;"Sim"),AND($O58&lt;&gt;"",IFERROR(INDEX(Produtos!$F$5:$F$104,MATCH($O58,Produtos!$A$5:$A$104,0)),"")&lt;&gt;"Sim"),AND($Q58&lt;&gt;"",IFERROR(INDEX(Produtos!$F$5:$F$104,MATCH($Q58,Produtos!$A$5:$A$104,0)),"")&lt;&gt;"Sim")),"SKU inativo ou sem status",IF(OR(AND($I58&lt;&gt;"",$I58=$K58),AND($I58&lt;&gt;"",$I58=$M58),AND($I58&lt;&gt;"",$I58=$O58),AND($I58&lt;&gt;"",$I58=$Q58),AND($K58&lt;&gt;"",$K58=$M58),AND($K58&lt;&gt;"",$K58=$O58),AND($K58&lt;&gt;"",$K58=$Q58),AND($M58&lt;&gt;"",$M58=$O58),AND($M58&lt;&gt;"",$M58=$Q58),AND($O58&lt;&gt;"",$O58=$Q58)),"SKU repetido no combo",IF(OR($V58="",NOT(ISNUMBER($V58)),IFERROR($V58&lt;=0,TRUE)),"Preço do combo inválido",IF(OR($Z58="",NOT(ISNUMBER($Z58))),"Não foi possível calcular a margem",IF($Z58&lt;0,"Margem negativa",IF($Z58&lt;$X58,"Margem abaixo da meta","OK"))))))))))))))))))))</f>
        <v/>
      </c>
      <c r="AE58" s="23">
        <f>IF($AD58="","",IF($AD58="OK","Viável",IF(OR($AD58="Margem negativa",$AD58="Margem abaixo da meta"),"Inviável","Revisar cadastro")))</f>
        <v/>
      </c>
    </row>
    <row r="59">
      <c r="A59" s="18" t="n"/>
      <c r="B59" s="18" t="n"/>
      <c r="C59" s="36" t="n"/>
      <c r="D59" s="36" t="n"/>
      <c r="E59" s="18" t="n"/>
      <c r="F59" s="18" t="n"/>
      <c r="G59" s="25" t="n"/>
      <c r="H59" s="25" t="n"/>
      <c r="I59" s="18" t="n"/>
      <c r="J59" s="20" t="n"/>
      <c r="K59" s="18" t="n"/>
      <c r="L59" s="20" t="n"/>
      <c r="M59" s="18" t="n"/>
      <c r="N59" s="20" t="n"/>
      <c r="O59" s="18" t="n"/>
      <c r="P59" s="20" t="n"/>
      <c r="Q59" s="18" t="n"/>
      <c r="R59" s="20" t="n"/>
      <c r="S59" s="21">
        <f>IF($A59="","",IF($I59="",0,IFERROR($J59*INDEX(Produtos!$D$5:$D$104,MATCH($I59,Produtos!$A$5:$A$104,0)),0))+IF($K59="",0,IFERROR($L59*INDEX(Produtos!$D$5:$D$104,MATCH($K59,Produtos!$A$5:$A$104,0)),0))+IF($M59="",0,IFERROR($N59*INDEX(Produtos!$D$5:$D$104,MATCH($M59,Produtos!$A$5:$A$104,0)),0))+IF($O59="",0,IFERROR($P59*INDEX(Produtos!$D$5:$D$104,MATCH($O59,Produtos!$A$5:$A$104,0)),0))+IF($Q59="",0,IFERROR($R59*INDEX(Produtos!$D$5:$D$104,MATCH($Q59,Produtos!$A$5:$A$104,0)),0)))</f>
        <v/>
      </c>
      <c r="T59" s="21">
        <f>IF($A59="","",IF($I59="",0,IFERROR($J59*INDEX(Produtos!$E$5:$E$104,MATCH($I59,Produtos!$A$5:$A$104,0)),0))+IF($K59="",0,IFERROR($L59*INDEX(Produtos!$E$5:$E$104,MATCH($K59,Produtos!$A$5:$A$104,0)),0))+IF($M59="",0,IFERROR($N59*INDEX(Produtos!$E$5:$E$104,MATCH($M59,Produtos!$A$5:$A$104,0)),0))+IF($O59="",0,IFERROR($P59*INDEX(Produtos!$E$5:$E$104,MATCH($O59,Produtos!$A$5:$A$104,0)),0))+IF($Q59="",0,IFERROR($R59*INDEX(Produtos!$E$5:$E$104,MATCH($Q59,Produtos!$A$5:$A$104,0)),0)))</f>
        <v/>
      </c>
      <c r="U59" s="21">
        <f>IF(OR($A59="",$S59="",NOT(ISNUMBER($H59))),"",$S59*$H59)</f>
        <v/>
      </c>
      <c r="V59" s="21">
        <f>IF(OR($A59="",$S59="",$U59=""),"",$S59-$U59)</f>
        <v/>
      </c>
      <c r="W59" s="22">
        <f>IF(OR($A59="",NOT(ISNUMBER($S59)),$S59&lt;=0,$U59=""),"",$U59/$S59)</f>
        <v/>
      </c>
      <c r="X59" s="22">
        <f>IF($A59="","",IF($G59="",IF(ISNUMBER(Resumo!$H$2),Resumo!$H$2,""),IF(ISNUMBER($G59),$G59,"")))</f>
        <v/>
      </c>
      <c r="Y59" s="21">
        <f>IF(OR($A59="",$V59="",$T59=""),"",$V59-$T59)</f>
        <v/>
      </c>
      <c r="Z59" s="22">
        <f>IF(OR($A59="",NOT(ISNUMBER($V59)),$V59&lt;=0,$Y59=""),"",$Y59/$V59)</f>
        <v/>
      </c>
      <c r="AA59" s="37">
        <f>IF(OR($A59="",$Z59="",$X59=""),"",($Z59-$X59)*100)</f>
        <v/>
      </c>
      <c r="AB59" s="27">
        <f>IF($A59="","",COUNTA($I59,$K59,$M59,$O59,$Q59))</f>
        <v/>
      </c>
      <c r="AC59" s="27">
        <f>IF($A59="","",SUM(IF(AND($I59&lt;&gt;"",ISNUMBER($J59)),$J59,0),IF(AND($K59&lt;&gt;"",ISNUMBER($L59)),$L59,0),IF(AND($M59&lt;&gt;"",ISNUMBER($N59)),$N59,0),IF(AND($O59&lt;&gt;"",ISNUMBER($P59)),$P59,0),IF(AND($Q59&lt;&gt;"",ISNUMBER($R59)),$R59,0)))</f>
        <v/>
      </c>
      <c r="AD59" s="23">
        <f>IF(COUNTA($A59:$R59)=0,"",IF($A59="","Informe o ID do combo",IF(COUNTIF($A$5:$A$104,$A59)&gt;1,"ID do combo duplicado",IF($B59="","Informe o nome da oferta",IF(OR($C59="",$D59="",NOT(ISNUMBER($C59)),NOT(ISNUMBER($D59))),"Informe datas válidas",IF($D59&lt;$C59,"Data final anterior à inicial",IF(AND($E59&lt;&gt;"Rascunho",$E59&lt;&gt;"Em análise",$E59&lt;&gt;"Aprovado",$E59&lt;&gt;"Descartado"),"Informe a situação",IF(AND($F59&lt;&gt;"Loja virtual",$F59&lt;&gt;"Marketplace",$F59&lt;&gt;"Todos"),"Informe o canal",IF(OR(NOT(ISNUMBER($H59)),IFERROR($H59&lt;0,TRUE),IFERROR($H59&gt;0.95,TRUE)),"Desconto inválido",IF(OR(NOT(ISNUMBER($X59)),IFERROR($X59&lt;0,TRUE),IFERROR($X59&gt;0.95,TRUE)),"Meta inválida",IF(COUNTA($I59,$K59,$M59,$O59,$Q59)=0,"Informe ao menos um SKU",IF(OR(AND($I59&lt;&gt;"",OR(NOT(ISNUMBER($J59)),IFERROR($J59&lt;1,TRUE),IFERROR($J59&lt;&gt;INT($J59),TRUE))),AND($I59="",$J59&lt;&gt;""),AND($K59&lt;&gt;"",OR(NOT(ISNUMBER($L59)),IFERROR($L59&lt;1,TRUE),IFERROR($L59&lt;&gt;INT($L59),TRUE))),AND($K59="",$L59&lt;&gt;""),AND($M59&lt;&gt;"",OR(NOT(ISNUMBER($N59)),IFERROR($N59&lt;1,TRUE),IFERROR($N59&lt;&gt;INT($N59),TRUE))),AND($M59="",$N59&lt;&gt;""),AND($O59&lt;&gt;"",OR(NOT(ISNUMBER($P59)),IFERROR($P59&lt;1,TRUE),IFERROR($P59&lt;&gt;INT($P59),TRUE))),AND($O59="",$P59&lt;&gt;""),AND($Q59&lt;&gt;"",OR(NOT(ISNUMBER($R59)),IFERROR($R59&lt;1,TRUE),IFERROR($R59&lt;&gt;INT($R59),TRUE))),AND($Q59="",$R59&lt;&gt;"")),"Revise SKUs e quantidades",IF(OR(AND($I59&lt;&gt;"",IFERROR(MATCH($I59,Produtos!$A$5:$A$104,0),0)=0),AND($K59&lt;&gt;"",IFERROR(MATCH($K59,Produtos!$A$5:$A$104,0),0)=0),AND($M59&lt;&gt;"",IFERROR(MATCH($M59,Produtos!$A$5:$A$104,0),0)=0),AND($O59&lt;&gt;"",IFERROR(MATCH($O59,Produtos!$A$5:$A$104,0),0)=0),AND($Q59&lt;&gt;"",IFERROR(MATCH($Q59,Produtos!$A$5:$A$104,0),0)=0)),"SKU não cadastrado",IF(OR(AND($I59&lt;&gt;"",IFERROR(INDEX(Produtos!$I$5:$I$104,MATCH($I59,Produtos!$A$5:$A$104,0)),"")&lt;&gt;"OK"),AND($K59&lt;&gt;"",IFERROR(INDEX(Produtos!$I$5:$I$104,MATCH($K59,Produtos!$A$5:$A$104,0)),"")&lt;&gt;"OK"),AND($M59&lt;&gt;"",IFERROR(INDEX(Produtos!$I$5:$I$104,MATCH($M59,Produtos!$A$5:$A$104,0)),"")&lt;&gt;"OK"),AND($O59&lt;&gt;"",IFERROR(INDEX(Produtos!$I$5:$I$104,MATCH($O59,Produtos!$A$5:$A$104,0)),"")&lt;&gt;"OK"),AND($Q59&lt;&gt;"",IFERROR(INDEX(Produtos!$I$5:$I$104,MATCH($Q59,Produtos!$A$5:$A$104,0)),"")&lt;&gt;"OK")),"SKU com erro no cadastro",IF(OR(AND($I59&lt;&gt;"",IFERROR(INDEX(Produtos!$F$5:$F$104,MATCH($I59,Produtos!$A$5:$A$104,0)),"")&lt;&gt;"Sim"),AND($K59&lt;&gt;"",IFERROR(INDEX(Produtos!$F$5:$F$104,MATCH($K59,Produtos!$A$5:$A$104,0)),"")&lt;&gt;"Sim"),AND($M59&lt;&gt;"",IFERROR(INDEX(Produtos!$F$5:$F$104,MATCH($M59,Produtos!$A$5:$A$104,0)),"")&lt;&gt;"Sim"),AND($O59&lt;&gt;"",IFERROR(INDEX(Produtos!$F$5:$F$104,MATCH($O59,Produtos!$A$5:$A$104,0)),"")&lt;&gt;"Sim"),AND($Q59&lt;&gt;"",IFERROR(INDEX(Produtos!$F$5:$F$104,MATCH($Q59,Produtos!$A$5:$A$104,0)),"")&lt;&gt;"Sim")),"SKU inativo ou sem status",IF(OR(AND($I59&lt;&gt;"",$I59=$K59),AND($I59&lt;&gt;"",$I59=$M59),AND($I59&lt;&gt;"",$I59=$O59),AND($I59&lt;&gt;"",$I59=$Q59),AND($K59&lt;&gt;"",$K59=$M59),AND($K59&lt;&gt;"",$K59=$O59),AND($K59&lt;&gt;"",$K59=$Q59),AND($M59&lt;&gt;"",$M59=$O59),AND($M59&lt;&gt;"",$M59=$Q59),AND($O59&lt;&gt;"",$O59=$Q59)),"SKU repetido no combo",IF(OR($V59="",NOT(ISNUMBER($V59)),IFERROR($V59&lt;=0,TRUE)),"Preço do combo inválido",IF(OR($Z59="",NOT(ISNUMBER($Z59))),"Não foi possível calcular a margem",IF($Z59&lt;0,"Margem negativa",IF($Z59&lt;$X59,"Margem abaixo da meta","OK"))))))))))))))))))))</f>
        <v/>
      </c>
      <c r="AE59" s="23">
        <f>IF($AD59="","",IF($AD59="OK","Viável",IF(OR($AD59="Margem negativa",$AD59="Margem abaixo da meta"),"Inviável","Revisar cadastro")))</f>
        <v/>
      </c>
    </row>
    <row r="60">
      <c r="A60" s="18" t="n"/>
      <c r="B60" s="18" t="n"/>
      <c r="C60" s="36" t="n"/>
      <c r="D60" s="36" t="n"/>
      <c r="E60" s="18" t="n"/>
      <c r="F60" s="18" t="n"/>
      <c r="G60" s="25" t="n"/>
      <c r="H60" s="25" t="n"/>
      <c r="I60" s="18" t="n"/>
      <c r="J60" s="20" t="n"/>
      <c r="K60" s="18" t="n"/>
      <c r="L60" s="20" t="n"/>
      <c r="M60" s="18" t="n"/>
      <c r="N60" s="20" t="n"/>
      <c r="O60" s="18" t="n"/>
      <c r="P60" s="20" t="n"/>
      <c r="Q60" s="18" t="n"/>
      <c r="R60" s="20" t="n"/>
      <c r="S60" s="21">
        <f>IF($A60="","",IF($I60="",0,IFERROR($J60*INDEX(Produtos!$D$5:$D$104,MATCH($I60,Produtos!$A$5:$A$104,0)),0))+IF($K60="",0,IFERROR($L60*INDEX(Produtos!$D$5:$D$104,MATCH($K60,Produtos!$A$5:$A$104,0)),0))+IF($M60="",0,IFERROR($N60*INDEX(Produtos!$D$5:$D$104,MATCH($M60,Produtos!$A$5:$A$104,0)),0))+IF($O60="",0,IFERROR($P60*INDEX(Produtos!$D$5:$D$104,MATCH($O60,Produtos!$A$5:$A$104,0)),0))+IF($Q60="",0,IFERROR($R60*INDEX(Produtos!$D$5:$D$104,MATCH($Q60,Produtos!$A$5:$A$104,0)),0)))</f>
        <v/>
      </c>
      <c r="T60" s="21">
        <f>IF($A60="","",IF($I60="",0,IFERROR($J60*INDEX(Produtos!$E$5:$E$104,MATCH($I60,Produtos!$A$5:$A$104,0)),0))+IF($K60="",0,IFERROR($L60*INDEX(Produtos!$E$5:$E$104,MATCH($K60,Produtos!$A$5:$A$104,0)),0))+IF($M60="",0,IFERROR($N60*INDEX(Produtos!$E$5:$E$104,MATCH($M60,Produtos!$A$5:$A$104,0)),0))+IF($O60="",0,IFERROR($P60*INDEX(Produtos!$E$5:$E$104,MATCH($O60,Produtos!$A$5:$A$104,0)),0))+IF($Q60="",0,IFERROR($R60*INDEX(Produtos!$E$5:$E$104,MATCH($Q60,Produtos!$A$5:$A$104,0)),0)))</f>
        <v/>
      </c>
      <c r="U60" s="21">
        <f>IF(OR($A60="",$S60="",NOT(ISNUMBER($H60))),"",$S60*$H60)</f>
        <v/>
      </c>
      <c r="V60" s="21">
        <f>IF(OR($A60="",$S60="",$U60=""),"",$S60-$U60)</f>
        <v/>
      </c>
      <c r="W60" s="22">
        <f>IF(OR($A60="",NOT(ISNUMBER($S60)),$S60&lt;=0,$U60=""),"",$U60/$S60)</f>
        <v/>
      </c>
      <c r="X60" s="22">
        <f>IF($A60="","",IF($G60="",IF(ISNUMBER(Resumo!$H$2),Resumo!$H$2,""),IF(ISNUMBER($G60),$G60,"")))</f>
        <v/>
      </c>
      <c r="Y60" s="21">
        <f>IF(OR($A60="",$V60="",$T60=""),"",$V60-$T60)</f>
        <v/>
      </c>
      <c r="Z60" s="22">
        <f>IF(OR($A60="",NOT(ISNUMBER($V60)),$V60&lt;=0,$Y60=""),"",$Y60/$V60)</f>
        <v/>
      </c>
      <c r="AA60" s="37">
        <f>IF(OR($A60="",$Z60="",$X60=""),"",($Z60-$X60)*100)</f>
        <v/>
      </c>
      <c r="AB60" s="27">
        <f>IF($A60="","",COUNTA($I60,$K60,$M60,$O60,$Q60))</f>
        <v/>
      </c>
      <c r="AC60" s="27">
        <f>IF($A60="","",SUM(IF(AND($I60&lt;&gt;"",ISNUMBER($J60)),$J60,0),IF(AND($K60&lt;&gt;"",ISNUMBER($L60)),$L60,0),IF(AND($M60&lt;&gt;"",ISNUMBER($N60)),$N60,0),IF(AND($O60&lt;&gt;"",ISNUMBER($P60)),$P60,0),IF(AND($Q60&lt;&gt;"",ISNUMBER($R60)),$R60,0)))</f>
        <v/>
      </c>
      <c r="AD60" s="23">
        <f>IF(COUNTA($A60:$R60)=0,"",IF($A60="","Informe o ID do combo",IF(COUNTIF($A$5:$A$104,$A60)&gt;1,"ID do combo duplicado",IF($B60="","Informe o nome da oferta",IF(OR($C60="",$D60="",NOT(ISNUMBER($C60)),NOT(ISNUMBER($D60))),"Informe datas válidas",IF($D60&lt;$C60,"Data final anterior à inicial",IF(AND($E60&lt;&gt;"Rascunho",$E60&lt;&gt;"Em análise",$E60&lt;&gt;"Aprovado",$E60&lt;&gt;"Descartado"),"Informe a situação",IF(AND($F60&lt;&gt;"Loja virtual",$F60&lt;&gt;"Marketplace",$F60&lt;&gt;"Todos"),"Informe o canal",IF(OR(NOT(ISNUMBER($H60)),IFERROR($H60&lt;0,TRUE),IFERROR($H60&gt;0.95,TRUE)),"Desconto inválido",IF(OR(NOT(ISNUMBER($X60)),IFERROR($X60&lt;0,TRUE),IFERROR($X60&gt;0.95,TRUE)),"Meta inválida",IF(COUNTA($I60,$K60,$M60,$O60,$Q60)=0,"Informe ao menos um SKU",IF(OR(AND($I60&lt;&gt;"",OR(NOT(ISNUMBER($J60)),IFERROR($J60&lt;1,TRUE),IFERROR($J60&lt;&gt;INT($J60),TRUE))),AND($I60="",$J60&lt;&gt;""),AND($K60&lt;&gt;"",OR(NOT(ISNUMBER($L60)),IFERROR($L60&lt;1,TRUE),IFERROR($L60&lt;&gt;INT($L60),TRUE))),AND($K60="",$L60&lt;&gt;""),AND($M60&lt;&gt;"",OR(NOT(ISNUMBER($N60)),IFERROR($N60&lt;1,TRUE),IFERROR($N60&lt;&gt;INT($N60),TRUE))),AND($M60="",$N60&lt;&gt;""),AND($O60&lt;&gt;"",OR(NOT(ISNUMBER($P60)),IFERROR($P60&lt;1,TRUE),IFERROR($P60&lt;&gt;INT($P60),TRUE))),AND($O60="",$P60&lt;&gt;""),AND($Q60&lt;&gt;"",OR(NOT(ISNUMBER($R60)),IFERROR($R60&lt;1,TRUE),IFERROR($R60&lt;&gt;INT($R60),TRUE))),AND($Q60="",$R60&lt;&gt;"")),"Revise SKUs e quantidades",IF(OR(AND($I60&lt;&gt;"",IFERROR(MATCH($I60,Produtos!$A$5:$A$104,0),0)=0),AND($K60&lt;&gt;"",IFERROR(MATCH($K60,Produtos!$A$5:$A$104,0),0)=0),AND($M60&lt;&gt;"",IFERROR(MATCH($M60,Produtos!$A$5:$A$104,0),0)=0),AND($O60&lt;&gt;"",IFERROR(MATCH($O60,Produtos!$A$5:$A$104,0),0)=0),AND($Q60&lt;&gt;"",IFERROR(MATCH($Q60,Produtos!$A$5:$A$104,0),0)=0)),"SKU não cadastrado",IF(OR(AND($I60&lt;&gt;"",IFERROR(INDEX(Produtos!$I$5:$I$104,MATCH($I60,Produtos!$A$5:$A$104,0)),"")&lt;&gt;"OK"),AND($K60&lt;&gt;"",IFERROR(INDEX(Produtos!$I$5:$I$104,MATCH($K60,Produtos!$A$5:$A$104,0)),"")&lt;&gt;"OK"),AND($M60&lt;&gt;"",IFERROR(INDEX(Produtos!$I$5:$I$104,MATCH($M60,Produtos!$A$5:$A$104,0)),"")&lt;&gt;"OK"),AND($O60&lt;&gt;"",IFERROR(INDEX(Produtos!$I$5:$I$104,MATCH($O60,Produtos!$A$5:$A$104,0)),"")&lt;&gt;"OK"),AND($Q60&lt;&gt;"",IFERROR(INDEX(Produtos!$I$5:$I$104,MATCH($Q60,Produtos!$A$5:$A$104,0)),"")&lt;&gt;"OK")),"SKU com erro no cadastro",IF(OR(AND($I60&lt;&gt;"",IFERROR(INDEX(Produtos!$F$5:$F$104,MATCH($I60,Produtos!$A$5:$A$104,0)),"")&lt;&gt;"Sim"),AND($K60&lt;&gt;"",IFERROR(INDEX(Produtos!$F$5:$F$104,MATCH($K60,Produtos!$A$5:$A$104,0)),"")&lt;&gt;"Sim"),AND($M60&lt;&gt;"",IFERROR(INDEX(Produtos!$F$5:$F$104,MATCH($M60,Produtos!$A$5:$A$104,0)),"")&lt;&gt;"Sim"),AND($O60&lt;&gt;"",IFERROR(INDEX(Produtos!$F$5:$F$104,MATCH($O60,Produtos!$A$5:$A$104,0)),"")&lt;&gt;"Sim"),AND($Q60&lt;&gt;"",IFERROR(INDEX(Produtos!$F$5:$F$104,MATCH($Q60,Produtos!$A$5:$A$104,0)),"")&lt;&gt;"Sim")),"SKU inativo ou sem status",IF(OR(AND($I60&lt;&gt;"",$I60=$K60),AND($I60&lt;&gt;"",$I60=$M60),AND($I60&lt;&gt;"",$I60=$O60),AND($I60&lt;&gt;"",$I60=$Q60),AND($K60&lt;&gt;"",$K60=$M60),AND($K60&lt;&gt;"",$K60=$O60),AND($K60&lt;&gt;"",$K60=$Q60),AND($M60&lt;&gt;"",$M60=$O60),AND($M60&lt;&gt;"",$M60=$Q60),AND($O60&lt;&gt;"",$O60=$Q60)),"SKU repetido no combo",IF(OR($V60="",NOT(ISNUMBER($V60)),IFERROR($V60&lt;=0,TRUE)),"Preço do combo inválido",IF(OR($Z60="",NOT(ISNUMBER($Z60))),"Não foi possível calcular a margem",IF($Z60&lt;0,"Margem negativa",IF($Z60&lt;$X60,"Margem abaixo da meta","OK"))))))))))))))))))))</f>
        <v/>
      </c>
      <c r="AE60" s="23">
        <f>IF($AD60="","",IF($AD60="OK","Viável",IF(OR($AD60="Margem negativa",$AD60="Margem abaixo da meta"),"Inviável","Revisar cadastro")))</f>
        <v/>
      </c>
    </row>
    <row r="61">
      <c r="A61" s="18" t="n"/>
      <c r="B61" s="18" t="n"/>
      <c r="C61" s="36" t="n"/>
      <c r="D61" s="36" t="n"/>
      <c r="E61" s="18" t="n"/>
      <c r="F61" s="18" t="n"/>
      <c r="G61" s="25" t="n"/>
      <c r="H61" s="25" t="n"/>
      <c r="I61" s="18" t="n"/>
      <c r="J61" s="20" t="n"/>
      <c r="K61" s="18" t="n"/>
      <c r="L61" s="20" t="n"/>
      <c r="M61" s="18" t="n"/>
      <c r="N61" s="20" t="n"/>
      <c r="O61" s="18" t="n"/>
      <c r="P61" s="20" t="n"/>
      <c r="Q61" s="18" t="n"/>
      <c r="R61" s="20" t="n"/>
      <c r="S61" s="21">
        <f>IF($A61="","",IF($I61="",0,IFERROR($J61*INDEX(Produtos!$D$5:$D$104,MATCH($I61,Produtos!$A$5:$A$104,0)),0))+IF($K61="",0,IFERROR($L61*INDEX(Produtos!$D$5:$D$104,MATCH($K61,Produtos!$A$5:$A$104,0)),0))+IF($M61="",0,IFERROR($N61*INDEX(Produtos!$D$5:$D$104,MATCH($M61,Produtos!$A$5:$A$104,0)),0))+IF($O61="",0,IFERROR($P61*INDEX(Produtos!$D$5:$D$104,MATCH($O61,Produtos!$A$5:$A$104,0)),0))+IF($Q61="",0,IFERROR($R61*INDEX(Produtos!$D$5:$D$104,MATCH($Q61,Produtos!$A$5:$A$104,0)),0)))</f>
        <v/>
      </c>
      <c r="T61" s="21">
        <f>IF($A61="","",IF($I61="",0,IFERROR($J61*INDEX(Produtos!$E$5:$E$104,MATCH($I61,Produtos!$A$5:$A$104,0)),0))+IF($K61="",0,IFERROR($L61*INDEX(Produtos!$E$5:$E$104,MATCH($K61,Produtos!$A$5:$A$104,0)),0))+IF($M61="",0,IFERROR($N61*INDEX(Produtos!$E$5:$E$104,MATCH($M61,Produtos!$A$5:$A$104,0)),0))+IF($O61="",0,IFERROR($P61*INDEX(Produtos!$E$5:$E$104,MATCH($O61,Produtos!$A$5:$A$104,0)),0))+IF($Q61="",0,IFERROR($R61*INDEX(Produtos!$E$5:$E$104,MATCH($Q61,Produtos!$A$5:$A$104,0)),0)))</f>
        <v/>
      </c>
      <c r="U61" s="21">
        <f>IF(OR($A61="",$S61="",NOT(ISNUMBER($H61))),"",$S61*$H61)</f>
        <v/>
      </c>
      <c r="V61" s="21">
        <f>IF(OR($A61="",$S61="",$U61=""),"",$S61-$U61)</f>
        <v/>
      </c>
      <c r="W61" s="22">
        <f>IF(OR($A61="",NOT(ISNUMBER($S61)),$S61&lt;=0,$U61=""),"",$U61/$S61)</f>
        <v/>
      </c>
      <c r="X61" s="22">
        <f>IF($A61="","",IF($G61="",IF(ISNUMBER(Resumo!$H$2),Resumo!$H$2,""),IF(ISNUMBER($G61),$G61,"")))</f>
        <v/>
      </c>
      <c r="Y61" s="21">
        <f>IF(OR($A61="",$V61="",$T61=""),"",$V61-$T61)</f>
        <v/>
      </c>
      <c r="Z61" s="22">
        <f>IF(OR($A61="",NOT(ISNUMBER($V61)),$V61&lt;=0,$Y61=""),"",$Y61/$V61)</f>
        <v/>
      </c>
      <c r="AA61" s="37">
        <f>IF(OR($A61="",$Z61="",$X61=""),"",($Z61-$X61)*100)</f>
        <v/>
      </c>
      <c r="AB61" s="27">
        <f>IF($A61="","",COUNTA($I61,$K61,$M61,$O61,$Q61))</f>
        <v/>
      </c>
      <c r="AC61" s="27">
        <f>IF($A61="","",SUM(IF(AND($I61&lt;&gt;"",ISNUMBER($J61)),$J61,0),IF(AND($K61&lt;&gt;"",ISNUMBER($L61)),$L61,0),IF(AND($M61&lt;&gt;"",ISNUMBER($N61)),$N61,0),IF(AND($O61&lt;&gt;"",ISNUMBER($P61)),$P61,0),IF(AND($Q61&lt;&gt;"",ISNUMBER($R61)),$R61,0)))</f>
        <v/>
      </c>
      <c r="AD61" s="23">
        <f>IF(COUNTA($A61:$R61)=0,"",IF($A61="","Informe o ID do combo",IF(COUNTIF($A$5:$A$104,$A61)&gt;1,"ID do combo duplicado",IF($B61="","Informe o nome da oferta",IF(OR($C61="",$D61="",NOT(ISNUMBER($C61)),NOT(ISNUMBER($D61))),"Informe datas válidas",IF($D61&lt;$C61,"Data final anterior à inicial",IF(AND($E61&lt;&gt;"Rascunho",$E61&lt;&gt;"Em análise",$E61&lt;&gt;"Aprovado",$E61&lt;&gt;"Descartado"),"Informe a situação",IF(AND($F61&lt;&gt;"Loja virtual",$F61&lt;&gt;"Marketplace",$F61&lt;&gt;"Todos"),"Informe o canal",IF(OR(NOT(ISNUMBER($H61)),IFERROR($H61&lt;0,TRUE),IFERROR($H61&gt;0.95,TRUE)),"Desconto inválido",IF(OR(NOT(ISNUMBER($X61)),IFERROR($X61&lt;0,TRUE),IFERROR($X61&gt;0.95,TRUE)),"Meta inválida",IF(COUNTA($I61,$K61,$M61,$O61,$Q61)=0,"Informe ao menos um SKU",IF(OR(AND($I61&lt;&gt;"",OR(NOT(ISNUMBER($J61)),IFERROR($J61&lt;1,TRUE),IFERROR($J61&lt;&gt;INT($J61),TRUE))),AND($I61="",$J61&lt;&gt;""),AND($K61&lt;&gt;"",OR(NOT(ISNUMBER($L61)),IFERROR($L61&lt;1,TRUE),IFERROR($L61&lt;&gt;INT($L61),TRUE))),AND($K61="",$L61&lt;&gt;""),AND($M61&lt;&gt;"",OR(NOT(ISNUMBER($N61)),IFERROR($N61&lt;1,TRUE),IFERROR($N61&lt;&gt;INT($N61),TRUE))),AND($M61="",$N61&lt;&gt;""),AND($O61&lt;&gt;"",OR(NOT(ISNUMBER($P61)),IFERROR($P61&lt;1,TRUE),IFERROR($P61&lt;&gt;INT($P61),TRUE))),AND($O61="",$P61&lt;&gt;""),AND($Q61&lt;&gt;"",OR(NOT(ISNUMBER($R61)),IFERROR($R61&lt;1,TRUE),IFERROR($R61&lt;&gt;INT($R61),TRUE))),AND($Q61="",$R61&lt;&gt;"")),"Revise SKUs e quantidades",IF(OR(AND($I61&lt;&gt;"",IFERROR(MATCH($I61,Produtos!$A$5:$A$104,0),0)=0),AND($K61&lt;&gt;"",IFERROR(MATCH($K61,Produtos!$A$5:$A$104,0),0)=0),AND($M61&lt;&gt;"",IFERROR(MATCH($M61,Produtos!$A$5:$A$104,0),0)=0),AND($O61&lt;&gt;"",IFERROR(MATCH($O61,Produtos!$A$5:$A$104,0),0)=0),AND($Q61&lt;&gt;"",IFERROR(MATCH($Q61,Produtos!$A$5:$A$104,0),0)=0)),"SKU não cadastrado",IF(OR(AND($I61&lt;&gt;"",IFERROR(INDEX(Produtos!$I$5:$I$104,MATCH($I61,Produtos!$A$5:$A$104,0)),"")&lt;&gt;"OK"),AND($K61&lt;&gt;"",IFERROR(INDEX(Produtos!$I$5:$I$104,MATCH($K61,Produtos!$A$5:$A$104,0)),"")&lt;&gt;"OK"),AND($M61&lt;&gt;"",IFERROR(INDEX(Produtos!$I$5:$I$104,MATCH($M61,Produtos!$A$5:$A$104,0)),"")&lt;&gt;"OK"),AND($O61&lt;&gt;"",IFERROR(INDEX(Produtos!$I$5:$I$104,MATCH($O61,Produtos!$A$5:$A$104,0)),"")&lt;&gt;"OK"),AND($Q61&lt;&gt;"",IFERROR(INDEX(Produtos!$I$5:$I$104,MATCH($Q61,Produtos!$A$5:$A$104,0)),"")&lt;&gt;"OK")),"SKU com erro no cadastro",IF(OR(AND($I61&lt;&gt;"",IFERROR(INDEX(Produtos!$F$5:$F$104,MATCH($I61,Produtos!$A$5:$A$104,0)),"")&lt;&gt;"Sim"),AND($K61&lt;&gt;"",IFERROR(INDEX(Produtos!$F$5:$F$104,MATCH($K61,Produtos!$A$5:$A$104,0)),"")&lt;&gt;"Sim"),AND($M61&lt;&gt;"",IFERROR(INDEX(Produtos!$F$5:$F$104,MATCH($M61,Produtos!$A$5:$A$104,0)),"")&lt;&gt;"Sim"),AND($O61&lt;&gt;"",IFERROR(INDEX(Produtos!$F$5:$F$104,MATCH($O61,Produtos!$A$5:$A$104,0)),"")&lt;&gt;"Sim"),AND($Q61&lt;&gt;"",IFERROR(INDEX(Produtos!$F$5:$F$104,MATCH($Q61,Produtos!$A$5:$A$104,0)),"")&lt;&gt;"Sim")),"SKU inativo ou sem status",IF(OR(AND($I61&lt;&gt;"",$I61=$K61),AND($I61&lt;&gt;"",$I61=$M61),AND($I61&lt;&gt;"",$I61=$O61),AND($I61&lt;&gt;"",$I61=$Q61),AND($K61&lt;&gt;"",$K61=$M61),AND($K61&lt;&gt;"",$K61=$O61),AND($K61&lt;&gt;"",$K61=$Q61),AND($M61&lt;&gt;"",$M61=$O61),AND($M61&lt;&gt;"",$M61=$Q61),AND($O61&lt;&gt;"",$O61=$Q61)),"SKU repetido no combo",IF(OR($V61="",NOT(ISNUMBER($V61)),IFERROR($V61&lt;=0,TRUE)),"Preço do combo inválido",IF(OR($Z61="",NOT(ISNUMBER($Z61))),"Não foi possível calcular a margem",IF($Z61&lt;0,"Margem negativa",IF($Z61&lt;$X61,"Margem abaixo da meta","OK"))))))))))))))))))))</f>
        <v/>
      </c>
      <c r="AE61" s="23">
        <f>IF($AD61="","",IF($AD61="OK","Viável",IF(OR($AD61="Margem negativa",$AD61="Margem abaixo da meta"),"Inviável","Revisar cadastro")))</f>
        <v/>
      </c>
    </row>
    <row r="62">
      <c r="A62" s="18" t="n"/>
      <c r="B62" s="18" t="n"/>
      <c r="C62" s="36" t="n"/>
      <c r="D62" s="36" t="n"/>
      <c r="E62" s="18" t="n"/>
      <c r="F62" s="18" t="n"/>
      <c r="G62" s="25" t="n"/>
      <c r="H62" s="25" t="n"/>
      <c r="I62" s="18" t="n"/>
      <c r="J62" s="20" t="n"/>
      <c r="K62" s="18" t="n"/>
      <c r="L62" s="20" t="n"/>
      <c r="M62" s="18" t="n"/>
      <c r="N62" s="20" t="n"/>
      <c r="O62" s="18" t="n"/>
      <c r="P62" s="20" t="n"/>
      <c r="Q62" s="18" t="n"/>
      <c r="R62" s="20" t="n"/>
      <c r="S62" s="21">
        <f>IF($A62="","",IF($I62="",0,IFERROR($J62*INDEX(Produtos!$D$5:$D$104,MATCH($I62,Produtos!$A$5:$A$104,0)),0))+IF($K62="",0,IFERROR($L62*INDEX(Produtos!$D$5:$D$104,MATCH($K62,Produtos!$A$5:$A$104,0)),0))+IF($M62="",0,IFERROR($N62*INDEX(Produtos!$D$5:$D$104,MATCH($M62,Produtos!$A$5:$A$104,0)),0))+IF($O62="",0,IFERROR($P62*INDEX(Produtos!$D$5:$D$104,MATCH($O62,Produtos!$A$5:$A$104,0)),0))+IF($Q62="",0,IFERROR($R62*INDEX(Produtos!$D$5:$D$104,MATCH($Q62,Produtos!$A$5:$A$104,0)),0)))</f>
        <v/>
      </c>
      <c r="T62" s="21">
        <f>IF($A62="","",IF($I62="",0,IFERROR($J62*INDEX(Produtos!$E$5:$E$104,MATCH($I62,Produtos!$A$5:$A$104,0)),0))+IF($K62="",0,IFERROR($L62*INDEX(Produtos!$E$5:$E$104,MATCH($K62,Produtos!$A$5:$A$104,0)),0))+IF($M62="",0,IFERROR($N62*INDEX(Produtos!$E$5:$E$104,MATCH($M62,Produtos!$A$5:$A$104,0)),0))+IF($O62="",0,IFERROR($P62*INDEX(Produtos!$E$5:$E$104,MATCH($O62,Produtos!$A$5:$A$104,0)),0))+IF($Q62="",0,IFERROR($R62*INDEX(Produtos!$E$5:$E$104,MATCH($Q62,Produtos!$A$5:$A$104,0)),0)))</f>
        <v/>
      </c>
      <c r="U62" s="21">
        <f>IF(OR($A62="",$S62="",NOT(ISNUMBER($H62))),"",$S62*$H62)</f>
        <v/>
      </c>
      <c r="V62" s="21">
        <f>IF(OR($A62="",$S62="",$U62=""),"",$S62-$U62)</f>
        <v/>
      </c>
      <c r="W62" s="22">
        <f>IF(OR($A62="",NOT(ISNUMBER($S62)),$S62&lt;=0,$U62=""),"",$U62/$S62)</f>
        <v/>
      </c>
      <c r="X62" s="22">
        <f>IF($A62="","",IF($G62="",IF(ISNUMBER(Resumo!$H$2),Resumo!$H$2,""),IF(ISNUMBER($G62),$G62,"")))</f>
        <v/>
      </c>
      <c r="Y62" s="21">
        <f>IF(OR($A62="",$V62="",$T62=""),"",$V62-$T62)</f>
        <v/>
      </c>
      <c r="Z62" s="22">
        <f>IF(OR($A62="",NOT(ISNUMBER($V62)),$V62&lt;=0,$Y62=""),"",$Y62/$V62)</f>
        <v/>
      </c>
      <c r="AA62" s="37">
        <f>IF(OR($A62="",$Z62="",$X62=""),"",($Z62-$X62)*100)</f>
        <v/>
      </c>
      <c r="AB62" s="27">
        <f>IF($A62="","",COUNTA($I62,$K62,$M62,$O62,$Q62))</f>
        <v/>
      </c>
      <c r="AC62" s="27">
        <f>IF($A62="","",SUM(IF(AND($I62&lt;&gt;"",ISNUMBER($J62)),$J62,0),IF(AND($K62&lt;&gt;"",ISNUMBER($L62)),$L62,0),IF(AND($M62&lt;&gt;"",ISNUMBER($N62)),$N62,0),IF(AND($O62&lt;&gt;"",ISNUMBER($P62)),$P62,0),IF(AND($Q62&lt;&gt;"",ISNUMBER($R62)),$R62,0)))</f>
        <v/>
      </c>
      <c r="AD62" s="23">
        <f>IF(COUNTA($A62:$R62)=0,"",IF($A62="","Informe o ID do combo",IF(COUNTIF($A$5:$A$104,$A62)&gt;1,"ID do combo duplicado",IF($B62="","Informe o nome da oferta",IF(OR($C62="",$D62="",NOT(ISNUMBER($C62)),NOT(ISNUMBER($D62))),"Informe datas válidas",IF($D62&lt;$C62,"Data final anterior à inicial",IF(AND($E62&lt;&gt;"Rascunho",$E62&lt;&gt;"Em análise",$E62&lt;&gt;"Aprovado",$E62&lt;&gt;"Descartado"),"Informe a situação",IF(AND($F62&lt;&gt;"Loja virtual",$F62&lt;&gt;"Marketplace",$F62&lt;&gt;"Todos"),"Informe o canal",IF(OR(NOT(ISNUMBER($H62)),IFERROR($H62&lt;0,TRUE),IFERROR($H62&gt;0.95,TRUE)),"Desconto inválido",IF(OR(NOT(ISNUMBER($X62)),IFERROR($X62&lt;0,TRUE),IFERROR($X62&gt;0.95,TRUE)),"Meta inválida",IF(COUNTA($I62,$K62,$M62,$O62,$Q62)=0,"Informe ao menos um SKU",IF(OR(AND($I62&lt;&gt;"",OR(NOT(ISNUMBER($J62)),IFERROR($J62&lt;1,TRUE),IFERROR($J62&lt;&gt;INT($J62),TRUE))),AND($I62="",$J62&lt;&gt;""),AND($K62&lt;&gt;"",OR(NOT(ISNUMBER($L62)),IFERROR($L62&lt;1,TRUE),IFERROR($L62&lt;&gt;INT($L62),TRUE))),AND($K62="",$L62&lt;&gt;""),AND($M62&lt;&gt;"",OR(NOT(ISNUMBER($N62)),IFERROR($N62&lt;1,TRUE),IFERROR($N62&lt;&gt;INT($N62),TRUE))),AND($M62="",$N62&lt;&gt;""),AND($O62&lt;&gt;"",OR(NOT(ISNUMBER($P62)),IFERROR($P62&lt;1,TRUE),IFERROR($P62&lt;&gt;INT($P62),TRUE))),AND($O62="",$P62&lt;&gt;""),AND($Q62&lt;&gt;"",OR(NOT(ISNUMBER($R62)),IFERROR($R62&lt;1,TRUE),IFERROR($R62&lt;&gt;INT($R62),TRUE))),AND($Q62="",$R62&lt;&gt;"")),"Revise SKUs e quantidades",IF(OR(AND($I62&lt;&gt;"",IFERROR(MATCH($I62,Produtos!$A$5:$A$104,0),0)=0),AND($K62&lt;&gt;"",IFERROR(MATCH($K62,Produtos!$A$5:$A$104,0),0)=0),AND($M62&lt;&gt;"",IFERROR(MATCH($M62,Produtos!$A$5:$A$104,0),0)=0),AND($O62&lt;&gt;"",IFERROR(MATCH($O62,Produtos!$A$5:$A$104,0),0)=0),AND($Q62&lt;&gt;"",IFERROR(MATCH($Q62,Produtos!$A$5:$A$104,0),0)=0)),"SKU não cadastrado",IF(OR(AND($I62&lt;&gt;"",IFERROR(INDEX(Produtos!$I$5:$I$104,MATCH($I62,Produtos!$A$5:$A$104,0)),"")&lt;&gt;"OK"),AND($K62&lt;&gt;"",IFERROR(INDEX(Produtos!$I$5:$I$104,MATCH($K62,Produtos!$A$5:$A$104,0)),"")&lt;&gt;"OK"),AND($M62&lt;&gt;"",IFERROR(INDEX(Produtos!$I$5:$I$104,MATCH($M62,Produtos!$A$5:$A$104,0)),"")&lt;&gt;"OK"),AND($O62&lt;&gt;"",IFERROR(INDEX(Produtos!$I$5:$I$104,MATCH($O62,Produtos!$A$5:$A$104,0)),"")&lt;&gt;"OK"),AND($Q62&lt;&gt;"",IFERROR(INDEX(Produtos!$I$5:$I$104,MATCH($Q62,Produtos!$A$5:$A$104,0)),"")&lt;&gt;"OK")),"SKU com erro no cadastro",IF(OR(AND($I62&lt;&gt;"",IFERROR(INDEX(Produtos!$F$5:$F$104,MATCH($I62,Produtos!$A$5:$A$104,0)),"")&lt;&gt;"Sim"),AND($K62&lt;&gt;"",IFERROR(INDEX(Produtos!$F$5:$F$104,MATCH($K62,Produtos!$A$5:$A$104,0)),"")&lt;&gt;"Sim"),AND($M62&lt;&gt;"",IFERROR(INDEX(Produtos!$F$5:$F$104,MATCH($M62,Produtos!$A$5:$A$104,0)),"")&lt;&gt;"Sim"),AND($O62&lt;&gt;"",IFERROR(INDEX(Produtos!$F$5:$F$104,MATCH($O62,Produtos!$A$5:$A$104,0)),"")&lt;&gt;"Sim"),AND($Q62&lt;&gt;"",IFERROR(INDEX(Produtos!$F$5:$F$104,MATCH($Q62,Produtos!$A$5:$A$104,0)),"")&lt;&gt;"Sim")),"SKU inativo ou sem status",IF(OR(AND($I62&lt;&gt;"",$I62=$K62),AND($I62&lt;&gt;"",$I62=$M62),AND($I62&lt;&gt;"",$I62=$O62),AND($I62&lt;&gt;"",$I62=$Q62),AND($K62&lt;&gt;"",$K62=$M62),AND($K62&lt;&gt;"",$K62=$O62),AND($K62&lt;&gt;"",$K62=$Q62),AND($M62&lt;&gt;"",$M62=$O62),AND($M62&lt;&gt;"",$M62=$Q62),AND($O62&lt;&gt;"",$O62=$Q62)),"SKU repetido no combo",IF(OR($V62="",NOT(ISNUMBER($V62)),IFERROR($V62&lt;=0,TRUE)),"Preço do combo inválido",IF(OR($Z62="",NOT(ISNUMBER($Z62))),"Não foi possível calcular a margem",IF($Z62&lt;0,"Margem negativa",IF($Z62&lt;$X62,"Margem abaixo da meta","OK"))))))))))))))))))))</f>
        <v/>
      </c>
      <c r="AE62" s="23">
        <f>IF($AD62="","",IF($AD62="OK","Viável",IF(OR($AD62="Margem negativa",$AD62="Margem abaixo da meta"),"Inviável","Revisar cadastro")))</f>
        <v/>
      </c>
    </row>
    <row r="63">
      <c r="A63" s="18" t="n"/>
      <c r="B63" s="18" t="n"/>
      <c r="C63" s="36" t="n"/>
      <c r="D63" s="36" t="n"/>
      <c r="E63" s="18" t="n"/>
      <c r="F63" s="18" t="n"/>
      <c r="G63" s="25" t="n"/>
      <c r="H63" s="25" t="n"/>
      <c r="I63" s="18" t="n"/>
      <c r="J63" s="20" t="n"/>
      <c r="K63" s="18" t="n"/>
      <c r="L63" s="20" t="n"/>
      <c r="M63" s="18" t="n"/>
      <c r="N63" s="20" t="n"/>
      <c r="O63" s="18" t="n"/>
      <c r="P63" s="20" t="n"/>
      <c r="Q63" s="18" t="n"/>
      <c r="R63" s="20" t="n"/>
      <c r="S63" s="21">
        <f>IF($A63="","",IF($I63="",0,IFERROR($J63*INDEX(Produtos!$D$5:$D$104,MATCH($I63,Produtos!$A$5:$A$104,0)),0))+IF($K63="",0,IFERROR($L63*INDEX(Produtos!$D$5:$D$104,MATCH($K63,Produtos!$A$5:$A$104,0)),0))+IF($M63="",0,IFERROR($N63*INDEX(Produtos!$D$5:$D$104,MATCH($M63,Produtos!$A$5:$A$104,0)),0))+IF($O63="",0,IFERROR($P63*INDEX(Produtos!$D$5:$D$104,MATCH($O63,Produtos!$A$5:$A$104,0)),0))+IF($Q63="",0,IFERROR($R63*INDEX(Produtos!$D$5:$D$104,MATCH($Q63,Produtos!$A$5:$A$104,0)),0)))</f>
        <v/>
      </c>
      <c r="T63" s="21">
        <f>IF($A63="","",IF($I63="",0,IFERROR($J63*INDEX(Produtos!$E$5:$E$104,MATCH($I63,Produtos!$A$5:$A$104,0)),0))+IF($K63="",0,IFERROR($L63*INDEX(Produtos!$E$5:$E$104,MATCH($K63,Produtos!$A$5:$A$104,0)),0))+IF($M63="",0,IFERROR($N63*INDEX(Produtos!$E$5:$E$104,MATCH($M63,Produtos!$A$5:$A$104,0)),0))+IF($O63="",0,IFERROR($P63*INDEX(Produtos!$E$5:$E$104,MATCH($O63,Produtos!$A$5:$A$104,0)),0))+IF($Q63="",0,IFERROR($R63*INDEX(Produtos!$E$5:$E$104,MATCH($Q63,Produtos!$A$5:$A$104,0)),0)))</f>
        <v/>
      </c>
      <c r="U63" s="21">
        <f>IF(OR($A63="",$S63="",NOT(ISNUMBER($H63))),"",$S63*$H63)</f>
        <v/>
      </c>
      <c r="V63" s="21">
        <f>IF(OR($A63="",$S63="",$U63=""),"",$S63-$U63)</f>
        <v/>
      </c>
      <c r="W63" s="22">
        <f>IF(OR($A63="",NOT(ISNUMBER($S63)),$S63&lt;=0,$U63=""),"",$U63/$S63)</f>
        <v/>
      </c>
      <c r="X63" s="22">
        <f>IF($A63="","",IF($G63="",IF(ISNUMBER(Resumo!$H$2),Resumo!$H$2,""),IF(ISNUMBER($G63),$G63,"")))</f>
        <v/>
      </c>
      <c r="Y63" s="21">
        <f>IF(OR($A63="",$V63="",$T63=""),"",$V63-$T63)</f>
        <v/>
      </c>
      <c r="Z63" s="22">
        <f>IF(OR($A63="",NOT(ISNUMBER($V63)),$V63&lt;=0,$Y63=""),"",$Y63/$V63)</f>
        <v/>
      </c>
      <c r="AA63" s="37">
        <f>IF(OR($A63="",$Z63="",$X63=""),"",($Z63-$X63)*100)</f>
        <v/>
      </c>
      <c r="AB63" s="27">
        <f>IF($A63="","",COUNTA($I63,$K63,$M63,$O63,$Q63))</f>
        <v/>
      </c>
      <c r="AC63" s="27">
        <f>IF($A63="","",SUM(IF(AND($I63&lt;&gt;"",ISNUMBER($J63)),$J63,0),IF(AND($K63&lt;&gt;"",ISNUMBER($L63)),$L63,0),IF(AND($M63&lt;&gt;"",ISNUMBER($N63)),$N63,0),IF(AND($O63&lt;&gt;"",ISNUMBER($P63)),$P63,0),IF(AND($Q63&lt;&gt;"",ISNUMBER($R63)),$R63,0)))</f>
        <v/>
      </c>
      <c r="AD63" s="23">
        <f>IF(COUNTA($A63:$R63)=0,"",IF($A63="","Informe o ID do combo",IF(COUNTIF($A$5:$A$104,$A63)&gt;1,"ID do combo duplicado",IF($B63="","Informe o nome da oferta",IF(OR($C63="",$D63="",NOT(ISNUMBER($C63)),NOT(ISNUMBER($D63))),"Informe datas válidas",IF($D63&lt;$C63,"Data final anterior à inicial",IF(AND($E63&lt;&gt;"Rascunho",$E63&lt;&gt;"Em análise",$E63&lt;&gt;"Aprovado",$E63&lt;&gt;"Descartado"),"Informe a situação",IF(AND($F63&lt;&gt;"Loja virtual",$F63&lt;&gt;"Marketplace",$F63&lt;&gt;"Todos"),"Informe o canal",IF(OR(NOT(ISNUMBER($H63)),IFERROR($H63&lt;0,TRUE),IFERROR($H63&gt;0.95,TRUE)),"Desconto inválido",IF(OR(NOT(ISNUMBER($X63)),IFERROR($X63&lt;0,TRUE),IFERROR($X63&gt;0.95,TRUE)),"Meta inválida",IF(COUNTA($I63,$K63,$M63,$O63,$Q63)=0,"Informe ao menos um SKU",IF(OR(AND($I63&lt;&gt;"",OR(NOT(ISNUMBER($J63)),IFERROR($J63&lt;1,TRUE),IFERROR($J63&lt;&gt;INT($J63),TRUE))),AND($I63="",$J63&lt;&gt;""),AND($K63&lt;&gt;"",OR(NOT(ISNUMBER($L63)),IFERROR($L63&lt;1,TRUE),IFERROR($L63&lt;&gt;INT($L63),TRUE))),AND($K63="",$L63&lt;&gt;""),AND($M63&lt;&gt;"",OR(NOT(ISNUMBER($N63)),IFERROR($N63&lt;1,TRUE),IFERROR($N63&lt;&gt;INT($N63),TRUE))),AND($M63="",$N63&lt;&gt;""),AND($O63&lt;&gt;"",OR(NOT(ISNUMBER($P63)),IFERROR($P63&lt;1,TRUE),IFERROR($P63&lt;&gt;INT($P63),TRUE))),AND($O63="",$P63&lt;&gt;""),AND($Q63&lt;&gt;"",OR(NOT(ISNUMBER($R63)),IFERROR($R63&lt;1,TRUE),IFERROR($R63&lt;&gt;INT($R63),TRUE))),AND($Q63="",$R63&lt;&gt;"")),"Revise SKUs e quantidades",IF(OR(AND($I63&lt;&gt;"",IFERROR(MATCH($I63,Produtos!$A$5:$A$104,0),0)=0),AND($K63&lt;&gt;"",IFERROR(MATCH($K63,Produtos!$A$5:$A$104,0),0)=0),AND($M63&lt;&gt;"",IFERROR(MATCH($M63,Produtos!$A$5:$A$104,0),0)=0),AND($O63&lt;&gt;"",IFERROR(MATCH($O63,Produtos!$A$5:$A$104,0),0)=0),AND($Q63&lt;&gt;"",IFERROR(MATCH($Q63,Produtos!$A$5:$A$104,0),0)=0)),"SKU não cadastrado",IF(OR(AND($I63&lt;&gt;"",IFERROR(INDEX(Produtos!$I$5:$I$104,MATCH($I63,Produtos!$A$5:$A$104,0)),"")&lt;&gt;"OK"),AND($K63&lt;&gt;"",IFERROR(INDEX(Produtos!$I$5:$I$104,MATCH($K63,Produtos!$A$5:$A$104,0)),"")&lt;&gt;"OK"),AND($M63&lt;&gt;"",IFERROR(INDEX(Produtos!$I$5:$I$104,MATCH($M63,Produtos!$A$5:$A$104,0)),"")&lt;&gt;"OK"),AND($O63&lt;&gt;"",IFERROR(INDEX(Produtos!$I$5:$I$104,MATCH($O63,Produtos!$A$5:$A$104,0)),"")&lt;&gt;"OK"),AND($Q63&lt;&gt;"",IFERROR(INDEX(Produtos!$I$5:$I$104,MATCH($Q63,Produtos!$A$5:$A$104,0)),"")&lt;&gt;"OK")),"SKU com erro no cadastro",IF(OR(AND($I63&lt;&gt;"",IFERROR(INDEX(Produtos!$F$5:$F$104,MATCH($I63,Produtos!$A$5:$A$104,0)),"")&lt;&gt;"Sim"),AND($K63&lt;&gt;"",IFERROR(INDEX(Produtos!$F$5:$F$104,MATCH($K63,Produtos!$A$5:$A$104,0)),"")&lt;&gt;"Sim"),AND($M63&lt;&gt;"",IFERROR(INDEX(Produtos!$F$5:$F$104,MATCH($M63,Produtos!$A$5:$A$104,0)),"")&lt;&gt;"Sim"),AND($O63&lt;&gt;"",IFERROR(INDEX(Produtos!$F$5:$F$104,MATCH($O63,Produtos!$A$5:$A$104,0)),"")&lt;&gt;"Sim"),AND($Q63&lt;&gt;"",IFERROR(INDEX(Produtos!$F$5:$F$104,MATCH($Q63,Produtos!$A$5:$A$104,0)),"")&lt;&gt;"Sim")),"SKU inativo ou sem status",IF(OR(AND($I63&lt;&gt;"",$I63=$K63),AND($I63&lt;&gt;"",$I63=$M63),AND($I63&lt;&gt;"",$I63=$O63),AND($I63&lt;&gt;"",$I63=$Q63),AND($K63&lt;&gt;"",$K63=$M63),AND($K63&lt;&gt;"",$K63=$O63),AND($K63&lt;&gt;"",$K63=$Q63),AND($M63&lt;&gt;"",$M63=$O63),AND($M63&lt;&gt;"",$M63=$Q63),AND($O63&lt;&gt;"",$O63=$Q63)),"SKU repetido no combo",IF(OR($V63="",NOT(ISNUMBER($V63)),IFERROR($V63&lt;=0,TRUE)),"Preço do combo inválido",IF(OR($Z63="",NOT(ISNUMBER($Z63))),"Não foi possível calcular a margem",IF($Z63&lt;0,"Margem negativa",IF($Z63&lt;$X63,"Margem abaixo da meta","OK"))))))))))))))))))))</f>
        <v/>
      </c>
      <c r="AE63" s="23">
        <f>IF($AD63="","",IF($AD63="OK","Viável",IF(OR($AD63="Margem negativa",$AD63="Margem abaixo da meta"),"Inviável","Revisar cadastro")))</f>
        <v/>
      </c>
    </row>
    <row r="64">
      <c r="A64" s="18" t="n"/>
      <c r="B64" s="18" t="n"/>
      <c r="C64" s="36" t="n"/>
      <c r="D64" s="36" t="n"/>
      <c r="E64" s="18" t="n"/>
      <c r="F64" s="18" t="n"/>
      <c r="G64" s="25" t="n"/>
      <c r="H64" s="25" t="n"/>
      <c r="I64" s="18" t="n"/>
      <c r="J64" s="20" t="n"/>
      <c r="K64" s="18" t="n"/>
      <c r="L64" s="20" t="n"/>
      <c r="M64" s="18" t="n"/>
      <c r="N64" s="20" t="n"/>
      <c r="O64" s="18" t="n"/>
      <c r="P64" s="20" t="n"/>
      <c r="Q64" s="18" t="n"/>
      <c r="R64" s="20" t="n"/>
      <c r="S64" s="21">
        <f>IF($A64="","",IF($I64="",0,IFERROR($J64*INDEX(Produtos!$D$5:$D$104,MATCH($I64,Produtos!$A$5:$A$104,0)),0))+IF($K64="",0,IFERROR($L64*INDEX(Produtos!$D$5:$D$104,MATCH($K64,Produtos!$A$5:$A$104,0)),0))+IF($M64="",0,IFERROR($N64*INDEX(Produtos!$D$5:$D$104,MATCH($M64,Produtos!$A$5:$A$104,0)),0))+IF($O64="",0,IFERROR($P64*INDEX(Produtos!$D$5:$D$104,MATCH($O64,Produtos!$A$5:$A$104,0)),0))+IF($Q64="",0,IFERROR($R64*INDEX(Produtos!$D$5:$D$104,MATCH($Q64,Produtos!$A$5:$A$104,0)),0)))</f>
        <v/>
      </c>
      <c r="T64" s="21">
        <f>IF($A64="","",IF($I64="",0,IFERROR($J64*INDEX(Produtos!$E$5:$E$104,MATCH($I64,Produtos!$A$5:$A$104,0)),0))+IF($K64="",0,IFERROR($L64*INDEX(Produtos!$E$5:$E$104,MATCH($K64,Produtos!$A$5:$A$104,0)),0))+IF($M64="",0,IFERROR($N64*INDEX(Produtos!$E$5:$E$104,MATCH($M64,Produtos!$A$5:$A$104,0)),0))+IF($O64="",0,IFERROR($P64*INDEX(Produtos!$E$5:$E$104,MATCH($O64,Produtos!$A$5:$A$104,0)),0))+IF($Q64="",0,IFERROR($R64*INDEX(Produtos!$E$5:$E$104,MATCH($Q64,Produtos!$A$5:$A$104,0)),0)))</f>
        <v/>
      </c>
      <c r="U64" s="21">
        <f>IF(OR($A64="",$S64="",NOT(ISNUMBER($H64))),"",$S64*$H64)</f>
        <v/>
      </c>
      <c r="V64" s="21">
        <f>IF(OR($A64="",$S64="",$U64=""),"",$S64-$U64)</f>
        <v/>
      </c>
      <c r="W64" s="22">
        <f>IF(OR($A64="",NOT(ISNUMBER($S64)),$S64&lt;=0,$U64=""),"",$U64/$S64)</f>
        <v/>
      </c>
      <c r="X64" s="22">
        <f>IF($A64="","",IF($G64="",IF(ISNUMBER(Resumo!$H$2),Resumo!$H$2,""),IF(ISNUMBER($G64),$G64,"")))</f>
        <v/>
      </c>
      <c r="Y64" s="21">
        <f>IF(OR($A64="",$V64="",$T64=""),"",$V64-$T64)</f>
        <v/>
      </c>
      <c r="Z64" s="22">
        <f>IF(OR($A64="",NOT(ISNUMBER($V64)),$V64&lt;=0,$Y64=""),"",$Y64/$V64)</f>
        <v/>
      </c>
      <c r="AA64" s="37">
        <f>IF(OR($A64="",$Z64="",$X64=""),"",($Z64-$X64)*100)</f>
        <v/>
      </c>
      <c r="AB64" s="27">
        <f>IF($A64="","",COUNTA($I64,$K64,$M64,$O64,$Q64))</f>
        <v/>
      </c>
      <c r="AC64" s="27">
        <f>IF($A64="","",SUM(IF(AND($I64&lt;&gt;"",ISNUMBER($J64)),$J64,0),IF(AND($K64&lt;&gt;"",ISNUMBER($L64)),$L64,0),IF(AND($M64&lt;&gt;"",ISNUMBER($N64)),$N64,0),IF(AND($O64&lt;&gt;"",ISNUMBER($P64)),$P64,0),IF(AND($Q64&lt;&gt;"",ISNUMBER($R64)),$R64,0)))</f>
        <v/>
      </c>
      <c r="AD64" s="23">
        <f>IF(COUNTA($A64:$R64)=0,"",IF($A64="","Informe o ID do combo",IF(COUNTIF($A$5:$A$104,$A64)&gt;1,"ID do combo duplicado",IF($B64="","Informe o nome da oferta",IF(OR($C64="",$D64="",NOT(ISNUMBER($C64)),NOT(ISNUMBER($D64))),"Informe datas válidas",IF($D64&lt;$C64,"Data final anterior à inicial",IF(AND($E64&lt;&gt;"Rascunho",$E64&lt;&gt;"Em análise",$E64&lt;&gt;"Aprovado",$E64&lt;&gt;"Descartado"),"Informe a situação",IF(AND($F64&lt;&gt;"Loja virtual",$F64&lt;&gt;"Marketplace",$F64&lt;&gt;"Todos"),"Informe o canal",IF(OR(NOT(ISNUMBER($H64)),IFERROR($H64&lt;0,TRUE),IFERROR($H64&gt;0.95,TRUE)),"Desconto inválido",IF(OR(NOT(ISNUMBER($X64)),IFERROR($X64&lt;0,TRUE),IFERROR($X64&gt;0.95,TRUE)),"Meta inválida",IF(COUNTA($I64,$K64,$M64,$O64,$Q64)=0,"Informe ao menos um SKU",IF(OR(AND($I64&lt;&gt;"",OR(NOT(ISNUMBER($J64)),IFERROR($J64&lt;1,TRUE),IFERROR($J64&lt;&gt;INT($J64),TRUE))),AND($I64="",$J64&lt;&gt;""),AND($K64&lt;&gt;"",OR(NOT(ISNUMBER($L64)),IFERROR($L64&lt;1,TRUE),IFERROR($L64&lt;&gt;INT($L64),TRUE))),AND($K64="",$L64&lt;&gt;""),AND($M64&lt;&gt;"",OR(NOT(ISNUMBER($N64)),IFERROR($N64&lt;1,TRUE),IFERROR($N64&lt;&gt;INT($N64),TRUE))),AND($M64="",$N64&lt;&gt;""),AND($O64&lt;&gt;"",OR(NOT(ISNUMBER($P64)),IFERROR($P64&lt;1,TRUE),IFERROR($P64&lt;&gt;INT($P64),TRUE))),AND($O64="",$P64&lt;&gt;""),AND($Q64&lt;&gt;"",OR(NOT(ISNUMBER($R64)),IFERROR($R64&lt;1,TRUE),IFERROR($R64&lt;&gt;INT($R64),TRUE))),AND($Q64="",$R64&lt;&gt;"")),"Revise SKUs e quantidades",IF(OR(AND($I64&lt;&gt;"",IFERROR(MATCH($I64,Produtos!$A$5:$A$104,0),0)=0),AND($K64&lt;&gt;"",IFERROR(MATCH($K64,Produtos!$A$5:$A$104,0),0)=0),AND($M64&lt;&gt;"",IFERROR(MATCH($M64,Produtos!$A$5:$A$104,0),0)=0),AND($O64&lt;&gt;"",IFERROR(MATCH($O64,Produtos!$A$5:$A$104,0),0)=0),AND($Q64&lt;&gt;"",IFERROR(MATCH($Q64,Produtos!$A$5:$A$104,0),0)=0)),"SKU não cadastrado",IF(OR(AND($I64&lt;&gt;"",IFERROR(INDEX(Produtos!$I$5:$I$104,MATCH($I64,Produtos!$A$5:$A$104,0)),"")&lt;&gt;"OK"),AND($K64&lt;&gt;"",IFERROR(INDEX(Produtos!$I$5:$I$104,MATCH($K64,Produtos!$A$5:$A$104,0)),"")&lt;&gt;"OK"),AND($M64&lt;&gt;"",IFERROR(INDEX(Produtos!$I$5:$I$104,MATCH($M64,Produtos!$A$5:$A$104,0)),"")&lt;&gt;"OK"),AND($O64&lt;&gt;"",IFERROR(INDEX(Produtos!$I$5:$I$104,MATCH($O64,Produtos!$A$5:$A$104,0)),"")&lt;&gt;"OK"),AND($Q64&lt;&gt;"",IFERROR(INDEX(Produtos!$I$5:$I$104,MATCH($Q64,Produtos!$A$5:$A$104,0)),"")&lt;&gt;"OK")),"SKU com erro no cadastro",IF(OR(AND($I64&lt;&gt;"",IFERROR(INDEX(Produtos!$F$5:$F$104,MATCH($I64,Produtos!$A$5:$A$104,0)),"")&lt;&gt;"Sim"),AND($K64&lt;&gt;"",IFERROR(INDEX(Produtos!$F$5:$F$104,MATCH($K64,Produtos!$A$5:$A$104,0)),"")&lt;&gt;"Sim"),AND($M64&lt;&gt;"",IFERROR(INDEX(Produtos!$F$5:$F$104,MATCH($M64,Produtos!$A$5:$A$104,0)),"")&lt;&gt;"Sim"),AND($O64&lt;&gt;"",IFERROR(INDEX(Produtos!$F$5:$F$104,MATCH($O64,Produtos!$A$5:$A$104,0)),"")&lt;&gt;"Sim"),AND($Q64&lt;&gt;"",IFERROR(INDEX(Produtos!$F$5:$F$104,MATCH($Q64,Produtos!$A$5:$A$104,0)),"")&lt;&gt;"Sim")),"SKU inativo ou sem status",IF(OR(AND($I64&lt;&gt;"",$I64=$K64),AND($I64&lt;&gt;"",$I64=$M64),AND($I64&lt;&gt;"",$I64=$O64),AND($I64&lt;&gt;"",$I64=$Q64),AND($K64&lt;&gt;"",$K64=$M64),AND($K64&lt;&gt;"",$K64=$O64),AND($K64&lt;&gt;"",$K64=$Q64),AND($M64&lt;&gt;"",$M64=$O64),AND($M64&lt;&gt;"",$M64=$Q64),AND($O64&lt;&gt;"",$O64=$Q64)),"SKU repetido no combo",IF(OR($V64="",NOT(ISNUMBER($V64)),IFERROR($V64&lt;=0,TRUE)),"Preço do combo inválido",IF(OR($Z64="",NOT(ISNUMBER($Z64))),"Não foi possível calcular a margem",IF($Z64&lt;0,"Margem negativa",IF($Z64&lt;$X64,"Margem abaixo da meta","OK"))))))))))))))))))))</f>
        <v/>
      </c>
      <c r="AE64" s="23">
        <f>IF($AD64="","",IF($AD64="OK","Viável",IF(OR($AD64="Margem negativa",$AD64="Margem abaixo da meta"),"Inviável","Revisar cadastro")))</f>
        <v/>
      </c>
    </row>
    <row r="65">
      <c r="A65" s="18" t="n"/>
      <c r="B65" s="18" t="n"/>
      <c r="C65" s="36" t="n"/>
      <c r="D65" s="36" t="n"/>
      <c r="E65" s="18" t="n"/>
      <c r="F65" s="18" t="n"/>
      <c r="G65" s="25" t="n"/>
      <c r="H65" s="25" t="n"/>
      <c r="I65" s="18" t="n"/>
      <c r="J65" s="20" t="n"/>
      <c r="K65" s="18" t="n"/>
      <c r="L65" s="20" t="n"/>
      <c r="M65" s="18" t="n"/>
      <c r="N65" s="20" t="n"/>
      <c r="O65" s="18" t="n"/>
      <c r="P65" s="20" t="n"/>
      <c r="Q65" s="18" t="n"/>
      <c r="R65" s="20" t="n"/>
      <c r="S65" s="21">
        <f>IF($A65="","",IF($I65="",0,IFERROR($J65*INDEX(Produtos!$D$5:$D$104,MATCH($I65,Produtos!$A$5:$A$104,0)),0))+IF($K65="",0,IFERROR($L65*INDEX(Produtos!$D$5:$D$104,MATCH($K65,Produtos!$A$5:$A$104,0)),0))+IF($M65="",0,IFERROR($N65*INDEX(Produtos!$D$5:$D$104,MATCH($M65,Produtos!$A$5:$A$104,0)),0))+IF($O65="",0,IFERROR($P65*INDEX(Produtos!$D$5:$D$104,MATCH($O65,Produtos!$A$5:$A$104,0)),0))+IF($Q65="",0,IFERROR($R65*INDEX(Produtos!$D$5:$D$104,MATCH($Q65,Produtos!$A$5:$A$104,0)),0)))</f>
        <v/>
      </c>
      <c r="T65" s="21">
        <f>IF($A65="","",IF($I65="",0,IFERROR($J65*INDEX(Produtos!$E$5:$E$104,MATCH($I65,Produtos!$A$5:$A$104,0)),0))+IF($K65="",0,IFERROR($L65*INDEX(Produtos!$E$5:$E$104,MATCH($K65,Produtos!$A$5:$A$104,0)),0))+IF($M65="",0,IFERROR($N65*INDEX(Produtos!$E$5:$E$104,MATCH($M65,Produtos!$A$5:$A$104,0)),0))+IF($O65="",0,IFERROR($P65*INDEX(Produtos!$E$5:$E$104,MATCH($O65,Produtos!$A$5:$A$104,0)),0))+IF($Q65="",0,IFERROR($R65*INDEX(Produtos!$E$5:$E$104,MATCH($Q65,Produtos!$A$5:$A$104,0)),0)))</f>
        <v/>
      </c>
      <c r="U65" s="21">
        <f>IF(OR($A65="",$S65="",NOT(ISNUMBER($H65))),"",$S65*$H65)</f>
        <v/>
      </c>
      <c r="V65" s="21">
        <f>IF(OR($A65="",$S65="",$U65=""),"",$S65-$U65)</f>
        <v/>
      </c>
      <c r="W65" s="22">
        <f>IF(OR($A65="",NOT(ISNUMBER($S65)),$S65&lt;=0,$U65=""),"",$U65/$S65)</f>
        <v/>
      </c>
      <c r="X65" s="22">
        <f>IF($A65="","",IF($G65="",IF(ISNUMBER(Resumo!$H$2),Resumo!$H$2,""),IF(ISNUMBER($G65),$G65,"")))</f>
        <v/>
      </c>
      <c r="Y65" s="21">
        <f>IF(OR($A65="",$V65="",$T65=""),"",$V65-$T65)</f>
        <v/>
      </c>
      <c r="Z65" s="22">
        <f>IF(OR($A65="",NOT(ISNUMBER($V65)),$V65&lt;=0,$Y65=""),"",$Y65/$V65)</f>
        <v/>
      </c>
      <c r="AA65" s="37">
        <f>IF(OR($A65="",$Z65="",$X65=""),"",($Z65-$X65)*100)</f>
        <v/>
      </c>
      <c r="AB65" s="27">
        <f>IF($A65="","",COUNTA($I65,$K65,$M65,$O65,$Q65))</f>
        <v/>
      </c>
      <c r="AC65" s="27">
        <f>IF($A65="","",SUM(IF(AND($I65&lt;&gt;"",ISNUMBER($J65)),$J65,0),IF(AND($K65&lt;&gt;"",ISNUMBER($L65)),$L65,0),IF(AND($M65&lt;&gt;"",ISNUMBER($N65)),$N65,0),IF(AND($O65&lt;&gt;"",ISNUMBER($P65)),$P65,0),IF(AND($Q65&lt;&gt;"",ISNUMBER($R65)),$R65,0)))</f>
        <v/>
      </c>
      <c r="AD65" s="23">
        <f>IF(COUNTA($A65:$R65)=0,"",IF($A65="","Informe o ID do combo",IF(COUNTIF($A$5:$A$104,$A65)&gt;1,"ID do combo duplicado",IF($B65="","Informe o nome da oferta",IF(OR($C65="",$D65="",NOT(ISNUMBER($C65)),NOT(ISNUMBER($D65))),"Informe datas válidas",IF($D65&lt;$C65,"Data final anterior à inicial",IF(AND($E65&lt;&gt;"Rascunho",$E65&lt;&gt;"Em análise",$E65&lt;&gt;"Aprovado",$E65&lt;&gt;"Descartado"),"Informe a situação",IF(AND($F65&lt;&gt;"Loja virtual",$F65&lt;&gt;"Marketplace",$F65&lt;&gt;"Todos"),"Informe o canal",IF(OR(NOT(ISNUMBER($H65)),IFERROR($H65&lt;0,TRUE),IFERROR($H65&gt;0.95,TRUE)),"Desconto inválido",IF(OR(NOT(ISNUMBER($X65)),IFERROR($X65&lt;0,TRUE),IFERROR($X65&gt;0.95,TRUE)),"Meta inválida",IF(COUNTA($I65,$K65,$M65,$O65,$Q65)=0,"Informe ao menos um SKU",IF(OR(AND($I65&lt;&gt;"",OR(NOT(ISNUMBER($J65)),IFERROR($J65&lt;1,TRUE),IFERROR($J65&lt;&gt;INT($J65),TRUE))),AND($I65="",$J65&lt;&gt;""),AND($K65&lt;&gt;"",OR(NOT(ISNUMBER($L65)),IFERROR($L65&lt;1,TRUE),IFERROR($L65&lt;&gt;INT($L65),TRUE))),AND($K65="",$L65&lt;&gt;""),AND($M65&lt;&gt;"",OR(NOT(ISNUMBER($N65)),IFERROR($N65&lt;1,TRUE),IFERROR($N65&lt;&gt;INT($N65),TRUE))),AND($M65="",$N65&lt;&gt;""),AND($O65&lt;&gt;"",OR(NOT(ISNUMBER($P65)),IFERROR($P65&lt;1,TRUE),IFERROR($P65&lt;&gt;INT($P65),TRUE))),AND($O65="",$P65&lt;&gt;""),AND($Q65&lt;&gt;"",OR(NOT(ISNUMBER($R65)),IFERROR($R65&lt;1,TRUE),IFERROR($R65&lt;&gt;INT($R65),TRUE))),AND($Q65="",$R65&lt;&gt;"")),"Revise SKUs e quantidades",IF(OR(AND($I65&lt;&gt;"",IFERROR(MATCH($I65,Produtos!$A$5:$A$104,0),0)=0),AND($K65&lt;&gt;"",IFERROR(MATCH($K65,Produtos!$A$5:$A$104,0),0)=0),AND($M65&lt;&gt;"",IFERROR(MATCH($M65,Produtos!$A$5:$A$104,0),0)=0),AND($O65&lt;&gt;"",IFERROR(MATCH($O65,Produtos!$A$5:$A$104,0),0)=0),AND($Q65&lt;&gt;"",IFERROR(MATCH($Q65,Produtos!$A$5:$A$104,0),0)=0)),"SKU não cadastrado",IF(OR(AND($I65&lt;&gt;"",IFERROR(INDEX(Produtos!$I$5:$I$104,MATCH($I65,Produtos!$A$5:$A$104,0)),"")&lt;&gt;"OK"),AND($K65&lt;&gt;"",IFERROR(INDEX(Produtos!$I$5:$I$104,MATCH($K65,Produtos!$A$5:$A$104,0)),"")&lt;&gt;"OK"),AND($M65&lt;&gt;"",IFERROR(INDEX(Produtos!$I$5:$I$104,MATCH($M65,Produtos!$A$5:$A$104,0)),"")&lt;&gt;"OK"),AND($O65&lt;&gt;"",IFERROR(INDEX(Produtos!$I$5:$I$104,MATCH($O65,Produtos!$A$5:$A$104,0)),"")&lt;&gt;"OK"),AND($Q65&lt;&gt;"",IFERROR(INDEX(Produtos!$I$5:$I$104,MATCH($Q65,Produtos!$A$5:$A$104,0)),"")&lt;&gt;"OK")),"SKU com erro no cadastro",IF(OR(AND($I65&lt;&gt;"",IFERROR(INDEX(Produtos!$F$5:$F$104,MATCH($I65,Produtos!$A$5:$A$104,0)),"")&lt;&gt;"Sim"),AND($K65&lt;&gt;"",IFERROR(INDEX(Produtos!$F$5:$F$104,MATCH($K65,Produtos!$A$5:$A$104,0)),"")&lt;&gt;"Sim"),AND($M65&lt;&gt;"",IFERROR(INDEX(Produtos!$F$5:$F$104,MATCH($M65,Produtos!$A$5:$A$104,0)),"")&lt;&gt;"Sim"),AND($O65&lt;&gt;"",IFERROR(INDEX(Produtos!$F$5:$F$104,MATCH($O65,Produtos!$A$5:$A$104,0)),"")&lt;&gt;"Sim"),AND($Q65&lt;&gt;"",IFERROR(INDEX(Produtos!$F$5:$F$104,MATCH($Q65,Produtos!$A$5:$A$104,0)),"")&lt;&gt;"Sim")),"SKU inativo ou sem status",IF(OR(AND($I65&lt;&gt;"",$I65=$K65),AND($I65&lt;&gt;"",$I65=$M65),AND($I65&lt;&gt;"",$I65=$O65),AND($I65&lt;&gt;"",$I65=$Q65),AND($K65&lt;&gt;"",$K65=$M65),AND($K65&lt;&gt;"",$K65=$O65),AND($K65&lt;&gt;"",$K65=$Q65),AND($M65&lt;&gt;"",$M65=$O65),AND($M65&lt;&gt;"",$M65=$Q65),AND($O65&lt;&gt;"",$O65=$Q65)),"SKU repetido no combo",IF(OR($V65="",NOT(ISNUMBER($V65)),IFERROR($V65&lt;=0,TRUE)),"Preço do combo inválido",IF(OR($Z65="",NOT(ISNUMBER($Z65))),"Não foi possível calcular a margem",IF($Z65&lt;0,"Margem negativa",IF($Z65&lt;$X65,"Margem abaixo da meta","OK"))))))))))))))))))))</f>
        <v/>
      </c>
      <c r="AE65" s="23">
        <f>IF($AD65="","",IF($AD65="OK","Viável",IF(OR($AD65="Margem negativa",$AD65="Margem abaixo da meta"),"Inviável","Revisar cadastro")))</f>
        <v/>
      </c>
    </row>
    <row r="66">
      <c r="A66" s="18" t="n"/>
      <c r="B66" s="18" t="n"/>
      <c r="C66" s="36" t="n"/>
      <c r="D66" s="36" t="n"/>
      <c r="E66" s="18" t="n"/>
      <c r="F66" s="18" t="n"/>
      <c r="G66" s="25" t="n"/>
      <c r="H66" s="25" t="n"/>
      <c r="I66" s="18" t="n"/>
      <c r="J66" s="20" t="n"/>
      <c r="K66" s="18" t="n"/>
      <c r="L66" s="20" t="n"/>
      <c r="M66" s="18" t="n"/>
      <c r="N66" s="20" t="n"/>
      <c r="O66" s="18" t="n"/>
      <c r="P66" s="20" t="n"/>
      <c r="Q66" s="18" t="n"/>
      <c r="R66" s="20" t="n"/>
      <c r="S66" s="21">
        <f>IF($A66="","",IF($I66="",0,IFERROR($J66*INDEX(Produtos!$D$5:$D$104,MATCH($I66,Produtos!$A$5:$A$104,0)),0))+IF($K66="",0,IFERROR($L66*INDEX(Produtos!$D$5:$D$104,MATCH($K66,Produtos!$A$5:$A$104,0)),0))+IF($M66="",0,IFERROR($N66*INDEX(Produtos!$D$5:$D$104,MATCH($M66,Produtos!$A$5:$A$104,0)),0))+IF($O66="",0,IFERROR($P66*INDEX(Produtos!$D$5:$D$104,MATCH($O66,Produtos!$A$5:$A$104,0)),0))+IF($Q66="",0,IFERROR($R66*INDEX(Produtos!$D$5:$D$104,MATCH($Q66,Produtos!$A$5:$A$104,0)),0)))</f>
        <v/>
      </c>
      <c r="T66" s="21">
        <f>IF($A66="","",IF($I66="",0,IFERROR($J66*INDEX(Produtos!$E$5:$E$104,MATCH($I66,Produtos!$A$5:$A$104,0)),0))+IF($K66="",0,IFERROR($L66*INDEX(Produtos!$E$5:$E$104,MATCH($K66,Produtos!$A$5:$A$104,0)),0))+IF($M66="",0,IFERROR($N66*INDEX(Produtos!$E$5:$E$104,MATCH($M66,Produtos!$A$5:$A$104,0)),0))+IF($O66="",0,IFERROR($P66*INDEX(Produtos!$E$5:$E$104,MATCH($O66,Produtos!$A$5:$A$104,0)),0))+IF($Q66="",0,IFERROR($R66*INDEX(Produtos!$E$5:$E$104,MATCH($Q66,Produtos!$A$5:$A$104,0)),0)))</f>
        <v/>
      </c>
      <c r="U66" s="21">
        <f>IF(OR($A66="",$S66="",NOT(ISNUMBER($H66))),"",$S66*$H66)</f>
        <v/>
      </c>
      <c r="V66" s="21">
        <f>IF(OR($A66="",$S66="",$U66=""),"",$S66-$U66)</f>
        <v/>
      </c>
      <c r="W66" s="22">
        <f>IF(OR($A66="",NOT(ISNUMBER($S66)),$S66&lt;=0,$U66=""),"",$U66/$S66)</f>
        <v/>
      </c>
      <c r="X66" s="22">
        <f>IF($A66="","",IF($G66="",IF(ISNUMBER(Resumo!$H$2),Resumo!$H$2,""),IF(ISNUMBER($G66),$G66,"")))</f>
        <v/>
      </c>
      <c r="Y66" s="21">
        <f>IF(OR($A66="",$V66="",$T66=""),"",$V66-$T66)</f>
        <v/>
      </c>
      <c r="Z66" s="22">
        <f>IF(OR($A66="",NOT(ISNUMBER($V66)),$V66&lt;=0,$Y66=""),"",$Y66/$V66)</f>
        <v/>
      </c>
      <c r="AA66" s="37">
        <f>IF(OR($A66="",$Z66="",$X66=""),"",($Z66-$X66)*100)</f>
        <v/>
      </c>
      <c r="AB66" s="27">
        <f>IF($A66="","",COUNTA($I66,$K66,$M66,$O66,$Q66))</f>
        <v/>
      </c>
      <c r="AC66" s="27">
        <f>IF($A66="","",SUM(IF(AND($I66&lt;&gt;"",ISNUMBER($J66)),$J66,0),IF(AND($K66&lt;&gt;"",ISNUMBER($L66)),$L66,0),IF(AND($M66&lt;&gt;"",ISNUMBER($N66)),$N66,0),IF(AND($O66&lt;&gt;"",ISNUMBER($P66)),$P66,0),IF(AND($Q66&lt;&gt;"",ISNUMBER($R66)),$R66,0)))</f>
        <v/>
      </c>
      <c r="AD66" s="23">
        <f>IF(COUNTA($A66:$R66)=0,"",IF($A66="","Informe o ID do combo",IF(COUNTIF($A$5:$A$104,$A66)&gt;1,"ID do combo duplicado",IF($B66="","Informe o nome da oferta",IF(OR($C66="",$D66="",NOT(ISNUMBER($C66)),NOT(ISNUMBER($D66))),"Informe datas válidas",IF($D66&lt;$C66,"Data final anterior à inicial",IF(AND($E66&lt;&gt;"Rascunho",$E66&lt;&gt;"Em análise",$E66&lt;&gt;"Aprovado",$E66&lt;&gt;"Descartado"),"Informe a situação",IF(AND($F66&lt;&gt;"Loja virtual",$F66&lt;&gt;"Marketplace",$F66&lt;&gt;"Todos"),"Informe o canal",IF(OR(NOT(ISNUMBER($H66)),IFERROR($H66&lt;0,TRUE),IFERROR($H66&gt;0.95,TRUE)),"Desconto inválido",IF(OR(NOT(ISNUMBER($X66)),IFERROR($X66&lt;0,TRUE),IFERROR($X66&gt;0.95,TRUE)),"Meta inválida",IF(COUNTA($I66,$K66,$M66,$O66,$Q66)=0,"Informe ao menos um SKU",IF(OR(AND($I66&lt;&gt;"",OR(NOT(ISNUMBER($J66)),IFERROR($J66&lt;1,TRUE),IFERROR($J66&lt;&gt;INT($J66),TRUE))),AND($I66="",$J66&lt;&gt;""),AND($K66&lt;&gt;"",OR(NOT(ISNUMBER($L66)),IFERROR($L66&lt;1,TRUE),IFERROR($L66&lt;&gt;INT($L66),TRUE))),AND($K66="",$L66&lt;&gt;""),AND($M66&lt;&gt;"",OR(NOT(ISNUMBER($N66)),IFERROR($N66&lt;1,TRUE),IFERROR($N66&lt;&gt;INT($N66),TRUE))),AND($M66="",$N66&lt;&gt;""),AND($O66&lt;&gt;"",OR(NOT(ISNUMBER($P66)),IFERROR($P66&lt;1,TRUE),IFERROR($P66&lt;&gt;INT($P66),TRUE))),AND($O66="",$P66&lt;&gt;""),AND($Q66&lt;&gt;"",OR(NOT(ISNUMBER($R66)),IFERROR($R66&lt;1,TRUE),IFERROR($R66&lt;&gt;INT($R66),TRUE))),AND($Q66="",$R66&lt;&gt;"")),"Revise SKUs e quantidades",IF(OR(AND($I66&lt;&gt;"",IFERROR(MATCH($I66,Produtos!$A$5:$A$104,0),0)=0),AND($K66&lt;&gt;"",IFERROR(MATCH($K66,Produtos!$A$5:$A$104,0),0)=0),AND($M66&lt;&gt;"",IFERROR(MATCH($M66,Produtos!$A$5:$A$104,0),0)=0),AND($O66&lt;&gt;"",IFERROR(MATCH($O66,Produtos!$A$5:$A$104,0),0)=0),AND($Q66&lt;&gt;"",IFERROR(MATCH($Q66,Produtos!$A$5:$A$104,0),0)=0)),"SKU não cadastrado",IF(OR(AND($I66&lt;&gt;"",IFERROR(INDEX(Produtos!$I$5:$I$104,MATCH($I66,Produtos!$A$5:$A$104,0)),"")&lt;&gt;"OK"),AND($K66&lt;&gt;"",IFERROR(INDEX(Produtos!$I$5:$I$104,MATCH($K66,Produtos!$A$5:$A$104,0)),"")&lt;&gt;"OK"),AND($M66&lt;&gt;"",IFERROR(INDEX(Produtos!$I$5:$I$104,MATCH($M66,Produtos!$A$5:$A$104,0)),"")&lt;&gt;"OK"),AND($O66&lt;&gt;"",IFERROR(INDEX(Produtos!$I$5:$I$104,MATCH($O66,Produtos!$A$5:$A$104,0)),"")&lt;&gt;"OK"),AND($Q66&lt;&gt;"",IFERROR(INDEX(Produtos!$I$5:$I$104,MATCH($Q66,Produtos!$A$5:$A$104,0)),"")&lt;&gt;"OK")),"SKU com erro no cadastro",IF(OR(AND($I66&lt;&gt;"",IFERROR(INDEX(Produtos!$F$5:$F$104,MATCH($I66,Produtos!$A$5:$A$104,0)),"")&lt;&gt;"Sim"),AND($K66&lt;&gt;"",IFERROR(INDEX(Produtos!$F$5:$F$104,MATCH($K66,Produtos!$A$5:$A$104,0)),"")&lt;&gt;"Sim"),AND($M66&lt;&gt;"",IFERROR(INDEX(Produtos!$F$5:$F$104,MATCH($M66,Produtos!$A$5:$A$104,0)),"")&lt;&gt;"Sim"),AND($O66&lt;&gt;"",IFERROR(INDEX(Produtos!$F$5:$F$104,MATCH($O66,Produtos!$A$5:$A$104,0)),"")&lt;&gt;"Sim"),AND($Q66&lt;&gt;"",IFERROR(INDEX(Produtos!$F$5:$F$104,MATCH($Q66,Produtos!$A$5:$A$104,0)),"")&lt;&gt;"Sim")),"SKU inativo ou sem status",IF(OR(AND($I66&lt;&gt;"",$I66=$K66),AND($I66&lt;&gt;"",$I66=$M66),AND($I66&lt;&gt;"",$I66=$O66),AND($I66&lt;&gt;"",$I66=$Q66),AND($K66&lt;&gt;"",$K66=$M66),AND($K66&lt;&gt;"",$K66=$O66),AND($K66&lt;&gt;"",$K66=$Q66),AND($M66&lt;&gt;"",$M66=$O66),AND($M66&lt;&gt;"",$M66=$Q66),AND($O66&lt;&gt;"",$O66=$Q66)),"SKU repetido no combo",IF(OR($V66="",NOT(ISNUMBER($V66)),IFERROR($V66&lt;=0,TRUE)),"Preço do combo inválido",IF(OR($Z66="",NOT(ISNUMBER($Z66))),"Não foi possível calcular a margem",IF($Z66&lt;0,"Margem negativa",IF($Z66&lt;$X66,"Margem abaixo da meta","OK"))))))))))))))))))))</f>
        <v/>
      </c>
      <c r="AE66" s="23">
        <f>IF($AD66="","",IF($AD66="OK","Viável",IF(OR($AD66="Margem negativa",$AD66="Margem abaixo da meta"),"Inviável","Revisar cadastro")))</f>
        <v/>
      </c>
    </row>
    <row r="67">
      <c r="A67" s="18" t="n"/>
      <c r="B67" s="18" t="n"/>
      <c r="C67" s="36" t="n"/>
      <c r="D67" s="36" t="n"/>
      <c r="E67" s="18" t="n"/>
      <c r="F67" s="18" t="n"/>
      <c r="G67" s="25" t="n"/>
      <c r="H67" s="25" t="n"/>
      <c r="I67" s="18" t="n"/>
      <c r="J67" s="20" t="n"/>
      <c r="K67" s="18" t="n"/>
      <c r="L67" s="20" t="n"/>
      <c r="M67" s="18" t="n"/>
      <c r="N67" s="20" t="n"/>
      <c r="O67" s="18" t="n"/>
      <c r="P67" s="20" t="n"/>
      <c r="Q67" s="18" t="n"/>
      <c r="R67" s="20" t="n"/>
      <c r="S67" s="21">
        <f>IF($A67="","",IF($I67="",0,IFERROR($J67*INDEX(Produtos!$D$5:$D$104,MATCH($I67,Produtos!$A$5:$A$104,0)),0))+IF($K67="",0,IFERROR($L67*INDEX(Produtos!$D$5:$D$104,MATCH($K67,Produtos!$A$5:$A$104,0)),0))+IF($M67="",0,IFERROR($N67*INDEX(Produtos!$D$5:$D$104,MATCH($M67,Produtos!$A$5:$A$104,0)),0))+IF($O67="",0,IFERROR($P67*INDEX(Produtos!$D$5:$D$104,MATCH($O67,Produtos!$A$5:$A$104,0)),0))+IF($Q67="",0,IFERROR($R67*INDEX(Produtos!$D$5:$D$104,MATCH($Q67,Produtos!$A$5:$A$104,0)),0)))</f>
        <v/>
      </c>
      <c r="T67" s="21">
        <f>IF($A67="","",IF($I67="",0,IFERROR($J67*INDEX(Produtos!$E$5:$E$104,MATCH($I67,Produtos!$A$5:$A$104,0)),0))+IF($K67="",0,IFERROR($L67*INDEX(Produtos!$E$5:$E$104,MATCH($K67,Produtos!$A$5:$A$104,0)),0))+IF($M67="",0,IFERROR($N67*INDEX(Produtos!$E$5:$E$104,MATCH($M67,Produtos!$A$5:$A$104,0)),0))+IF($O67="",0,IFERROR($P67*INDEX(Produtos!$E$5:$E$104,MATCH($O67,Produtos!$A$5:$A$104,0)),0))+IF($Q67="",0,IFERROR($R67*INDEX(Produtos!$E$5:$E$104,MATCH($Q67,Produtos!$A$5:$A$104,0)),0)))</f>
        <v/>
      </c>
      <c r="U67" s="21">
        <f>IF(OR($A67="",$S67="",NOT(ISNUMBER($H67))),"",$S67*$H67)</f>
        <v/>
      </c>
      <c r="V67" s="21">
        <f>IF(OR($A67="",$S67="",$U67=""),"",$S67-$U67)</f>
        <v/>
      </c>
      <c r="W67" s="22">
        <f>IF(OR($A67="",NOT(ISNUMBER($S67)),$S67&lt;=0,$U67=""),"",$U67/$S67)</f>
        <v/>
      </c>
      <c r="X67" s="22">
        <f>IF($A67="","",IF($G67="",IF(ISNUMBER(Resumo!$H$2),Resumo!$H$2,""),IF(ISNUMBER($G67),$G67,"")))</f>
        <v/>
      </c>
      <c r="Y67" s="21">
        <f>IF(OR($A67="",$V67="",$T67=""),"",$V67-$T67)</f>
        <v/>
      </c>
      <c r="Z67" s="22">
        <f>IF(OR($A67="",NOT(ISNUMBER($V67)),$V67&lt;=0,$Y67=""),"",$Y67/$V67)</f>
        <v/>
      </c>
      <c r="AA67" s="37">
        <f>IF(OR($A67="",$Z67="",$X67=""),"",($Z67-$X67)*100)</f>
        <v/>
      </c>
      <c r="AB67" s="27">
        <f>IF($A67="","",COUNTA($I67,$K67,$M67,$O67,$Q67))</f>
        <v/>
      </c>
      <c r="AC67" s="27">
        <f>IF($A67="","",SUM(IF(AND($I67&lt;&gt;"",ISNUMBER($J67)),$J67,0),IF(AND($K67&lt;&gt;"",ISNUMBER($L67)),$L67,0),IF(AND($M67&lt;&gt;"",ISNUMBER($N67)),$N67,0),IF(AND($O67&lt;&gt;"",ISNUMBER($P67)),$P67,0),IF(AND($Q67&lt;&gt;"",ISNUMBER($R67)),$R67,0)))</f>
        <v/>
      </c>
      <c r="AD67" s="23">
        <f>IF(COUNTA($A67:$R67)=0,"",IF($A67="","Informe o ID do combo",IF(COUNTIF($A$5:$A$104,$A67)&gt;1,"ID do combo duplicado",IF($B67="","Informe o nome da oferta",IF(OR($C67="",$D67="",NOT(ISNUMBER($C67)),NOT(ISNUMBER($D67))),"Informe datas válidas",IF($D67&lt;$C67,"Data final anterior à inicial",IF(AND($E67&lt;&gt;"Rascunho",$E67&lt;&gt;"Em análise",$E67&lt;&gt;"Aprovado",$E67&lt;&gt;"Descartado"),"Informe a situação",IF(AND($F67&lt;&gt;"Loja virtual",$F67&lt;&gt;"Marketplace",$F67&lt;&gt;"Todos"),"Informe o canal",IF(OR(NOT(ISNUMBER($H67)),IFERROR($H67&lt;0,TRUE),IFERROR($H67&gt;0.95,TRUE)),"Desconto inválido",IF(OR(NOT(ISNUMBER($X67)),IFERROR($X67&lt;0,TRUE),IFERROR($X67&gt;0.95,TRUE)),"Meta inválida",IF(COUNTA($I67,$K67,$M67,$O67,$Q67)=0,"Informe ao menos um SKU",IF(OR(AND($I67&lt;&gt;"",OR(NOT(ISNUMBER($J67)),IFERROR($J67&lt;1,TRUE),IFERROR($J67&lt;&gt;INT($J67),TRUE))),AND($I67="",$J67&lt;&gt;""),AND($K67&lt;&gt;"",OR(NOT(ISNUMBER($L67)),IFERROR($L67&lt;1,TRUE),IFERROR($L67&lt;&gt;INT($L67),TRUE))),AND($K67="",$L67&lt;&gt;""),AND($M67&lt;&gt;"",OR(NOT(ISNUMBER($N67)),IFERROR($N67&lt;1,TRUE),IFERROR($N67&lt;&gt;INT($N67),TRUE))),AND($M67="",$N67&lt;&gt;""),AND($O67&lt;&gt;"",OR(NOT(ISNUMBER($P67)),IFERROR($P67&lt;1,TRUE),IFERROR($P67&lt;&gt;INT($P67),TRUE))),AND($O67="",$P67&lt;&gt;""),AND($Q67&lt;&gt;"",OR(NOT(ISNUMBER($R67)),IFERROR($R67&lt;1,TRUE),IFERROR($R67&lt;&gt;INT($R67),TRUE))),AND($Q67="",$R67&lt;&gt;"")),"Revise SKUs e quantidades",IF(OR(AND($I67&lt;&gt;"",IFERROR(MATCH($I67,Produtos!$A$5:$A$104,0),0)=0),AND($K67&lt;&gt;"",IFERROR(MATCH($K67,Produtos!$A$5:$A$104,0),0)=0),AND($M67&lt;&gt;"",IFERROR(MATCH($M67,Produtos!$A$5:$A$104,0),0)=0),AND($O67&lt;&gt;"",IFERROR(MATCH($O67,Produtos!$A$5:$A$104,0),0)=0),AND($Q67&lt;&gt;"",IFERROR(MATCH($Q67,Produtos!$A$5:$A$104,0),0)=0)),"SKU não cadastrado",IF(OR(AND($I67&lt;&gt;"",IFERROR(INDEX(Produtos!$I$5:$I$104,MATCH($I67,Produtos!$A$5:$A$104,0)),"")&lt;&gt;"OK"),AND($K67&lt;&gt;"",IFERROR(INDEX(Produtos!$I$5:$I$104,MATCH($K67,Produtos!$A$5:$A$104,0)),"")&lt;&gt;"OK"),AND($M67&lt;&gt;"",IFERROR(INDEX(Produtos!$I$5:$I$104,MATCH($M67,Produtos!$A$5:$A$104,0)),"")&lt;&gt;"OK"),AND($O67&lt;&gt;"",IFERROR(INDEX(Produtos!$I$5:$I$104,MATCH($O67,Produtos!$A$5:$A$104,0)),"")&lt;&gt;"OK"),AND($Q67&lt;&gt;"",IFERROR(INDEX(Produtos!$I$5:$I$104,MATCH($Q67,Produtos!$A$5:$A$104,0)),"")&lt;&gt;"OK")),"SKU com erro no cadastro",IF(OR(AND($I67&lt;&gt;"",IFERROR(INDEX(Produtos!$F$5:$F$104,MATCH($I67,Produtos!$A$5:$A$104,0)),"")&lt;&gt;"Sim"),AND($K67&lt;&gt;"",IFERROR(INDEX(Produtos!$F$5:$F$104,MATCH($K67,Produtos!$A$5:$A$104,0)),"")&lt;&gt;"Sim"),AND($M67&lt;&gt;"",IFERROR(INDEX(Produtos!$F$5:$F$104,MATCH($M67,Produtos!$A$5:$A$104,0)),"")&lt;&gt;"Sim"),AND($O67&lt;&gt;"",IFERROR(INDEX(Produtos!$F$5:$F$104,MATCH($O67,Produtos!$A$5:$A$104,0)),"")&lt;&gt;"Sim"),AND($Q67&lt;&gt;"",IFERROR(INDEX(Produtos!$F$5:$F$104,MATCH($Q67,Produtos!$A$5:$A$104,0)),"")&lt;&gt;"Sim")),"SKU inativo ou sem status",IF(OR(AND($I67&lt;&gt;"",$I67=$K67),AND($I67&lt;&gt;"",$I67=$M67),AND($I67&lt;&gt;"",$I67=$O67),AND($I67&lt;&gt;"",$I67=$Q67),AND($K67&lt;&gt;"",$K67=$M67),AND($K67&lt;&gt;"",$K67=$O67),AND($K67&lt;&gt;"",$K67=$Q67),AND($M67&lt;&gt;"",$M67=$O67),AND($M67&lt;&gt;"",$M67=$Q67),AND($O67&lt;&gt;"",$O67=$Q67)),"SKU repetido no combo",IF(OR($V67="",NOT(ISNUMBER($V67)),IFERROR($V67&lt;=0,TRUE)),"Preço do combo inválido",IF(OR($Z67="",NOT(ISNUMBER($Z67))),"Não foi possível calcular a margem",IF($Z67&lt;0,"Margem negativa",IF($Z67&lt;$X67,"Margem abaixo da meta","OK"))))))))))))))))))))</f>
        <v/>
      </c>
      <c r="AE67" s="23">
        <f>IF($AD67="","",IF($AD67="OK","Viável",IF(OR($AD67="Margem negativa",$AD67="Margem abaixo da meta"),"Inviável","Revisar cadastro")))</f>
        <v/>
      </c>
    </row>
    <row r="68">
      <c r="A68" s="18" t="n"/>
      <c r="B68" s="18" t="n"/>
      <c r="C68" s="36" t="n"/>
      <c r="D68" s="36" t="n"/>
      <c r="E68" s="18" t="n"/>
      <c r="F68" s="18" t="n"/>
      <c r="G68" s="25" t="n"/>
      <c r="H68" s="25" t="n"/>
      <c r="I68" s="18" t="n"/>
      <c r="J68" s="20" t="n"/>
      <c r="K68" s="18" t="n"/>
      <c r="L68" s="20" t="n"/>
      <c r="M68" s="18" t="n"/>
      <c r="N68" s="20" t="n"/>
      <c r="O68" s="18" t="n"/>
      <c r="P68" s="20" t="n"/>
      <c r="Q68" s="18" t="n"/>
      <c r="R68" s="20" t="n"/>
      <c r="S68" s="21">
        <f>IF($A68="","",IF($I68="",0,IFERROR($J68*INDEX(Produtos!$D$5:$D$104,MATCH($I68,Produtos!$A$5:$A$104,0)),0))+IF($K68="",0,IFERROR($L68*INDEX(Produtos!$D$5:$D$104,MATCH($K68,Produtos!$A$5:$A$104,0)),0))+IF($M68="",0,IFERROR($N68*INDEX(Produtos!$D$5:$D$104,MATCH($M68,Produtos!$A$5:$A$104,0)),0))+IF($O68="",0,IFERROR($P68*INDEX(Produtos!$D$5:$D$104,MATCH($O68,Produtos!$A$5:$A$104,0)),0))+IF($Q68="",0,IFERROR($R68*INDEX(Produtos!$D$5:$D$104,MATCH($Q68,Produtos!$A$5:$A$104,0)),0)))</f>
        <v/>
      </c>
      <c r="T68" s="21">
        <f>IF($A68="","",IF($I68="",0,IFERROR($J68*INDEX(Produtos!$E$5:$E$104,MATCH($I68,Produtos!$A$5:$A$104,0)),0))+IF($K68="",0,IFERROR($L68*INDEX(Produtos!$E$5:$E$104,MATCH($K68,Produtos!$A$5:$A$104,0)),0))+IF($M68="",0,IFERROR($N68*INDEX(Produtos!$E$5:$E$104,MATCH($M68,Produtos!$A$5:$A$104,0)),0))+IF($O68="",0,IFERROR($P68*INDEX(Produtos!$E$5:$E$104,MATCH($O68,Produtos!$A$5:$A$104,0)),0))+IF($Q68="",0,IFERROR($R68*INDEX(Produtos!$E$5:$E$104,MATCH($Q68,Produtos!$A$5:$A$104,0)),0)))</f>
        <v/>
      </c>
      <c r="U68" s="21">
        <f>IF(OR($A68="",$S68="",NOT(ISNUMBER($H68))),"",$S68*$H68)</f>
        <v/>
      </c>
      <c r="V68" s="21">
        <f>IF(OR($A68="",$S68="",$U68=""),"",$S68-$U68)</f>
        <v/>
      </c>
      <c r="W68" s="22">
        <f>IF(OR($A68="",NOT(ISNUMBER($S68)),$S68&lt;=0,$U68=""),"",$U68/$S68)</f>
        <v/>
      </c>
      <c r="X68" s="22">
        <f>IF($A68="","",IF($G68="",IF(ISNUMBER(Resumo!$H$2),Resumo!$H$2,""),IF(ISNUMBER($G68),$G68,"")))</f>
        <v/>
      </c>
      <c r="Y68" s="21">
        <f>IF(OR($A68="",$V68="",$T68=""),"",$V68-$T68)</f>
        <v/>
      </c>
      <c r="Z68" s="22">
        <f>IF(OR($A68="",NOT(ISNUMBER($V68)),$V68&lt;=0,$Y68=""),"",$Y68/$V68)</f>
        <v/>
      </c>
      <c r="AA68" s="37">
        <f>IF(OR($A68="",$Z68="",$X68=""),"",($Z68-$X68)*100)</f>
        <v/>
      </c>
      <c r="AB68" s="27">
        <f>IF($A68="","",COUNTA($I68,$K68,$M68,$O68,$Q68))</f>
        <v/>
      </c>
      <c r="AC68" s="27">
        <f>IF($A68="","",SUM(IF(AND($I68&lt;&gt;"",ISNUMBER($J68)),$J68,0),IF(AND($K68&lt;&gt;"",ISNUMBER($L68)),$L68,0),IF(AND($M68&lt;&gt;"",ISNUMBER($N68)),$N68,0),IF(AND($O68&lt;&gt;"",ISNUMBER($P68)),$P68,0),IF(AND($Q68&lt;&gt;"",ISNUMBER($R68)),$R68,0)))</f>
        <v/>
      </c>
      <c r="AD68" s="23">
        <f>IF(COUNTA($A68:$R68)=0,"",IF($A68="","Informe o ID do combo",IF(COUNTIF($A$5:$A$104,$A68)&gt;1,"ID do combo duplicado",IF($B68="","Informe o nome da oferta",IF(OR($C68="",$D68="",NOT(ISNUMBER($C68)),NOT(ISNUMBER($D68))),"Informe datas válidas",IF($D68&lt;$C68,"Data final anterior à inicial",IF(AND($E68&lt;&gt;"Rascunho",$E68&lt;&gt;"Em análise",$E68&lt;&gt;"Aprovado",$E68&lt;&gt;"Descartado"),"Informe a situação",IF(AND($F68&lt;&gt;"Loja virtual",$F68&lt;&gt;"Marketplace",$F68&lt;&gt;"Todos"),"Informe o canal",IF(OR(NOT(ISNUMBER($H68)),IFERROR($H68&lt;0,TRUE),IFERROR($H68&gt;0.95,TRUE)),"Desconto inválido",IF(OR(NOT(ISNUMBER($X68)),IFERROR($X68&lt;0,TRUE),IFERROR($X68&gt;0.95,TRUE)),"Meta inválida",IF(COUNTA($I68,$K68,$M68,$O68,$Q68)=0,"Informe ao menos um SKU",IF(OR(AND($I68&lt;&gt;"",OR(NOT(ISNUMBER($J68)),IFERROR($J68&lt;1,TRUE),IFERROR($J68&lt;&gt;INT($J68),TRUE))),AND($I68="",$J68&lt;&gt;""),AND($K68&lt;&gt;"",OR(NOT(ISNUMBER($L68)),IFERROR($L68&lt;1,TRUE),IFERROR($L68&lt;&gt;INT($L68),TRUE))),AND($K68="",$L68&lt;&gt;""),AND($M68&lt;&gt;"",OR(NOT(ISNUMBER($N68)),IFERROR($N68&lt;1,TRUE),IFERROR($N68&lt;&gt;INT($N68),TRUE))),AND($M68="",$N68&lt;&gt;""),AND($O68&lt;&gt;"",OR(NOT(ISNUMBER($P68)),IFERROR($P68&lt;1,TRUE),IFERROR($P68&lt;&gt;INT($P68),TRUE))),AND($O68="",$P68&lt;&gt;""),AND($Q68&lt;&gt;"",OR(NOT(ISNUMBER($R68)),IFERROR($R68&lt;1,TRUE),IFERROR($R68&lt;&gt;INT($R68),TRUE))),AND($Q68="",$R68&lt;&gt;"")),"Revise SKUs e quantidades",IF(OR(AND($I68&lt;&gt;"",IFERROR(MATCH($I68,Produtos!$A$5:$A$104,0),0)=0),AND($K68&lt;&gt;"",IFERROR(MATCH($K68,Produtos!$A$5:$A$104,0),0)=0),AND($M68&lt;&gt;"",IFERROR(MATCH($M68,Produtos!$A$5:$A$104,0),0)=0),AND($O68&lt;&gt;"",IFERROR(MATCH($O68,Produtos!$A$5:$A$104,0),0)=0),AND($Q68&lt;&gt;"",IFERROR(MATCH($Q68,Produtos!$A$5:$A$104,0),0)=0)),"SKU não cadastrado",IF(OR(AND($I68&lt;&gt;"",IFERROR(INDEX(Produtos!$I$5:$I$104,MATCH($I68,Produtos!$A$5:$A$104,0)),"")&lt;&gt;"OK"),AND($K68&lt;&gt;"",IFERROR(INDEX(Produtos!$I$5:$I$104,MATCH($K68,Produtos!$A$5:$A$104,0)),"")&lt;&gt;"OK"),AND($M68&lt;&gt;"",IFERROR(INDEX(Produtos!$I$5:$I$104,MATCH($M68,Produtos!$A$5:$A$104,0)),"")&lt;&gt;"OK"),AND($O68&lt;&gt;"",IFERROR(INDEX(Produtos!$I$5:$I$104,MATCH($O68,Produtos!$A$5:$A$104,0)),"")&lt;&gt;"OK"),AND($Q68&lt;&gt;"",IFERROR(INDEX(Produtos!$I$5:$I$104,MATCH($Q68,Produtos!$A$5:$A$104,0)),"")&lt;&gt;"OK")),"SKU com erro no cadastro",IF(OR(AND($I68&lt;&gt;"",IFERROR(INDEX(Produtos!$F$5:$F$104,MATCH($I68,Produtos!$A$5:$A$104,0)),"")&lt;&gt;"Sim"),AND($K68&lt;&gt;"",IFERROR(INDEX(Produtos!$F$5:$F$104,MATCH($K68,Produtos!$A$5:$A$104,0)),"")&lt;&gt;"Sim"),AND($M68&lt;&gt;"",IFERROR(INDEX(Produtos!$F$5:$F$104,MATCH($M68,Produtos!$A$5:$A$104,0)),"")&lt;&gt;"Sim"),AND($O68&lt;&gt;"",IFERROR(INDEX(Produtos!$F$5:$F$104,MATCH($O68,Produtos!$A$5:$A$104,0)),"")&lt;&gt;"Sim"),AND($Q68&lt;&gt;"",IFERROR(INDEX(Produtos!$F$5:$F$104,MATCH($Q68,Produtos!$A$5:$A$104,0)),"")&lt;&gt;"Sim")),"SKU inativo ou sem status",IF(OR(AND($I68&lt;&gt;"",$I68=$K68),AND($I68&lt;&gt;"",$I68=$M68),AND($I68&lt;&gt;"",$I68=$O68),AND($I68&lt;&gt;"",$I68=$Q68),AND($K68&lt;&gt;"",$K68=$M68),AND($K68&lt;&gt;"",$K68=$O68),AND($K68&lt;&gt;"",$K68=$Q68),AND($M68&lt;&gt;"",$M68=$O68),AND($M68&lt;&gt;"",$M68=$Q68),AND($O68&lt;&gt;"",$O68=$Q68)),"SKU repetido no combo",IF(OR($V68="",NOT(ISNUMBER($V68)),IFERROR($V68&lt;=0,TRUE)),"Preço do combo inválido",IF(OR($Z68="",NOT(ISNUMBER($Z68))),"Não foi possível calcular a margem",IF($Z68&lt;0,"Margem negativa",IF($Z68&lt;$X68,"Margem abaixo da meta","OK"))))))))))))))))))))</f>
        <v/>
      </c>
      <c r="AE68" s="23">
        <f>IF($AD68="","",IF($AD68="OK","Viável",IF(OR($AD68="Margem negativa",$AD68="Margem abaixo da meta"),"Inviável","Revisar cadastro")))</f>
        <v/>
      </c>
    </row>
    <row r="69">
      <c r="A69" s="18" t="n"/>
      <c r="B69" s="18" t="n"/>
      <c r="C69" s="36" t="n"/>
      <c r="D69" s="36" t="n"/>
      <c r="E69" s="18" t="n"/>
      <c r="F69" s="18" t="n"/>
      <c r="G69" s="25" t="n"/>
      <c r="H69" s="25" t="n"/>
      <c r="I69" s="18" t="n"/>
      <c r="J69" s="20" t="n"/>
      <c r="K69" s="18" t="n"/>
      <c r="L69" s="20" t="n"/>
      <c r="M69" s="18" t="n"/>
      <c r="N69" s="20" t="n"/>
      <c r="O69" s="18" t="n"/>
      <c r="P69" s="20" t="n"/>
      <c r="Q69" s="18" t="n"/>
      <c r="R69" s="20" t="n"/>
      <c r="S69" s="21">
        <f>IF($A69="","",IF($I69="",0,IFERROR($J69*INDEX(Produtos!$D$5:$D$104,MATCH($I69,Produtos!$A$5:$A$104,0)),0))+IF($K69="",0,IFERROR($L69*INDEX(Produtos!$D$5:$D$104,MATCH($K69,Produtos!$A$5:$A$104,0)),0))+IF($M69="",0,IFERROR($N69*INDEX(Produtos!$D$5:$D$104,MATCH($M69,Produtos!$A$5:$A$104,0)),0))+IF($O69="",0,IFERROR($P69*INDEX(Produtos!$D$5:$D$104,MATCH($O69,Produtos!$A$5:$A$104,0)),0))+IF($Q69="",0,IFERROR($R69*INDEX(Produtos!$D$5:$D$104,MATCH($Q69,Produtos!$A$5:$A$104,0)),0)))</f>
        <v/>
      </c>
      <c r="T69" s="21">
        <f>IF($A69="","",IF($I69="",0,IFERROR($J69*INDEX(Produtos!$E$5:$E$104,MATCH($I69,Produtos!$A$5:$A$104,0)),0))+IF($K69="",0,IFERROR($L69*INDEX(Produtos!$E$5:$E$104,MATCH($K69,Produtos!$A$5:$A$104,0)),0))+IF($M69="",0,IFERROR($N69*INDEX(Produtos!$E$5:$E$104,MATCH($M69,Produtos!$A$5:$A$104,0)),0))+IF($O69="",0,IFERROR($P69*INDEX(Produtos!$E$5:$E$104,MATCH($O69,Produtos!$A$5:$A$104,0)),0))+IF($Q69="",0,IFERROR($R69*INDEX(Produtos!$E$5:$E$104,MATCH($Q69,Produtos!$A$5:$A$104,0)),0)))</f>
        <v/>
      </c>
      <c r="U69" s="21">
        <f>IF(OR($A69="",$S69="",NOT(ISNUMBER($H69))),"",$S69*$H69)</f>
        <v/>
      </c>
      <c r="V69" s="21">
        <f>IF(OR($A69="",$S69="",$U69=""),"",$S69-$U69)</f>
        <v/>
      </c>
      <c r="W69" s="22">
        <f>IF(OR($A69="",NOT(ISNUMBER($S69)),$S69&lt;=0,$U69=""),"",$U69/$S69)</f>
        <v/>
      </c>
      <c r="X69" s="22">
        <f>IF($A69="","",IF($G69="",IF(ISNUMBER(Resumo!$H$2),Resumo!$H$2,""),IF(ISNUMBER($G69),$G69,"")))</f>
        <v/>
      </c>
      <c r="Y69" s="21">
        <f>IF(OR($A69="",$V69="",$T69=""),"",$V69-$T69)</f>
        <v/>
      </c>
      <c r="Z69" s="22">
        <f>IF(OR($A69="",NOT(ISNUMBER($V69)),$V69&lt;=0,$Y69=""),"",$Y69/$V69)</f>
        <v/>
      </c>
      <c r="AA69" s="37">
        <f>IF(OR($A69="",$Z69="",$X69=""),"",($Z69-$X69)*100)</f>
        <v/>
      </c>
      <c r="AB69" s="27">
        <f>IF($A69="","",COUNTA($I69,$K69,$M69,$O69,$Q69))</f>
        <v/>
      </c>
      <c r="AC69" s="27">
        <f>IF($A69="","",SUM(IF(AND($I69&lt;&gt;"",ISNUMBER($J69)),$J69,0),IF(AND($K69&lt;&gt;"",ISNUMBER($L69)),$L69,0),IF(AND($M69&lt;&gt;"",ISNUMBER($N69)),$N69,0),IF(AND($O69&lt;&gt;"",ISNUMBER($P69)),$P69,0),IF(AND($Q69&lt;&gt;"",ISNUMBER($R69)),$R69,0)))</f>
        <v/>
      </c>
      <c r="AD69" s="23">
        <f>IF(COUNTA($A69:$R69)=0,"",IF($A69="","Informe o ID do combo",IF(COUNTIF($A$5:$A$104,$A69)&gt;1,"ID do combo duplicado",IF($B69="","Informe o nome da oferta",IF(OR($C69="",$D69="",NOT(ISNUMBER($C69)),NOT(ISNUMBER($D69))),"Informe datas válidas",IF($D69&lt;$C69,"Data final anterior à inicial",IF(AND($E69&lt;&gt;"Rascunho",$E69&lt;&gt;"Em análise",$E69&lt;&gt;"Aprovado",$E69&lt;&gt;"Descartado"),"Informe a situação",IF(AND($F69&lt;&gt;"Loja virtual",$F69&lt;&gt;"Marketplace",$F69&lt;&gt;"Todos"),"Informe o canal",IF(OR(NOT(ISNUMBER($H69)),IFERROR($H69&lt;0,TRUE),IFERROR($H69&gt;0.95,TRUE)),"Desconto inválido",IF(OR(NOT(ISNUMBER($X69)),IFERROR($X69&lt;0,TRUE),IFERROR($X69&gt;0.95,TRUE)),"Meta inválida",IF(COUNTA($I69,$K69,$M69,$O69,$Q69)=0,"Informe ao menos um SKU",IF(OR(AND($I69&lt;&gt;"",OR(NOT(ISNUMBER($J69)),IFERROR($J69&lt;1,TRUE),IFERROR($J69&lt;&gt;INT($J69),TRUE))),AND($I69="",$J69&lt;&gt;""),AND($K69&lt;&gt;"",OR(NOT(ISNUMBER($L69)),IFERROR($L69&lt;1,TRUE),IFERROR($L69&lt;&gt;INT($L69),TRUE))),AND($K69="",$L69&lt;&gt;""),AND($M69&lt;&gt;"",OR(NOT(ISNUMBER($N69)),IFERROR($N69&lt;1,TRUE),IFERROR($N69&lt;&gt;INT($N69),TRUE))),AND($M69="",$N69&lt;&gt;""),AND($O69&lt;&gt;"",OR(NOT(ISNUMBER($P69)),IFERROR($P69&lt;1,TRUE),IFERROR($P69&lt;&gt;INT($P69),TRUE))),AND($O69="",$P69&lt;&gt;""),AND($Q69&lt;&gt;"",OR(NOT(ISNUMBER($R69)),IFERROR($R69&lt;1,TRUE),IFERROR($R69&lt;&gt;INT($R69),TRUE))),AND($Q69="",$R69&lt;&gt;"")),"Revise SKUs e quantidades",IF(OR(AND($I69&lt;&gt;"",IFERROR(MATCH($I69,Produtos!$A$5:$A$104,0),0)=0),AND($K69&lt;&gt;"",IFERROR(MATCH($K69,Produtos!$A$5:$A$104,0),0)=0),AND($M69&lt;&gt;"",IFERROR(MATCH($M69,Produtos!$A$5:$A$104,0),0)=0),AND($O69&lt;&gt;"",IFERROR(MATCH($O69,Produtos!$A$5:$A$104,0),0)=0),AND($Q69&lt;&gt;"",IFERROR(MATCH($Q69,Produtos!$A$5:$A$104,0),0)=0)),"SKU não cadastrado",IF(OR(AND($I69&lt;&gt;"",IFERROR(INDEX(Produtos!$I$5:$I$104,MATCH($I69,Produtos!$A$5:$A$104,0)),"")&lt;&gt;"OK"),AND($K69&lt;&gt;"",IFERROR(INDEX(Produtos!$I$5:$I$104,MATCH($K69,Produtos!$A$5:$A$104,0)),"")&lt;&gt;"OK"),AND($M69&lt;&gt;"",IFERROR(INDEX(Produtos!$I$5:$I$104,MATCH($M69,Produtos!$A$5:$A$104,0)),"")&lt;&gt;"OK"),AND($O69&lt;&gt;"",IFERROR(INDEX(Produtos!$I$5:$I$104,MATCH($O69,Produtos!$A$5:$A$104,0)),"")&lt;&gt;"OK"),AND($Q69&lt;&gt;"",IFERROR(INDEX(Produtos!$I$5:$I$104,MATCH($Q69,Produtos!$A$5:$A$104,0)),"")&lt;&gt;"OK")),"SKU com erro no cadastro",IF(OR(AND($I69&lt;&gt;"",IFERROR(INDEX(Produtos!$F$5:$F$104,MATCH($I69,Produtos!$A$5:$A$104,0)),"")&lt;&gt;"Sim"),AND($K69&lt;&gt;"",IFERROR(INDEX(Produtos!$F$5:$F$104,MATCH($K69,Produtos!$A$5:$A$104,0)),"")&lt;&gt;"Sim"),AND($M69&lt;&gt;"",IFERROR(INDEX(Produtos!$F$5:$F$104,MATCH($M69,Produtos!$A$5:$A$104,0)),"")&lt;&gt;"Sim"),AND($O69&lt;&gt;"",IFERROR(INDEX(Produtos!$F$5:$F$104,MATCH($O69,Produtos!$A$5:$A$104,0)),"")&lt;&gt;"Sim"),AND($Q69&lt;&gt;"",IFERROR(INDEX(Produtos!$F$5:$F$104,MATCH($Q69,Produtos!$A$5:$A$104,0)),"")&lt;&gt;"Sim")),"SKU inativo ou sem status",IF(OR(AND($I69&lt;&gt;"",$I69=$K69),AND($I69&lt;&gt;"",$I69=$M69),AND($I69&lt;&gt;"",$I69=$O69),AND($I69&lt;&gt;"",$I69=$Q69),AND($K69&lt;&gt;"",$K69=$M69),AND($K69&lt;&gt;"",$K69=$O69),AND($K69&lt;&gt;"",$K69=$Q69),AND($M69&lt;&gt;"",$M69=$O69),AND($M69&lt;&gt;"",$M69=$Q69),AND($O69&lt;&gt;"",$O69=$Q69)),"SKU repetido no combo",IF(OR($V69="",NOT(ISNUMBER($V69)),IFERROR($V69&lt;=0,TRUE)),"Preço do combo inválido",IF(OR($Z69="",NOT(ISNUMBER($Z69))),"Não foi possível calcular a margem",IF($Z69&lt;0,"Margem negativa",IF($Z69&lt;$X69,"Margem abaixo da meta","OK"))))))))))))))))))))</f>
        <v/>
      </c>
      <c r="AE69" s="23">
        <f>IF($AD69="","",IF($AD69="OK","Viável",IF(OR($AD69="Margem negativa",$AD69="Margem abaixo da meta"),"Inviável","Revisar cadastro")))</f>
        <v/>
      </c>
    </row>
    <row r="70">
      <c r="A70" s="18" t="n"/>
      <c r="B70" s="18" t="n"/>
      <c r="C70" s="36" t="n"/>
      <c r="D70" s="36" t="n"/>
      <c r="E70" s="18" t="n"/>
      <c r="F70" s="18" t="n"/>
      <c r="G70" s="25" t="n"/>
      <c r="H70" s="25" t="n"/>
      <c r="I70" s="18" t="n"/>
      <c r="J70" s="20" t="n"/>
      <c r="K70" s="18" t="n"/>
      <c r="L70" s="20" t="n"/>
      <c r="M70" s="18" t="n"/>
      <c r="N70" s="20" t="n"/>
      <c r="O70" s="18" t="n"/>
      <c r="P70" s="20" t="n"/>
      <c r="Q70" s="18" t="n"/>
      <c r="R70" s="20" t="n"/>
      <c r="S70" s="21">
        <f>IF($A70="","",IF($I70="",0,IFERROR($J70*INDEX(Produtos!$D$5:$D$104,MATCH($I70,Produtos!$A$5:$A$104,0)),0))+IF($K70="",0,IFERROR($L70*INDEX(Produtos!$D$5:$D$104,MATCH($K70,Produtos!$A$5:$A$104,0)),0))+IF($M70="",0,IFERROR($N70*INDEX(Produtos!$D$5:$D$104,MATCH($M70,Produtos!$A$5:$A$104,0)),0))+IF($O70="",0,IFERROR($P70*INDEX(Produtos!$D$5:$D$104,MATCH($O70,Produtos!$A$5:$A$104,0)),0))+IF($Q70="",0,IFERROR($R70*INDEX(Produtos!$D$5:$D$104,MATCH($Q70,Produtos!$A$5:$A$104,0)),0)))</f>
        <v/>
      </c>
      <c r="T70" s="21">
        <f>IF($A70="","",IF($I70="",0,IFERROR($J70*INDEX(Produtos!$E$5:$E$104,MATCH($I70,Produtos!$A$5:$A$104,0)),0))+IF($K70="",0,IFERROR($L70*INDEX(Produtos!$E$5:$E$104,MATCH($K70,Produtos!$A$5:$A$104,0)),0))+IF($M70="",0,IFERROR($N70*INDEX(Produtos!$E$5:$E$104,MATCH($M70,Produtos!$A$5:$A$104,0)),0))+IF($O70="",0,IFERROR($P70*INDEX(Produtos!$E$5:$E$104,MATCH($O70,Produtos!$A$5:$A$104,0)),0))+IF($Q70="",0,IFERROR($R70*INDEX(Produtos!$E$5:$E$104,MATCH($Q70,Produtos!$A$5:$A$104,0)),0)))</f>
        <v/>
      </c>
      <c r="U70" s="21">
        <f>IF(OR($A70="",$S70="",NOT(ISNUMBER($H70))),"",$S70*$H70)</f>
        <v/>
      </c>
      <c r="V70" s="21">
        <f>IF(OR($A70="",$S70="",$U70=""),"",$S70-$U70)</f>
        <v/>
      </c>
      <c r="W70" s="22">
        <f>IF(OR($A70="",NOT(ISNUMBER($S70)),$S70&lt;=0,$U70=""),"",$U70/$S70)</f>
        <v/>
      </c>
      <c r="X70" s="22">
        <f>IF($A70="","",IF($G70="",IF(ISNUMBER(Resumo!$H$2),Resumo!$H$2,""),IF(ISNUMBER($G70),$G70,"")))</f>
        <v/>
      </c>
      <c r="Y70" s="21">
        <f>IF(OR($A70="",$V70="",$T70=""),"",$V70-$T70)</f>
        <v/>
      </c>
      <c r="Z70" s="22">
        <f>IF(OR($A70="",NOT(ISNUMBER($V70)),$V70&lt;=0,$Y70=""),"",$Y70/$V70)</f>
        <v/>
      </c>
      <c r="AA70" s="37">
        <f>IF(OR($A70="",$Z70="",$X70=""),"",($Z70-$X70)*100)</f>
        <v/>
      </c>
      <c r="AB70" s="27">
        <f>IF($A70="","",COUNTA($I70,$K70,$M70,$O70,$Q70))</f>
        <v/>
      </c>
      <c r="AC70" s="27">
        <f>IF($A70="","",SUM(IF(AND($I70&lt;&gt;"",ISNUMBER($J70)),$J70,0),IF(AND($K70&lt;&gt;"",ISNUMBER($L70)),$L70,0),IF(AND($M70&lt;&gt;"",ISNUMBER($N70)),$N70,0),IF(AND($O70&lt;&gt;"",ISNUMBER($P70)),$P70,0),IF(AND($Q70&lt;&gt;"",ISNUMBER($R70)),$R70,0)))</f>
        <v/>
      </c>
      <c r="AD70" s="23">
        <f>IF(COUNTA($A70:$R70)=0,"",IF($A70="","Informe o ID do combo",IF(COUNTIF($A$5:$A$104,$A70)&gt;1,"ID do combo duplicado",IF($B70="","Informe o nome da oferta",IF(OR($C70="",$D70="",NOT(ISNUMBER($C70)),NOT(ISNUMBER($D70))),"Informe datas válidas",IF($D70&lt;$C70,"Data final anterior à inicial",IF(AND($E70&lt;&gt;"Rascunho",$E70&lt;&gt;"Em análise",$E70&lt;&gt;"Aprovado",$E70&lt;&gt;"Descartado"),"Informe a situação",IF(AND($F70&lt;&gt;"Loja virtual",$F70&lt;&gt;"Marketplace",$F70&lt;&gt;"Todos"),"Informe o canal",IF(OR(NOT(ISNUMBER($H70)),IFERROR($H70&lt;0,TRUE),IFERROR($H70&gt;0.95,TRUE)),"Desconto inválido",IF(OR(NOT(ISNUMBER($X70)),IFERROR($X70&lt;0,TRUE),IFERROR($X70&gt;0.95,TRUE)),"Meta inválida",IF(COUNTA($I70,$K70,$M70,$O70,$Q70)=0,"Informe ao menos um SKU",IF(OR(AND($I70&lt;&gt;"",OR(NOT(ISNUMBER($J70)),IFERROR($J70&lt;1,TRUE),IFERROR($J70&lt;&gt;INT($J70),TRUE))),AND($I70="",$J70&lt;&gt;""),AND($K70&lt;&gt;"",OR(NOT(ISNUMBER($L70)),IFERROR($L70&lt;1,TRUE),IFERROR($L70&lt;&gt;INT($L70),TRUE))),AND($K70="",$L70&lt;&gt;""),AND($M70&lt;&gt;"",OR(NOT(ISNUMBER($N70)),IFERROR($N70&lt;1,TRUE),IFERROR($N70&lt;&gt;INT($N70),TRUE))),AND($M70="",$N70&lt;&gt;""),AND($O70&lt;&gt;"",OR(NOT(ISNUMBER($P70)),IFERROR($P70&lt;1,TRUE),IFERROR($P70&lt;&gt;INT($P70),TRUE))),AND($O70="",$P70&lt;&gt;""),AND($Q70&lt;&gt;"",OR(NOT(ISNUMBER($R70)),IFERROR($R70&lt;1,TRUE),IFERROR($R70&lt;&gt;INT($R70),TRUE))),AND($Q70="",$R70&lt;&gt;"")),"Revise SKUs e quantidades",IF(OR(AND($I70&lt;&gt;"",IFERROR(MATCH($I70,Produtos!$A$5:$A$104,0),0)=0),AND($K70&lt;&gt;"",IFERROR(MATCH($K70,Produtos!$A$5:$A$104,0),0)=0),AND($M70&lt;&gt;"",IFERROR(MATCH($M70,Produtos!$A$5:$A$104,0),0)=0),AND($O70&lt;&gt;"",IFERROR(MATCH($O70,Produtos!$A$5:$A$104,0),0)=0),AND($Q70&lt;&gt;"",IFERROR(MATCH($Q70,Produtos!$A$5:$A$104,0),0)=0)),"SKU não cadastrado",IF(OR(AND($I70&lt;&gt;"",IFERROR(INDEX(Produtos!$I$5:$I$104,MATCH($I70,Produtos!$A$5:$A$104,0)),"")&lt;&gt;"OK"),AND($K70&lt;&gt;"",IFERROR(INDEX(Produtos!$I$5:$I$104,MATCH($K70,Produtos!$A$5:$A$104,0)),"")&lt;&gt;"OK"),AND($M70&lt;&gt;"",IFERROR(INDEX(Produtos!$I$5:$I$104,MATCH($M70,Produtos!$A$5:$A$104,0)),"")&lt;&gt;"OK"),AND($O70&lt;&gt;"",IFERROR(INDEX(Produtos!$I$5:$I$104,MATCH($O70,Produtos!$A$5:$A$104,0)),"")&lt;&gt;"OK"),AND($Q70&lt;&gt;"",IFERROR(INDEX(Produtos!$I$5:$I$104,MATCH($Q70,Produtos!$A$5:$A$104,0)),"")&lt;&gt;"OK")),"SKU com erro no cadastro",IF(OR(AND($I70&lt;&gt;"",IFERROR(INDEX(Produtos!$F$5:$F$104,MATCH($I70,Produtos!$A$5:$A$104,0)),"")&lt;&gt;"Sim"),AND($K70&lt;&gt;"",IFERROR(INDEX(Produtos!$F$5:$F$104,MATCH($K70,Produtos!$A$5:$A$104,0)),"")&lt;&gt;"Sim"),AND($M70&lt;&gt;"",IFERROR(INDEX(Produtos!$F$5:$F$104,MATCH($M70,Produtos!$A$5:$A$104,0)),"")&lt;&gt;"Sim"),AND($O70&lt;&gt;"",IFERROR(INDEX(Produtos!$F$5:$F$104,MATCH($O70,Produtos!$A$5:$A$104,0)),"")&lt;&gt;"Sim"),AND($Q70&lt;&gt;"",IFERROR(INDEX(Produtos!$F$5:$F$104,MATCH($Q70,Produtos!$A$5:$A$104,0)),"")&lt;&gt;"Sim")),"SKU inativo ou sem status",IF(OR(AND($I70&lt;&gt;"",$I70=$K70),AND($I70&lt;&gt;"",$I70=$M70),AND($I70&lt;&gt;"",$I70=$O70),AND($I70&lt;&gt;"",$I70=$Q70),AND($K70&lt;&gt;"",$K70=$M70),AND($K70&lt;&gt;"",$K70=$O70),AND($K70&lt;&gt;"",$K70=$Q70),AND($M70&lt;&gt;"",$M70=$O70),AND($M70&lt;&gt;"",$M70=$Q70),AND($O70&lt;&gt;"",$O70=$Q70)),"SKU repetido no combo",IF(OR($V70="",NOT(ISNUMBER($V70)),IFERROR($V70&lt;=0,TRUE)),"Preço do combo inválido",IF(OR($Z70="",NOT(ISNUMBER($Z70))),"Não foi possível calcular a margem",IF($Z70&lt;0,"Margem negativa",IF($Z70&lt;$X70,"Margem abaixo da meta","OK"))))))))))))))))))))</f>
        <v/>
      </c>
      <c r="AE70" s="23">
        <f>IF($AD70="","",IF($AD70="OK","Viável",IF(OR($AD70="Margem negativa",$AD70="Margem abaixo da meta"),"Inviável","Revisar cadastro")))</f>
        <v/>
      </c>
    </row>
    <row r="71">
      <c r="A71" s="18" t="n"/>
      <c r="B71" s="18" t="n"/>
      <c r="C71" s="36" t="n"/>
      <c r="D71" s="36" t="n"/>
      <c r="E71" s="18" t="n"/>
      <c r="F71" s="18" t="n"/>
      <c r="G71" s="25" t="n"/>
      <c r="H71" s="25" t="n"/>
      <c r="I71" s="18" t="n"/>
      <c r="J71" s="20" t="n"/>
      <c r="K71" s="18" t="n"/>
      <c r="L71" s="20" t="n"/>
      <c r="M71" s="18" t="n"/>
      <c r="N71" s="20" t="n"/>
      <c r="O71" s="18" t="n"/>
      <c r="P71" s="20" t="n"/>
      <c r="Q71" s="18" t="n"/>
      <c r="R71" s="20" t="n"/>
      <c r="S71" s="21">
        <f>IF($A71="","",IF($I71="",0,IFERROR($J71*INDEX(Produtos!$D$5:$D$104,MATCH($I71,Produtos!$A$5:$A$104,0)),0))+IF($K71="",0,IFERROR($L71*INDEX(Produtos!$D$5:$D$104,MATCH($K71,Produtos!$A$5:$A$104,0)),0))+IF($M71="",0,IFERROR($N71*INDEX(Produtos!$D$5:$D$104,MATCH($M71,Produtos!$A$5:$A$104,0)),0))+IF($O71="",0,IFERROR($P71*INDEX(Produtos!$D$5:$D$104,MATCH($O71,Produtos!$A$5:$A$104,0)),0))+IF($Q71="",0,IFERROR($R71*INDEX(Produtos!$D$5:$D$104,MATCH($Q71,Produtos!$A$5:$A$104,0)),0)))</f>
        <v/>
      </c>
      <c r="T71" s="21">
        <f>IF($A71="","",IF($I71="",0,IFERROR($J71*INDEX(Produtos!$E$5:$E$104,MATCH($I71,Produtos!$A$5:$A$104,0)),0))+IF($K71="",0,IFERROR($L71*INDEX(Produtos!$E$5:$E$104,MATCH($K71,Produtos!$A$5:$A$104,0)),0))+IF($M71="",0,IFERROR($N71*INDEX(Produtos!$E$5:$E$104,MATCH($M71,Produtos!$A$5:$A$104,0)),0))+IF($O71="",0,IFERROR($P71*INDEX(Produtos!$E$5:$E$104,MATCH($O71,Produtos!$A$5:$A$104,0)),0))+IF($Q71="",0,IFERROR($R71*INDEX(Produtos!$E$5:$E$104,MATCH($Q71,Produtos!$A$5:$A$104,0)),0)))</f>
        <v/>
      </c>
      <c r="U71" s="21">
        <f>IF(OR($A71="",$S71="",NOT(ISNUMBER($H71))),"",$S71*$H71)</f>
        <v/>
      </c>
      <c r="V71" s="21">
        <f>IF(OR($A71="",$S71="",$U71=""),"",$S71-$U71)</f>
        <v/>
      </c>
      <c r="W71" s="22">
        <f>IF(OR($A71="",NOT(ISNUMBER($S71)),$S71&lt;=0,$U71=""),"",$U71/$S71)</f>
        <v/>
      </c>
      <c r="X71" s="22">
        <f>IF($A71="","",IF($G71="",IF(ISNUMBER(Resumo!$H$2),Resumo!$H$2,""),IF(ISNUMBER($G71),$G71,"")))</f>
        <v/>
      </c>
      <c r="Y71" s="21">
        <f>IF(OR($A71="",$V71="",$T71=""),"",$V71-$T71)</f>
        <v/>
      </c>
      <c r="Z71" s="22">
        <f>IF(OR($A71="",NOT(ISNUMBER($V71)),$V71&lt;=0,$Y71=""),"",$Y71/$V71)</f>
        <v/>
      </c>
      <c r="AA71" s="37">
        <f>IF(OR($A71="",$Z71="",$X71=""),"",($Z71-$X71)*100)</f>
        <v/>
      </c>
      <c r="AB71" s="27">
        <f>IF($A71="","",COUNTA($I71,$K71,$M71,$O71,$Q71))</f>
        <v/>
      </c>
      <c r="AC71" s="27">
        <f>IF($A71="","",SUM(IF(AND($I71&lt;&gt;"",ISNUMBER($J71)),$J71,0),IF(AND($K71&lt;&gt;"",ISNUMBER($L71)),$L71,0),IF(AND($M71&lt;&gt;"",ISNUMBER($N71)),$N71,0),IF(AND($O71&lt;&gt;"",ISNUMBER($P71)),$P71,0),IF(AND($Q71&lt;&gt;"",ISNUMBER($R71)),$R71,0)))</f>
        <v/>
      </c>
      <c r="AD71" s="23">
        <f>IF(COUNTA($A71:$R71)=0,"",IF($A71="","Informe o ID do combo",IF(COUNTIF($A$5:$A$104,$A71)&gt;1,"ID do combo duplicado",IF($B71="","Informe o nome da oferta",IF(OR($C71="",$D71="",NOT(ISNUMBER($C71)),NOT(ISNUMBER($D71))),"Informe datas válidas",IF($D71&lt;$C71,"Data final anterior à inicial",IF(AND($E71&lt;&gt;"Rascunho",$E71&lt;&gt;"Em análise",$E71&lt;&gt;"Aprovado",$E71&lt;&gt;"Descartado"),"Informe a situação",IF(AND($F71&lt;&gt;"Loja virtual",$F71&lt;&gt;"Marketplace",$F71&lt;&gt;"Todos"),"Informe o canal",IF(OR(NOT(ISNUMBER($H71)),IFERROR($H71&lt;0,TRUE),IFERROR($H71&gt;0.95,TRUE)),"Desconto inválido",IF(OR(NOT(ISNUMBER($X71)),IFERROR($X71&lt;0,TRUE),IFERROR($X71&gt;0.95,TRUE)),"Meta inválida",IF(COUNTA($I71,$K71,$M71,$O71,$Q71)=0,"Informe ao menos um SKU",IF(OR(AND($I71&lt;&gt;"",OR(NOT(ISNUMBER($J71)),IFERROR($J71&lt;1,TRUE),IFERROR($J71&lt;&gt;INT($J71),TRUE))),AND($I71="",$J71&lt;&gt;""),AND($K71&lt;&gt;"",OR(NOT(ISNUMBER($L71)),IFERROR($L71&lt;1,TRUE),IFERROR($L71&lt;&gt;INT($L71),TRUE))),AND($K71="",$L71&lt;&gt;""),AND($M71&lt;&gt;"",OR(NOT(ISNUMBER($N71)),IFERROR($N71&lt;1,TRUE),IFERROR($N71&lt;&gt;INT($N71),TRUE))),AND($M71="",$N71&lt;&gt;""),AND($O71&lt;&gt;"",OR(NOT(ISNUMBER($P71)),IFERROR($P71&lt;1,TRUE),IFERROR($P71&lt;&gt;INT($P71),TRUE))),AND($O71="",$P71&lt;&gt;""),AND($Q71&lt;&gt;"",OR(NOT(ISNUMBER($R71)),IFERROR($R71&lt;1,TRUE),IFERROR($R71&lt;&gt;INT($R71),TRUE))),AND($Q71="",$R71&lt;&gt;"")),"Revise SKUs e quantidades",IF(OR(AND($I71&lt;&gt;"",IFERROR(MATCH($I71,Produtos!$A$5:$A$104,0),0)=0),AND($K71&lt;&gt;"",IFERROR(MATCH($K71,Produtos!$A$5:$A$104,0),0)=0),AND($M71&lt;&gt;"",IFERROR(MATCH($M71,Produtos!$A$5:$A$104,0),0)=0),AND($O71&lt;&gt;"",IFERROR(MATCH($O71,Produtos!$A$5:$A$104,0),0)=0),AND($Q71&lt;&gt;"",IFERROR(MATCH($Q71,Produtos!$A$5:$A$104,0),0)=0)),"SKU não cadastrado",IF(OR(AND($I71&lt;&gt;"",IFERROR(INDEX(Produtos!$I$5:$I$104,MATCH($I71,Produtos!$A$5:$A$104,0)),"")&lt;&gt;"OK"),AND($K71&lt;&gt;"",IFERROR(INDEX(Produtos!$I$5:$I$104,MATCH($K71,Produtos!$A$5:$A$104,0)),"")&lt;&gt;"OK"),AND($M71&lt;&gt;"",IFERROR(INDEX(Produtos!$I$5:$I$104,MATCH($M71,Produtos!$A$5:$A$104,0)),"")&lt;&gt;"OK"),AND($O71&lt;&gt;"",IFERROR(INDEX(Produtos!$I$5:$I$104,MATCH($O71,Produtos!$A$5:$A$104,0)),"")&lt;&gt;"OK"),AND($Q71&lt;&gt;"",IFERROR(INDEX(Produtos!$I$5:$I$104,MATCH($Q71,Produtos!$A$5:$A$104,0)),"")&lt;&gt;"OK")),"SKU com erro no cadastro",IF(OR(AND($I71&lt;&gt;"",IFERROR(INDEX(Produtos!$F$5:$F$104,MATCH($I71,Produtos!$A$5:$A$104,0)),"")&lt;&gt;"Sim"),AND($K71&lt;&gt;"",IFERROR(INDEX(Produtos!$F$5:$F$104,MATCH($K71,Produtos!$A$5:$A$104,0)),"")&lt;&gt;"Sim"),AND($M71&lt;&gt;"",IFERROR(INDEX(Produtos!$F$5:$F$104,MATCH($M71,Produtos!$A$5:$A$104,0)),"")&lt;&gt;"Sim"),AND($O71&lt;&gt;"",IFERROR(INDEX(Produtos!$F$5:$F$104,MATCH($O71,Produtos!$A$5:$A$104,0)),"")&lt;&gt;"Sim"),AND($Q71&lt;&gt;"",IFERROR(INDEX(Produtos!$F$5:$F$104,MATCH($Q71,Produtos!$A$5:$A$104,0)),"")&lt;&gt;"Sim")),"SKU inativo ou sem status",IF(OR(AND($I71&lt;&gt;"",$I71=$K71),AND($I71&lt;&gt;"",$I71=$M71),AND($I71&lt;&gt;"",$I71=$O71),AND($I71&lt;&gt;"",$I71=$Q71),AND($K71&lt;&gt;"",$K71=$M71),AND($K71&lt;&gt;"",$K71=$O71),AND($K71&lt;&gt;"",$K71=$Q71),AND($M71&lt;&gt;"",$M71=$O71),AND($M71&lt;&gt;"",$M71=$Q71),AND($O71&lt;&gt;"",$O71=$Q71)),"SKU repetido no combo",IF(OR($V71="",NOT(ISNUMBER($V71)),IFERROR($V71&lt;=0,TRUE)),"Preço do combo inválido",IF(OR($Z71="",NOT(ISNUMBER($Z71))),"Não foi possível calcular a margem",IF($Z71&lt;0,"Margem negativa",IF($Z71&lt;$X71,"Margem abaixo da meta","OK"))))))))))))))))))))</f>
        <v/>
      </c>
      <c r="AE71" s="23">
        <f>IF($AD71="","",IF($AD71="OK","Viável",IF(OR($AD71="Margem negativa",$AD71="Margem abaixo da meta"),"Inviável","Revisar cadastro")))</f>
        <v/>
      </c>
    </row>
    <row r="72">
      <c r="A72" s="18" t="n"/>
      <c r="B72" s="18" t="n"/>
      <c r="C72" s="36" t="n"/>
      <c r="D72" s="36" t="n"/>
      <c r="E72" s="18" t="n"/>
      <c r="F72" s="18" t="n"/>
      <c r="G72" s="25" t="n"/>
      <c r="H72" s="25" t="n"/>
      <c r="I72" s="18" t="n"/>
      <c r="J72" s="20" t="n"/>
      <c r="K72" s="18" t="n"/>
      <c r="L72" s="20" t="n"/>
      <c r="M72" s="18" t="n"/>
      <c r="N72" s="20" t="n"/>
      <c r="O72" s="18" t="n"/>
      <c r="P72" s="20" t="n"/>
      <c r="Q72" s="18" t="n"/>
      <c r="R72" s="20" t="n"/>
      <c r="S72" s="21">
        <f>IF($A72="","",IF($I72="",0,IFERROR($J72*INDEX(Produtos!$D$5:$D$104,MATCH($I72,Produtos!$A$5:$A$104,0)),0))+IF($K72="",0,IFERROR($L72*INDEX(Produtos!$D$5:$D$104,MATCH($K72,Produtos!$A$5:$A$104,0)),0))+IF($M72="",0,IFERROR($N72*INDEX(Produtos!$D$5:$D$104,MATCH($M72,Produtos!$A$5:$A$104,0)),0))+IF($O72="",0,IFERROR($P72*INDEX(Produtos!$D$5:$D$104,MATCH($O72,Produtos!$A$5:$A$104,0)),0))+IF($Q72="",0,IFERROR($R72*INDEX(Produtos!$D$5:$D$104,MATCH($Q72,Produtos!$A$5:$A$104,0)),0)))</f>
        <v/>
      </c>
      <c r="T72" s="21">
        <f>IF($A72="","",IF($I72="",0,IFERROR($J72*INDEX(Produtos!$E$5:$E$104,MATCH($I72,Produtos!$A$5:$A$104,0)),0))+IF($K72="",0,IFERROR($L72*INDEX(Produtos!$E$5:$E$104,MATCH($K72,Produtos!$A$5:$A$104,0)),0))+IF($M72="",0,IFERROR($N72*INDEX(Produtos!$E$5:$E$104,MATCH($M72,Produtos!$A$5:$A$104,0)),0))+IF($O72="",0,IFERROR($P72*INDEX(Produtos!$E$5:$E$104,MATCH($O72,Produtos!$A$5:$A$104,0)),0))+IF($Q72="",0,IFERROR($R72*INDEX(Produtos!$E$5:$E$104,MATCH($Q72,Produtos!$A$5:$A$104,0)),0)))</f>
        <v/>
      </c>
      <c r="U72" s="21">
        <f>IF(OR($A72="",$S72="",NOT(ISNUMBER($H72))),"",$S72*$H72)</f>
        <v/>
      </c>
      <c r="V72" s="21">
        <f>IF(OR($A72="",$S72="",$U72=""),"",$S72-$U72)</f>
        <v/>
      </c>
      <c r="W72" s="22">
        <f>IF(OR($A72="",NOT(ISNUMBER($S72)),$S72&lt;=0,$U72=""),"",$U72/$S72)</f>
        <v/>
      </c>
      <c r="X72" s="22">
        <f>IF($A72="","",IF($G72="",IF(ISNUMBER(Resumo!$H$2),Resumo!$H$2,""),IF(ISNUMBER($G72),$G72,"")))</f>
        <v/>
      </c>
      <c r="Y72" s="21">
        <f>IF(OR($A72="",$V72="",$T72=""),"",$V72-$T72)</f>
        <v/>
      </c>
      <c r="Z72" s="22">
        <f>IF(OR($A72="",NOT(ISNUMBER($V72)),$V72&lt;=0,$Y72=""),"",$Y72/$V72)</f>
        <v/>
      </c>
      <c r="AA72" s="37">
        <f>IF(OR($A72="",$Z72="",$X72=""),"",($Z72-$X72)*100)</f>
        <v/>
      </c>
      <c r="AB72" s="27">
        <f>IF($A72="","",COUNTA($I72,$K72,$M72,$O72,$Q72))</f>
        <v/>
      </c>
      <c r="AC72" s="27">
        <f>IF($A72="","",SUM(IF(AND($I72&lt;&gt;"",ISNUMBER($J72)),$J72,0),IF(AND($K72&lt;&gt;"",ISNUMBER($L72)),$L72,0),IF(AND($M72&lt;&gt;"",ISNUMBER($N72)),$N72,0),IF(AND($O72&lt;&gt;"",ISNUMBER($P72)),$P72,0),IF(AND($Q72&lt;&gt;"",ISNUMBER($R72)),$R72,0)))</f>
        <v/>
      </c>
      <c r="AD72" s="23">
        <f>IF(COUNTA($A72:$R72)=0,"",IF($A72="","Informe o ID do combo",IF(COUNTIF($A$5:$A$104,$A72)&gt;1,"ID do combo duplicado",IF($B72="","Informe o nome da oferta",IF(OR($C72="",$D72="",NOT(ISNUMBER($C72)),NOT(ISNUMBER($D72))),"Informe datas válidas",IF($D72&lt;$C72,"Data final anterior à inicial",IF(AND($E72&lt;&gt;"Rascunho",$E72&lt;&gt;"Em análise",$E72&lt;&gt;"Aprovado",$E72&lt;&gt;"Descartado"),"Informe a situação",IF(AND($F72&lt;&gt;"Loja virtual",$F72&lt;&gt;"Marketplace",$F72&lt;&gt;"Todos"),"Informe o canal",IF(OR(NOT(ISNUMBER($H72)),IFERROR($H72&lt;0,TRUE),IFERROR($H72&gt;0.95,TRUE)),"Desconto inválido",IF(OR(NOT(ISNUMBER($X72)),IFERROR($X72&lt;0,TRUE),IFERROR($X72&gt;0.95,TRUE)),"Meta inválida",IF(COUNTA($I72,$K72,$M72,$O72,$Q72)=0,"Informe ao menos um SKU",IF(OR(AND($I72&lt;&gt;"",OR(NOT(ISNUMBER($J72)),IFERROR($J72&lt;1,TRUE),IFERROR($J72&lt;&gt;INT($J72),TRUE))),AND($I72="",$J72&lt;&gt;""),AND($K72&lt;&gt;"",OR(NOT(ISNUMBER($L72)),IFERROR($L72&lt;1,TRUE),IFERROR($L72&lt;&gt;INT($L72),TRUE))),AND($K72="",$L72&lt;&gt;""),AND($M72&lt;&gt;"",OR(NOT(ISNUMBER($N72)),IFERROR($N72&lt;1,TRUE),IFERROR($N72&lt;&gt;INT($N72),TRUE))),AND($M72="",$N72&lt;&gt;""),AND($O72&lt;&gt;"",OR(NOT(ISNUMBER($P72)),IFERROR($P72&lt;1,TRUE),IFERROR($P72&lt;&gt;INT($P72),TRUE))),AND($O72="",$P72&lt;&gt;""),AND($Q72&lt;&gt;"",OR(NOT(ISNUMBER($R72)),IFERROR($R72&lt;1,TRUE),IFERROR($R72&lt;&gt;INT($R72),TRUE))),AND($Q72="",$R72&lt;&gt;"")),"Revise SKUs e quantidades",IF(OR(AND($I72&lt;&gt;"",IFERROR(MATCH($I72,Produtos!$A$5:$A$104,0),0)=0),AND($K72&lt;&gt;"",IFERROR(MATCH($K72,Produtos!$A$5:$A$104,0),0)=0),AND($M72&lt;&gt;"",IFERROR(MATCH($M72,Produtos!$A$5:$A$104,0),0)=0),AND($O72&lt;&gt;"",IFERROR(MATCH($O72,Produtos!$A$5:$A$104,0),0)=0),AND($Q72&lt;&gt;"",IFERROR(MATCH($Q72,Produtos!$A$5:$A$104,0),0)=0)),"SKU não cadastrado",IF(OR(AND($I72&lt;&gt;"",IFERROR(INDEX(Produtos!$I$5:$I$104,MATCH($I72,Produtos!$A$5:$A$104,0)),"")&lt;&gt;"OK"),AND($K72&lt;&gt;"",IFERROR(INDEX(Produtos!$I$5:$I$104,MATCH($K72,Produtos!$A$5:$A$104,0)),"")&lt;&gt;"OK"),AND($M72&lt;&gt;"",IFERROR(INDEX(Produtos!$I$5:$I$104,MATCH($M72,Produtos!$A$5:$A$104,0)),"")&lt;&gt;"OK"),AND($O72&lt;&gt;"",IFERROR(INDEX(Produtos!$I$5:$I$104,MATCH($O72,Produtos!$A$5:$A$104,0)),"")&lt;&gt;"OK"),AND($Q72&lt;&gt;"",IFERROR(INDEX(Produtos!$I$5:$I$104,MATCH($Q72,Produtos!$A$5:$A$104,0)),"")&lt;&gt;"OK")),"SKU com erro no cadastro",IF(OR(AND($I72&lt;&gt;"",IFERROR(INDEX(Produtos!$F$5:$F$104,MATCH($I72,Produtos!$A$5:$A$104,0)),"")&lt;&gt;"Sim"),AND($K72&lt;&gt;"",IFERROR(INDEX(Produtos!$F$5:$F$104,MATCH($K72,Produtos!$A$5:$A$104,0)),"")&lt;&gt;"Sim"),AND($M72&lt;&gt;"",IFERROR(INDEX(Produtos!$F$5:$F$104,MATCH($M72,Produtos!$A$5:$A$104,0)),"")&lt;&gt;"Sim"),AND($O72&lt;&gt;"",IFERROR(INDEX(Produtos!$F$5:$F$104,MATCH($O72,Produtos!$A$5:$A$104,0)),"")&lt;&gt;"Sim"),AND($Q72&lt;&gt;"",IFERROR(INDEX(Produtos!$F$5:$F$104,MATCH($Q72,Produtos!$A$5:$A$104,0)),"")&lt;&gt;"Sim")),"SKU inativo ou sem status",IF(OR(AND($I72&lt;&gt;"",$I72=$K72),AND($I72&lt;&gt;"",$I72=$M72),AND($I72&lt;&gt;"",$I72=$O72),AND($I72&lt;&gt;"",$I72=$Q72),AND($K72&lt;&gt;"",$K72=$M72),AND($K72&lt;&gt;"",$K72=$O72),AND($K72&lt;&gt;"",$K72=$Q72),AND($M72&lt;&gt;"",$M72=$O72),AND($M72&lt;&gt;"",$M72=$Q72),AND($O72&lt;&gt;"",$O72=$Q72)),"SKU repetido no combo",IF(OR($V72="",NOT(ISNUMBER($V72)),IFERROR($V72&lt;=0,TRUE)),"Preço do combo inválido",IF(OR($Z72="",NOT(ISNUMBER($Z72))),"Não foi possível calcular a margem",IF($Z72&lt;0,"Margem negativa",IF($Z72&lt;$X72,"Margem abaixo da meta","OK"))))))))))))))))))))</f>
        <v/>
      </c>
      <c r="AE72" s="23">
        <f>IF($AD72="","",IF($AD72="OK","Viável",IF(OR($AD72="Margem negativa",$AD72="Margem abaixo da meta"),"Inviável","Revisar cadastro")))</f>
        <v/>
      </c>
    </row>
    <row r="73">
      <c r="A73" s="18" t="n"/>
      <c r="B73" s="18" t="n"/>
      <c r="C73" s="36" t="n"/>
      <c r="D73" s="36" t="n"/>
      <c r="E73" s="18" t="n"/>
      <c r="F73" s="18" t="n"/>
      <c r="G73" s="25" t="n"/>
      <c r="H73" s="25" t="n"/>
      <c r="I73" s="18" t="n"/>
      <c r="J73" s="20" t="n"/>
      <c r="K73" s="18" t="n"/>
      <c r="L73" s="20" t="n"/>
      <c r="M73" s="18" t="n"/>
      <c r="N73" s="20" t="n"/>
      <c r="O73" s="18" t="n"/>
      <c r="P73" s="20" t="n"/>
      <c r="Q73" s="18" t="n"/>
      <c r="R73" s="20" t="n"/>
      <c r="S73" s="21">
        <f>IF($A73="","",IF($I73="",0,IFERROR($J73*INDEX(Produtos!$D$5:$D$104,MATCH($I73,Produtos!$A$5:$A$104,0)),0))+IF($K73="",0,IFERROR($L73*INDEX(Produtos!$D$5:$D$104,MATCH($K73,Produtos!$A$5:$A$104,0)),0))+IF($M73="",0,IFERROR($N73*INDEX(Produtos!$D$5:$D$104,MATCH($M73,Produtos!$A$5:$A$104,0)),0))+IF($O73="",0,IFERROR($P73*INDEX(Produtos!$D$5:$D$104,MATCH($O73,Produtos!$A$5:$A$104,0)),0))+IF($Q73="",0,IFERROR($R73*INDEX(Produtos!$D$5:$D$104,MATCH($Q73,Produtos!$A$5:$A$104,0)),0)))</f>
        <v/>
      </c>
      <c r="T73" s="21">
        <f>IF($A73="","",IF($I73="",0,IFERROR($J73*INDEX(Produtos!$E$5:$E$104,MATCH($I73,Produtos!$A$5:$A$104,0)),0))+IF($K73="",0,IFERROR($L73*INDEX(Produtos!$E$5:$E$104,MATCH($K73,Produtos!$A$5:$A$104,0)),0))+IF($M73="",0,IFERROR($N73*INDEX(Produtos!$E$5:$E$104,MATCH($M73,Produtos!$A$5:$A$104,0)),0))+IF($O73="",0,IFERROR($P73*INDEX(Produtos!$E$5:$E$104,MATCH($O73,Produtos!$A$5:$A$104,0)),0))+IF($Q73="",0,IFERROR($R73*INDEX(Produtos!$E$5:$E$104,MATCH($Q73,Produtos!$A$5:$A$104,0)),0)))</f>
        <v/>
      </c>
      <c r="U73" s="21">
        <f>IF(OR($A73="",$S73="",NOT(ISNUMBER($H73))),"",$S73*$H73)</f>
        <v/>
      </c>
      <c r="V73" s="21">
        <f>IF(OR($A73="",$S73="",$U73=""),"",$S73-$U73)</f>
        <v/>
      </c>
      <c r="W73" s="22">
        <f>IF(OR($A73="",NOT(ISNUMBER($S73)),$S73&lt;=0,$U73=""),"",$U73/$S73)</f>
        <v/>
      </c>
      <c r="X73" s="22">
        <f>IF($A73="","",IF($G73="",IF(ISNUMBER(Resumo!$H$2),Resumo!$H$2,""),IF(ISNUMBER($G73),$G73,"")))</f>
        <v/>
      </c>
      <c r="Y73" s="21">
        <f>IF(OR($A73="",$V73="",$T73=""),"",$V73-$T73)</f>
        <v/>
      </c>
      <c r="Z73" s="22">
        <f>IF(OR($A73="",NOT(ISNUMBER($V73)),$V73&lt;=0,$Y73=""),"",$Y73/$V73)</f>
        <v/>
      </c>
      <c r="AA73" s="37">
        <f>IF(OR($A73="",$Z73="",$X73=""),"",($Z73-$X73)*100)</f>
        <v/>
      </c>
      <c r="AB73" s="27">
        <f>IF($A73="","",COUNTA($I73,$K73,$M73,$O73,$Q73))</f>
        <v/>
      </c>
      <c r="AC73" s="27">
        <f>IF($A73="","",SUM(IF(AND($I73&lt;&gt;"",ISNUMBER($J73)),$J73,0),IF(AND($K73&lt;&gt;"",ISNUMBER($L73)),$L73,0),IF(AND($M73&lt;&gt;"",ISNUMBER($N73)),$N73,0),IF(AND($O73&lt;&gt;"",ISNUMBER($P73)),$P73,0),IF(AND($Q73&lt;&gt;"",ISNUMBER($R73)),$R73,0)))</f>
        <v/>
      </c>
      <c r="AD73" s="23">
        <f>IF(COUNTA($A73:$R73)=0,"",IF($A73="","Informe o ID do combo",IF(COUNTIF($A$5:$A$104,$A73)&gt;1,"ID do combo duplicado",IF($B73="","Informe o nome da oferta",IF(OR($C73="",$D73="",NOT(ISNUMBER($C73)),NOT(ISNUMBER($D73))),"Informe datas válidas",IF($D73&lt;$C73,"Data final anterior à inicial",IF(AND($E73&lt;&gt;"Rascunho",$E73&lt;&gt;"Em análise",$E73&lt;&gt;"Aprovado",$E73&lt;&gt;"Descartado"),"Informe a situação",IF(AND($F73&lt;&gt;"Loja virtual",$F73&lt;&gt;"Marketplace",$F73&lt;&gt;"Todos"),"Informe o canal",IF(OR(NOT(ISNUMBER($H73)),IFERROR($H73&lt;0,TRUE),IFERROR($H73&gt;0.95,TRUE)),"Desconto inválido",IF(OR(NOT(ISNUMBER($X73)),IFERROR($X73&lt;0,TRUE),IFERROR($X73&gt;0.95,TRUE)),"Meta inválida",IF(COUNTA($I73,$K73,$M73,$O73,$Q73)=0,"Informe ao menos um SKU",IF(OR(AND($I73&lt;&gt;"",OR(NOT(ISNUMBER($J73)),IFERROR($J73&lt;1,TRUE),IFERROR($J73&lt;&gt;INT($J73),TRUE))),AND($I73="",$J73&lt;&gt;""),AND($K73&lt;&gt;"",OR(NOT(ISNUMBER($L73)),IFERROR($L73&lt;1,TRUE),IFERROR($L73&lt;&gt;INT($L73),TRUE))),AND($K73="",$L73&lt;&gt;""),AND($M73&lt;&gt;"",OR(NOT(ISNUMBER($N73)),IFERROR($N73&lt;1,TRUE),IFERROR($N73&lt;&gt;INT($N73),TRUE))),AND($M73="",$N73&lt;&gt;""),AND($O73&lt;&gt;"",OR(NOT(ISNUMBER($P73)),IFERROR($P73&lt;1,TRUE),IFERROR($P73&lt;&gt;INT($P73),TRUE))),AND($O73="",$P73&lt;&gt;""),AND($Q73&lt;&gt;"",OR(NOT(ISNUMBER($R73)),IFERROR($R73&lt;1,TRUE),IFERROR($R73&lt;&gt;INT($R73),TRUE))),AND($Q73="",$R73&lt;&gt;"")),"Revise SKUs e quantidades",IF(OR(AND($I73&lt;&gt;"",IFERROR(MATCH($I73,Produtos!$A$5:$A$104,0),0)=0),AND($K73&lt;&gt;"",IFERROR(MATCH($K73,Produtos!$A$5:$A$104,0),0)=0),AND($M73&lt;&gt;"",IFERROR(MATCH($M73,Produtos!$A$5:$A$104,0),0)=0),AND($O73&lt;&gt;"",IFERROR(MATCH($O73,Produtos!$A$5:$A$104,0),0)=0),AND($Q73&lt;&gt;"",IFERROR(MATCH($Q73,Produtos!$A$5:$A$104,0),0)=0)),"SKU não cadastrado",IF(OR(AND($I73&lt;&gt;"",IFERROR(INDEX(Produtos!$I$5:$I$104,MATCH($I73,Produtos!$A$5:$A$104,0)),"")&lt;&gt;"OK"),AND($K73&lt;&gt;"",IFERROR(INDEX(Produtos!$I$5:$I$104,MATCH($K73,Produtos!$A$5:$A$104,0)),"")&lt;&gt;"OK"),AND($M73&lt;&gt;"",IFERROR(INDEX(Produtos!$I$5:$I$104,MATCH($M73,Produtos!$A$5:$A$104,0)),"")&lt;&gt;"OK"),AND($O73&lt;&gt;"",IFERROR(INDEX(Produtos!$I$5:$I$104,MATCH($O73,Produtos!$A$5:$A$104,0)),"")&lt;&gt;"OK"),AND($Q73&lt;&gt;"",IFERROR(INDEX(Produtos!$I$5:$I$104,MATCH($Q73,Produtos!$A$5:$A$104,0)),"")&lt;&gt;"OK")),"SKU com erro no cadastro",IF(OR(AND($I73&lt;&gt;"",IFERROR(INDEX(Produtos!$F$5:$F$104,MATCH($I73,Produtos!$A$5:$A$104,0)),"")&lt;&gt;"Sim"),AND($K73&lt;&gt;"",IFERROR(INDEX(Produtos!$F$5:$F$104,MATCH($K73,Produtos!$A$5:$A$104,0)),"")&lt;&gt;"Sim"),AND($M73&lt;&gt;"",IFERROR(INDEX(Produtos!$F$5:$F$104,MATCH($M73,Produtos!$A$5:$A$104,0)),"")&lt;&gt;"Sim"),AND($O73&lt;&gt;"",IFERROR(INDEX(Produtos!$F$5:$F$104,MATCH($O73,Produtos!$A$5:$A$104,0)),"")&lt;&gt;"Sim"),AND($Q73&lt;&gt;"",IFERROR(INDEX(Produtos!$F$5:$F$104,MATCH($Q73,Produtos!$A$5:$A$104,0)),"")&lt;&gt;"Sim")),"SKU inativo ou sem status",IF(OR(AND($I73&lt;&gt;"",$I73=$K73),AND($I73&lt;&gt;"",$I73=$M73),AND($I73&lt;&gt;"",$I73=$O73),AND($I73&lt;&gt;"",$I73=$Q73),AND($K73&lt;&gt;"",$K73=$M73),AND($K73&lt;&gt;"",$K73=$O73),AND($K73&lt;&gt;"",$K73=$Q73),AND($M73&lt;&gt;"",$M73=$O73),AND($M73&lt;&gt;"",$M73=$Q73),AND($O73&lt;&gt;"",$O73=$Q73)),"SKU repetido no combo",IF(OR($V73="",NOT(ISNUMBER($V73)),IFERROR($V73&lt;=0,TRUE)),"Preço do combo inválido",IF(OR($Z73="",NOT(ISNUMBER($Z73))),"Não foi possível calcular a margem",IF($Z73&lt;0,"Margem negativa",IF($Z73&lt;$X73,"Margem abaixo da meta","OK"))))))))))))))))))))</f>
        <v/>
      </c>
      <c r="AE73" s="23">
        <f>IF($AD73="","",IF($AD73="OK","Viável",IF(OR($AD73="Margem negativa",$AD73="Margem abaixo da meta"),"Inviável","Revisar cadastro")))</f>
        <v/>
      </c>
    </row>
    <row r="74">
      <c r="A74" s="18" t="n"/>
      <c r="B74" s="18" t="n"/>
      <c r="C74" s="36" t="n"/>
      <c r="D74" s="36" t="n"/>
      <c r="E74" s="18" t="n"/>
      <c r="F74" s="18" t="n"/>
      <c r="G74" s="25" t="n"/>
      <c r="H74" s="25" t="n"/>
      <c r="I74" s="18" t="n"/>
      <c r="J74" s="20" t="n"/>
      <c r="K74" s="18" t="n"/>
      <c r="L74" s="20" t="n"/>
      <c r="M74" s="18" t="n"/>
      <c r="N74" s="20" t="n"/>
      <c r="O74" s="18" t="n"/>
      <c r="P74" s="20" t="n"/>
      <c r="Q74" s="18" t="n"/>
      <c r="R74" s="20" t="n"/>
      <c r="S74" s="21">
        <f>IF($A74="","",IF($I74="",0,IFERROR($J74*INDEX(Produtos!$D$5:$D$104,MATCH($I74,Produtos!$A$5:$A$104,0)),0))+IF($K74="",0,IFERROR($L74*INDEX(Produtos!$D$5:$D$104,MATCH($K74,Produtos!$A$5:$A$104,0)),0))+IF($M74="",0,IFERROR($N74*INDEX(Produtos!$D$5:$D$104,MATCH($M74,Produtos!$A$5:$A$104,0)),0))+IF($O74="",0,IFERROR($P74*INDEX(Produtos!$D$5:$D$104,MATCH($O74,Produtos!$A$5:$A$104,0)),0))+IF($Q74="",0,IFERROR($R74*INDEX(Produtos!$D$5:$D$104,MATCH($Q74,Produtos!$A$5:$A$104,0)),0)))</f>
        <v/>
      </c>
      <c r="T74" s="21">
        <f>IF($A74="","",IF($I74="",0,IFERROR($J74*INDEX(Produtos!$E$5:$E$104,MATCH($I74,Produtos!$A$5:$A$104,0)),0))+IF($K74="",0,IFERROR($L74*INDEX(Produtos!$E$5:$E$104,MATCH($K74,Produtos!$A$5:$A$104,0)),0))+IF($M74="",0,IFERROR($N74*INDEX(Produtos!$E$5:$E$104,MATCH($M74,Produtos!$A$5:$A$104,0)),0))+IF($O74="",0,IFERROR($P74*INDEX(Produtos!$E$5:$E$104,MATCH($O74,Produtos!$A$5:$A$104,0)),0))+IF($Q74="",0,IFERROR($R74*INDEX(Produtos!$E$5:$E$104,MATCH($Q74,Produtos!$A$5:$A$104,0)),0)))</f>
        <v/>
      </c>
      <c r="U74" s="21">
        <f>IF(OR($A74="",$S74="",NOT(ISNUMBER($H74))),"",$S74*$H74)</f>
        <v/>
      </c>
      <c r="V74" s="21">
        <f>IF(OR($A74="",$S74="",$U74=""),"",$S74-$U74)</f>
        <v/>
      </c>
      <c r="W74" s="22">
        <f>IF(OR($A74="",NOT(ISNUMBER($S74)),$S74&lt;=0,$U74=""),"",$U74/$S74)</f>
        <v/>
      </c>
      <c r="X74" s="22">
        <f>IF($A74="","",IF($G74="",IF(ISNUMBER(Resumo!$H$2),Resumo!$H$2,""),IF(ISNUMBER($G74),$G74,"")))</f>
        <v/>
      </c>
      <c r="Y74" s="21">
        <f>IF(OR($A74="",$V74="",$T74=""),"",$V74-$T74)</f>
        <v/>
      </c>
      <c r="Z74" s="22">
        <f>IF(OR($A74="",NOT(ISNUMBER($V74)),$V74&lt;=0,$Y74=""),"",$Y74/$V74)</f>
        <v/>
      </c>
      <c r="AA74" s="37">
        <f>IF(OR($A74="",$Z74="",$X74=""),"",($Z74-$X74)*100)</f>
        <v/>
      </c>
      <c r="AB74" s="27">
        <f>IF($A74="","",COUNTA($I74,$K74,$M74,$O74,$Q74))</f>
        <v/>
      </c>
      <c r="AC74" s="27">
        <f>IF($A74="","",SUM(IF(AND($I74&lt;&gt;"",ISNUMBER($J74)),$J74,0),IF(AND($K74&lt;&gt;"",ISNUMBER($L74)),$L74,0),IF(AND($M74&lt;&gt;"",ISNUMBER($N74)),$N74,0),IF(AND($O74&lt;&gt;"",ISNUMBER($P74)),$P74,0),IF(AND($Q74&lt;&gt;"",ISNUMBER($R74)),$R74,0)))</f>
        <v/>
      </c>
      <c r="AD74" s="23">
        <f>IF(COUNTA($A74:$R74)=0,"",IF($A74="","Informe o ID do combo",IF(COUNTIF($A$5:$A$104,$A74)&gt;1,"ID do combo duplicado",IF($B74="","Informe o nome da oferta",IF(OR($C74="",$D74="",NOT(ISNUMBER($C74)),NOT(ISNUMBER($D74))),"Informe datas válidas",IF($D74&lt;$C74,"Data final anterior à inicial",IF(AND($E74&lt;&gt;"Rascunho",$E74&lt;&gt;"Em análise",$E74&lt;&gt;"Aprovado",$E74&lt;&gt;"Descartado"),"Informe a situação",IF(AND($F74&lt;&gt;"Loja virtual",$F74&lt;&gt;"Marketplace",$F74&lt;&gt;"Todos"),"Informe o canal",IF(OR(NOT(ISNUMBER($H74)),IFERROR($H74&lt;0,TRUE),IFERROR($H74&gt;0.95,TRUE)),"Desconto inválido",IF(OR(NOT(ISNUMBER($X74)),IFERROR($X74&lt;0,TRUE),IFERROR($X74&gt;0.95,TRUE)),"Meta inválida",IF(COUNTA($I74,$K74,$M74,$O74,$Q74)=0,"Informe ao menos um SKU",IF(OR(AND($I74&lt;&gt;"",OR(NOT(ISNUMBER($J74)),IFERROR($J74&lt;1,TRUE),IFERROR($J74&lt;&gt;INT($J74),TRUE))),AND($I74="",$J74&lt;&gt;""),AND($K74&lt;&gt;"",OR(NOT(ISNUMBER($L74)),IFERROR($L74&lt;1,TRUE),IFERROR($L74&lt;&gt;INT($L74),TRUE))),AND($K74="",$L74&lt;&gt;""),AND($M74&lt;&gt;"",OR(NOT(ISNUMBER($N74)),IFERROR($N74&lt;1,TRUE),IFERROR($N74&lt;&gt;INT($N74),TRUE))),AND($M74="",$N74&lt;&gt;""),AND($O74&lt;&gt;"",OR(NOT(ISNUMBER($P74)),IFERROR($P74&lt;1,TRUE),IFERROR($P74&lt;&gt;INT($P74),TRUE))),AND($O74="",$P74&lt;&gt;""),AND($Q74&lt;&gt;"",OR(NOT(ISNUMBER($R74)),IFERROR($R74&lt;1,TRUE),IFERROR($R74&lt;&gt;INT($R74),TRUE))),AND($Q74="",$R74&lt;&gt;"")),"Revise SKUs e quantidades",IF(OR(AND($I74&lt;&gt;"",IFERROR(MATCH($I74,Produtos!$A$5:$A$104,0),0)=0),AND($K74&lt;&gt;"",IFERROR(MATCH($K74,Produtos!$A$5:$A$104,0),0)=0),AND($M74&lt;&gt;"",IFERROR(MATCH($M74,Produtos!$A$5:$A$104,0),0)=0),AND($O74&lt;&gt;"",IFERROR(MATCH($O74,Produtos!$A$5:$A$104,0),0)=0),AND($Q74&lt;&gt;"",IFERROR(MATCH($Q74,Produtos!$A$5:$A$104,0),0)=0)),"SKU não cadastrado",IF(OR(AND($I74&lt;&gt;"",IFERROR(INDEX(Produtos!$I$5:$I$104,MATCH($I74,Produtos!$A$5:$A$104,0)),"")&lt;&gt;"OK"),AND($K74&lt;&gt;"",IFERROR(INDEX(Produtos!$I$5:$I$104,MATCH($K74,Produtos!$A$5:$A$104,0)),"")&lt;&gt;"OK"),AND($M74&lt;&gt;"",IFERROR(INDEX(Produtos!$I$5:$I$104,MATCH($M74,Produtos!$A$5:$A$104,0)),"")&lt;&gt;"OK"),AND($O74&lt;&gt;"",IFERROR(INDEX(Produtos!$I$5:$I$104,MATCH($O74,Produtos!$A$5:$A$104,0)),"")&lt;&gt;"OK"),AND($Q74&lt;&gt;"",IFERROR(INDEX(Produtos!$I$5:$I$104,MATCH($Q74,Produtos!$A$5:$A$104,0)),"")&lt;&gt;"OK")),"SKU com erro no cadastro",IF(OR(AND($I74&lt;&gt;"",IFERROR(INDEX(Produtos!$F$5:$F$104,MATCH($I74,Produtos!$A$5:$A$104,0)),"")&lt;&gt;"Sim"),AND($K74&lt;&gt;"",IFERROR(INDEX(Produtos!$F$5:$F$104,MATCH($K74,Produtos!$A$5:$A$104,0)),"")&lt;&gt;"Sim"),AND($M74&lt;&gt;"",IFERROR(INDEX(Produtos!$F$5:$F$104,MATCH($M74,Produtos!$A$5:$A$104,0)),"")&lt;&gt;"Sim"),AND($O74&lt;&gt;"",IFERROR(INDEX(Produtos!$F$5:$F$104,MATCH($O74,Produtos!$A$5:$A$104,0)),"")&lt;&gt;"Sim"),AND($Q74&lt;&gt;"",IFERROR(INDEX(Produtos!$F$5:$F$104,MATCH($Q74,Produtos!$A$5:$A$104,0)),"")&lt;&gt;"Sim")),"SKU inativo ou sem status",IF(OR(AND($I74&lt;&gt;"",$I74=$K74),AND($I74&lt;&gt;"",$I74=$M74),AND($I74&lt;&gt;"",$I74=$O74),AND($I74&lt;&gt;"",$I74=$Q74),AND($K74&lt;&gt;"",$K74=$M74),AND($K74&lt;&gt;"",$K74=$O74),AND($K74&lt;&gt;"",$K74=$Q74),AND($M74&lt;&gt;"",$M74=$O74),AND($M74&lt;&gt;"",$M74=$Q74),AND($O74&lt;&gt;"",$O74=$Q74)),"SKU repetido no combo",IF(OR($V74="",NOT(ISNUMBER($V74)),IFERROR($V74&lt;=0,TRUE)),"Preço do combo inválido",IF(OR($Z74="",NOT(ISNUMBER($Z74))),"Não foi possível calcular a margem",IF($Z74&lt;0,"Margem negativa",IF($Z74&lt;$X74,"Margem abaixo da meta","OK"))))))))))))))))))))</f>
        <v/>
      </c>
      <c r="AE74" s="23">
        <f>IF($AD74="","",IF($AD74="OK","Viável",IF(OR($AD74="Margem negativa",$AD74="Margem abaixo da meta"),"Inviável","Revisar cadastro")))</f>
        <v/>
      </c>
    </row>
    <row r="75">
      <c r="A75" s="18" t="n"/>
      <c r="B75" s="18" t="n"/>
      <c r="C75" s="36" t="n"/>
      <c r="D75" s="36" t="n"/>
      <c r="E75" s="18" t="n"/>
      <c r="F75" s="18" t="n"/>
      <c r="G75" s="25" t="n"/>
      <c r="H75" s="25" t="n"/>
      <c r="I75" s="18" t="n"/>
      <c r="J75" s="20" t="n"/>
      <c r="K75" s="18" t="n"/>
      <c r="L75" s="20" t="n"/>
      <c r="M75" s="18" t="n"/>
      <c r="N75" s="20" t="n"/>
      <c r="O75" s="18" t="n"/>
      <c r="P75" s="20" t="n"/>
      <c r="Q75" s="18" t="n"/>
      <c r="R75" s="20" t="n"/>
      <c r="S75" s="21">
        <f>IF($A75="","",IF($I75="",0,IFERROR($J75*INDEX(Produtos!$D$5:$D$104,MATCH($I75,Produtos!$A$5:$A$104,0)),0))+IF($K75="",0,IFERROR($L75*INDEX(Produtos!$D$5:$D$104,MATCH($K75,Produtos!$A$5:$A$104,0)),0))+IF($M75="",0,IFERROR($N75*INDEX(Produtos!$D$5:$D$104,MATCH($M75,Produtos!$A$5:$A$104,0)),0))+IF($O75="",0,IFERROR($P75*INDEX(Produtos!$D$5:$D$104,MATCH($O75,Produtos!$A$5:$A$104,0)),0))+IF($Q75="",0,IFERROR($R75*INDEX(Produtos!$D$5:$D$104,MATCH($Q75,Produtos!$A$5:$A$104,0)),0)))</f>
        <v/>
      </c>
      <c r="T75" s="21">
        <f>IF($A75="","",IF($I75="",0,IFERROR($J75*INDEX(Produtos!$E$5:$E$104,MATCH($I75,Produtos!$A$5:$A$104,0)),0))+IF($K75="",0,IFERROR($L75*INDEX(Produtos!$E$5:$E$104,MATCH($K75,Produtos!$A$5:$A$104,0)),0))+IF($M75="",0,IFERROR($N75*INDEX(Produtos!$E$5:$E$104,MATCH($M75,Produtos!$A$5:$A$104,0)),0))+IF($O75="",0,IFERROR($P75*INDEX(Produtos!$E$5:$E$104,MATCH($O75,Produtos!$A$5:$A$104,0)),0))+IF($Q75="",0,IFERROR($R75*INDEX(Produtos!$E$5:$E$104,MATCH($Q75,Produtos!$A$5:$A$104,0)),0)))</f>
        <v/>
      </c>
      <c r="U75" s="21">
        <f>IF(OR($A75="",$S75="",NOT(ISNUMBER($H75))),"",$S75*$H75)</f>
        <v/>
      </c>
      <c r="V75" s="21">
        <f>IF(OR($A75="",$S75="",$U75=""),"",$S75-$U75)</f>
        <v/>
      </c>
      <c r="W75" s="22">
        <f>IF(OR($A75="",NOT(ISNUMBER($S75)),$S75&lt;=0,$U75=""),"",$U75/$S75)</f>
        <v/>
      </c>
      <c r="X75" s="22">
        <f>IF($A75="","",IF($G75="",IF(ISNUMBER(Resumo!$H$2),Resumo!$H$2,""),IF(ISNUMBER($G75),$G75,"")))</f>
        <v/>
      </c>
      <c r="Y75" s="21">
        <f>IF(OR($A75="",$V75="",$T75=""),"",$V75-$T75)</f>
        <v/>
      </c>
      <c r="Z75" s="22">
        <f>IF(OR($A75="",NOT(ISNUMBER($V75)),$V75&lt;=0,$Y75=""),"",$Y75/$V75)</f>
        <v/>
      </c>
      <c r="AA75" s="37">
        <f>IF(OR($A75="",$Z75="",$X75=""),"",($Z75-$X75)*100)</f>
        <v/>
      </c>
      <c r="AB75" s="27">
        <f>IF($A75="","",COUNTA($I75,$K75,$M75,$O75,$Q75))</f>
        <v/>
      </c>
      <c r="AC75" s="27">
        <f>IF($A75="","",SUM(IF(AND($I75&lt;&gt;"",ISNUMBER($J75)),$J75,0),IF(AND($K75&lt;&gt;"",ISNUMBER($L75)),$L75,0),IF(AND($M75&lt;&gt;"",ISNUMBER($N75)),$N75,0),IF(AND($O75&lt;&gt;"",ISNUMBER($P75)),$P75,0),IF(AND($Q75&lt;&gt;"",ISNUMBER($R75)),$R75,0)))</f>
        <v/>
      </c>
      <c r="AD75" s="23">
        <f>IF(COUNTA($A75:$R75)=0,"",IF($A75="","Informe o ID do combo",IF(COUNTIF($A$5:$A$104,$A75)&gt;1,"ID do combo duplicado",IF($B75="","Informe o nome da oferta",IF(OR($C75="",$D75="",NOT(ISNUMBER($C75)),NOT(ISNUMBER($D75))),"Informe datas válidas",IF($D75&lt;$C75,"Data final anterior à inicial",IF(AND($E75&lt;&gt;"Rascunho",$E75&lt;&gt;"Em análise",$E75&lt;&gt;"Aprovado",$E75&lt;&gt;"Descartado"),"Informe a situação",IF(AND($F75&lt;&gt;"Loja virtual",$F75&lt;&gt;"Marketplace",$F75&lt;&gt;"Todos"),"Informe o canal",IF(OR(NOT(ISNUMBER($H75)),IFERROR($H75&lt;0,TRUE),IFERROR($H75&gt;0.95,TRUE)),"Desconto inválido",IF(OR(NOT(ISNUMBER($X75)),IFERROR($X75&lt;0,TRUE),IFERROR($X75&gt;0.95,TRUE)),"Meta inválida",IF(COUNTA($I75,$K75,$M75,$O75,$Q75)=0,"Informe ao menos um SKU",IF(OR(AND($I75&lt;&gt;"",OR(NOT(ISNUMBER($J75)),IFERROR($J75&lt;1,TRUE),IFERROR($J75&lt;&gt;INT($J75),TRUE))),AND($I75="",$J75&lt;&gt;""),AND($K75&lt;&gt;"",OR(NOT(ISNUMBER($L75)),IFERROR($L75&lt;1,TRUE),IFERROR($L75&lt;&gt;INT($L75),TRUE))),AND($K75="",$L75&lt;&gt;""),AND($M75&lt;&gt;"",OR(NOT(ISNUMBER($N75)),IFERROR($N75&lt;1,TRUE),IFERROR($N75&lt;&gt;INT($N75),TRUE))),AND($M75="",$N75&lt;&gt;""),AND($O75&lt;&gt;"",OR(NOT(ISNUMBER($P75)),IFERROR($P75&lt;1,TRUE),IFERROR($P75&lt;&gt;INT($P75),TRUE))),AND($O75="",$P75&lt;&gt;""),AND($Q75&lt;&gt;"",OR(NOT(ISNUMBER($R75)),IFERROR($R75&lt;1,TRUE),IFERROR($R75&lt;&gt;INT($R75),TRUE))),AND($Q75="",$R75&lt;&gt;"")),"Revise SKUs e quantidades",IF(OR(AND($I75&lt;&gt;"",IFERROR(MATCH($I75,Produtos!$A$5:$A$104,0),0)=0),AND($K75&lt;&gt;"",IFERROR(MATCH($K75,Produtos!$A$5:$A$104,0),0)=0),AND($M75&lt;&gt;"",IFERROR(MATCH($M75,Produtos!$A$5:$A$104,0),0)=0),AND($O75&lt;&gt;"",IFERROR(MATCH($O75,Produtos!$A$5:$A$104,0),0)=0),AND($Q75&lt;&gt;"",IFERROR(MATCH($Q75,Produtos!$A$5:$A$104,0),0)=0)),"SKU não cadastrado",IF(OR(AND($I75&lt;&gt;"",IFERROR(INDEX(Produtos!$I$5:$I$104,MATCH($I75,Produtos!$A$5:$A$104,0)),"")&lt;&gt;"OK"),AND($K75&lt;&gt;"",IFERROR(INDEX(Produtos!$I$5:$I$104,MATCH($K75,Produtos!$A$5:$A$104,0)),"")&lt;&gt;"OK"),AND($M75&lt;&gt;"",IFERROR(INDEX(Produtos!$I$5:$I$104,MATCH($M75,Produtos!$A$5:$A$104,0)),"")&lt;&gt;"OK"),AND($O75&lt;&gt;"",IFERROR(INDEX(Produtos!$I$5:$I$104,MATCH($O75,Produtos!$A$5:$A$104,0)),"")&lt;&gt;"OK"),AND($Q75&lt;&gt;"",IFERROR(INDEX(Produtos!$I$5:$I$104,MATCH($Q75,Produtos!$A$5:$A$104,0)),"")&lt;&gt;"OK")),"SKU com erro no cadastro",IF(OR(AND($I75&lt;&gt;"",IFERROR(INDEX(Produtos!$F$5:$F$104,MATCH($I75,Produtos!$A$5:$A$104,0)),"")&lt;&gt;"Sim"),AND($K75&lt;&gt;"",IFERROR(INDEX(Produtos!$F$5:$F$104,MATCH($K75,Produtos!$A$5:$A$104,0)),"")&lt;&gt;"Sim"),AND($M75&lt;&gt;"",IFERROR(INDEX(Produtos!$F$5:$F$104,MATCH($M75,Produtos!$A$5:$A$104,0)),"")&lt;&gt;"Sim"),AND($O75&lt;&gt;"",IFERROR(INDEX(Produtos!$F$5:$F$104,MATCH($O75,Produtos!$A$5:$A$104,0)),"")&lt;&gt;"Sim"),AND($Q75&lt;&gt;"",IFERROR(INDEX(Produtos!$F$5:$F$104,MATCH($Q75,Produtos!$A$5:$A$104,0)),"")&lt;&gt;"Sim")),"SKU inativo ou sem status",IF(OR(AND($I75&lt;&gt;"",$I75=$K75),AND($I75&lt;&gt;"",$I75=$M75),AND($I75&lt;&gt;"",$I75=$O75),AND($I75&lt;&gt;"",$I75=$Q75),AND($K75&lt;&gt;"",$K75=$M75),AND($K75&lt;&gt;"",$K75=$O75),AND($K75&lt;&gt;"",$K75=$Q75),AND($M75&lt;&gt;"",$M75=$O75),AND($M75&lt;&gt;"",$M75=$Q75),AND($O75&lt;&gt;"",$O75=$Q75)),"SKU repetido no combo",IF(OR($V75="",NOT(ISNUMBER($V75)),IFERROR($V75&lt;=0,TRUE)),"Preço do combo inválido",IF(OR($Z75="",NOT(ISNUMBER($Z75))),"Não foi possível calcular a margem",IF($Z75&lt;0,"Margem negativa",IF($Z75&lt;$X75,"Margem abaixo da meta","OK"))))))))))))))))))))</f>
        <v/>
      </c>
      <c r="AE75" s="23">
        <f>IF($AD75="","",IF($AD75="OK","Viável",IF(OR($AD75="Margem negativa",$AD75="Margem abaixo da meta"),"Inviável","Revisar cadastro")))</f>
        <v/>
      </c>
    </row>
    <row r="76">
      <c r="A76" s="18" t="n"/>
      <c r="B76" s="18" t="n"/>
      <c r="C76" s="36" t="n"/>
      <c r="D76" s="36" t="n"/>
      <c r="E76" s="18" t="n"/>
      <c r="F76" s="18" t="n"/>
      <c r="G76" s="25" t="n"/>
      <c r="H76" s="25" t="n"/>
      <c r="I76" s="18" t="n"/>
      <c r="J76" s="20" t="n"/>
      <c r="K76" s="18" t="n"/>
      <c r="L76" s="20" t="n"/>
      <c r="M76" s="18" t="n"/>
      <c r="N76" s="20" t="n"/>
      <c r="O76" s="18" t="n"/>
      <c r="P76" s="20" t="n"/>
      <c r="Q76" s="18" t="n"/>
      <c r="R76" s="20" t="n"/>
      <c r="S76" s="21">
        <f>IF($A76="","",IF($I76="",0,IFERROR($J76*INDEX(Produtos!$D$5:$D$104,MATCH($I76,Produtos!$A$5:$A$104,0)),0))+IF($K76="",0,IFERROR($L76*INDEX(Produtos!$D$5:$D$104,MATCH($K76,Produtos!$A$5:$A$104,0)),0))+IF($M76="",0,IFERROR($N76*INDEX(Produtos!$D$5:$D$104,MATCH($M76,Produtos!$A$5:$A$104,0)),0))+IF($O76="",0,IFERROR($P76*INDEX(Produtos!$D$5:$D$104,MATCH($O76,Produtos!$A$5:$A$104,0)),0))+IF($Q76="",0,IFERROR($R76*INDEX(Produtos!$D$5:$D$104,MATCH($Q76,Produtos!$A$5:$A$104,0)),0)))</f>
        <v/>
      </c>
      <c r="T76" s="21">
        <f>IF($A76="","",IF($I76="",0,IFERROR($J76*INDEX(Produtos!$E$5:$E$104,MATCH($I76,Produtos!$A$5:$A$104,0)),0))+IF($K76="",0,IFERROR($L76*INDEX(Produtos!$E$5:$E$104,MATCH($K76,Produtos!$A$5:$A$104,0)),0))+IF($M76="",0,IFERROR($N76*INDEX(Produtos!$E$5:$E$104,MATCH($M76,Produtos!$A$5:$A$104,0)),0))+IF($O76="",0,IFERROR($P76*INDEX(Produtos!$E$5:$E$104,MATCH($O76,Produtos!$A$5:$A$104,0)),0))+IF($Q76="",0,IFERROR($R76*INDEX(Produtos!$E$5:$E$104,MATCH($Q76,Produtos!$A$5:$A$104,0)),0)))</f>
        <v/>
      </c>
      <c r="U76" s="21">
        <f>IF(OR($A76="",$S76="",NOT(ISNUMBER($H76))),"",$S76*$H76)</f>
        <v/>
      </c>
      <c r="V76" s="21">
        <f>IF(OR($A76="",$S76="",$U76=""),"",$S76-$U76)</f>
        <v/>
      </c>
      <c r="W76" s="22">
        <f>IF(OR($A76="",NOT(ISNUMBER($S76)),$S76&lt;=0,$U76=""),"",$U76/$S76)</f>
        <v/>
      </c>
      <c r="X76" s="22">
        <f>IF($A76="","",IF($G76="",IF(ISNUMBER(Resumo!$H$2),Resumo!$H$2,""),IF(ISNUMBER($G76),$G76,"")))</f>
        <v/>
      </c>
      <c r="Y76" s="21">
        <f>IF(OR($A76="",$V76="",$T76=""),"",$V76-$T76)</f>
        <v/>
      </c>
      <c r="Z76" s="22">
        <f>IF(OR($A76="",NOT(ISNUMBER($V76)),$V76&lt;=0,$Y76=""),"",$Y76/$V76)</f>
        <v/>
      </c>
      <c r="AA76" s="37">
        <f>IF(OR($A76="",$Z76="",$X76=""),"",($Z76-$X76)*100)</f>
        <v/>
      </c>
      <c r="AB76" s="27">
        <f>IF($A76="","",COUNTA($I76,$K76,$M76,$O76,$Q76))</f>
        <v/>
      </c>
      <c r="AC76" s="27">
        <f>IF($A76="","",SUM(IF(AND($I76&lt;&gt;"",ISNUMBER($J76)),$J76,0),IF(AND($K76&lt;&gt;"",ISNUMBER($L76)),$L76,0),IF(AND($M76&lt;&gt;"",ISNUMBER($N76)),$N76,0),IF(AND($O76&lt;&gt;"",ISNUMBER($P76)),$P76,0),IF(AND($Q76&lt;&gt;"",ISNUMBER($R76)),$R76,0)))</f>
        <v/>
      </c>
      <c r="AD76" s="23">
        <f>IF(COUNTA($A76:$R76)=0,"",IF($A76="","Informe o ID do combo",IF(COUNTIF($A$5:$A$104,$A76)&gt;1,"ID do combo duplicado",IF($B76="","Informe o nome da oferta",IF(OR($C76="",$D76="",NOT(ISNUMBER($C76)),NOT(ISNUMBER($D76))),"Informe datas válidas",IF($D76&lt;$C76,"Data final anterior à inicial",IF(AND($E76&lt;&gt;"Rascunho",$E76&lt;&gt;"Em análise",$E76&lt;&gt;"Aprovado",$E76&lt;&gt;"Descartado"),"Informe a situação",IF(AND($F76&lt;&gt;"Loja virtual",$F76&lt;&gt;"Marketplace",$F76&lt;&gt;"Todos"),"Informe o canal",IF(OR(NOT(ISNUMBER($H76)),IFERROR($H76&lt;0,TRUE),IFERROR($H76&gt;0.95,TRUE)),"Desconto inválido",IF(OR(NOT(ISNUMBER($X76)),IFERROR($X76&lt;0,TRUE),IFERROR($X76&gt;0.95,TRUE)),"Meta inválida",IF(COUNTA($I76,$K76,$M76,$O76,$Q76)=0,"Informe ao menos um SKU",IF(OR(AND($I76&lt;&gt;"",OR(NOT(ISNUMBER($J76)),IFERROR($J76&lt;1,TRUE),IFERROR($J76&lt;&gt;INT($J76),TRUE))),AND($I76="",$J76&lt;&gt;""),AND($K76&lt;&gt;"",OR(NOT(ISNUMBER($L76)),IFERROR($L76&lt;1,TRUE),IFERROR($L76&lt;&gt;INT($L76),TRUE))),AND($K76="",$L76&lt;&gt;""),AND($M76&lt;&gt;"",OR(NOT(ISNUMBER($N76)),IFERROR($N76&lt;1,TRUE),IFERROR($N76&lt;&gt;INT($N76),TRUE))),AND($M76="",$N76&lt;&gt;""),AND($O76&lt;&gt;"",OR(NOT(ISNUMBER($P76)),IFERROR($P76&lt;1,TRUE),IFERROR($P76&lt;&gt;INT($P76),TRUE))),AND($O76="",$P76&lt;&gt;""),AND($Q76&lt;&gt;"",OR(NOT(ISNUMBER($R76)),IFERROR($R76&lt;1,TRUE),IFERROR($R76&lt;&gt;INT($R76),TRUE))),AND($Q76="",$R76&lt;&gt;"")),"Revise SKUs e quantidades",IF(OR(AND($I76&lt;&gt;"",IFERROR(MATCH($I76,Produtos!$A$5:$A$104,0),0)=0),AND($K76&lt;&gt;"",IFERROR(MATCH($K76,Produtos!$A$5:$A$104,0),0)=0),AND($M76&lt;&gt;"",IFERROR(MATCH($M76,Produtos!$A$5:$A$104,0),0)=0),AND($O76&lt;&gt;"",IFERROR(MATCH($O76,Produtos!$A$5:$A$104,0),0)=0),AND($Q76&lt;&gt;"",IFERROR(MATCH($Q76,Produtos!$A$5:$A$104,0),0)=0)),"SKU não cadastrado",IF(OR(AND($I76&lt;&gt;"",IFERROR(INDEX(Produtos!$I$5:$I$104,MATCH($I76,Produtos!$A$5:$A$104,0)),"")&lt;&gt;"OK"),AND($K76&lt;&gt;"",IFERROR(INDEX(Produtos!$I$5:$I$104,MATCH($K76,Produtos!$A$5:$A$104,0)),"")&lt;&gt;"OK"),AND($M76&lt;&gt;"",IFERROR(INDEX(Produtos!$I$5:$I$104,MATCH($M76,Produtos!$A$5:$A$104,0)),"")&lt;&gt;"OK"),AND($O76&lt;&gt;"",IFERROR(INDEX(Produtos!$I$5:$I$104,MATCH($O76,Produtos!$A$5:$A$104,0)),"")&lt;&gt;"OK"),AND($Q76&lt;&gt;"",IFERROR(INDEX(Produtos!$I$5:$I$104,MATCH($Q76,Produtos!$A$5:$A$104,0)),"")&lt;&gt;"OK")),"SKU com erro no cadastro",IF(OR(AND($I76&lt;&gt;"",IFERROR(INDEX(Produtos!$F$5:$F$104,MATCH($I76,Produtos!$A$5:$A$104,0)),"")&lt;&gt;"Sim"),AND($K76&lt;&gt;"",IFERROR(INDEX(Produtos!$F$5:$F$104,MATCH($K76,Produtos!$A$5:$A$104,0)),"")&lt;&gt;"Sim"),AND($M76&lt;&gt;"",IFERROR(INDEX(Produtos!$F$5:$F$104,MATCH($M76,Produtos!$A$5:$A$104,0)),"")&lt;&gt;"Sim"),AND($O76&lt;&gt;"",IFERROR(INDEX(Produtos!$F$5:$F$104,MATCH($O76,Produtos!$A$5:$A$104,0)),"")&lt;&gt;"Sim"),AND($Q76&lt;&gt;"",IFERROR(INDEX(Produtos!$F$5:$F$104,MATCH($Q76,Produtos!$A$5:$A$104,0)),"")&lt;&gt;"Sim")),"SKU inativo ou sem status",IF(OR(AND($I76&lt;&gt;"",$I76=$K76),AND($I76&lt;&gt;"",$I76=$M76),AND($I76&lt;&gt;"",$I76=$O76),AND($I76&lt;&gt;"",$I76=$Q76),AND($K76&lt;&gt;"",$K76=$M76),AND($K76&lt;&gt;"",$K76=$O76),AND($K76&lt;&gt;"",$K76=$Q76),AND($M76&lt;&gt;"",$M76=$O76),AND($M76&lt;&gt;"",$M76=$Q76),AND($O76&lt;&gt;"",$O76=$Q76)),"SKU repetido no combo",IF(OR($V76="",NOT(ISNUMBER($V76)),IFERROR($V76&lt;=0,TRUE)),"Preço do combo inválido",IF(OR($Z76="",NOT(ISNUMBER($Z76))),"Não foi possível calcular a margem",IF($Z76&lt;0,"Margem negativa",IF($Z76&lt;$X76,"Margem abaixo da meta","OK"))))))))))))))))))))</f>
        <v/>
      </c>
      <c r="AE76" s="23">
        <f>IF($AD76="","",IF($AD76="OK","Viável",IF(OR($AD76="Margem negativa",$AD76="Margem abaixo da meta"),"Inviável","Revisar cadastro")))</f>
        <v/>
      </c>
    </row>
    <row r="77">
      <c r="A77" s="18" t="n"/>
      <c r="B77" s="18" t="n"/>
      <c r="C77" s="36" t="n"/>
      <c r="D77" s="36" t="n"/>
      <c r="E77" s="18" t="n"/>
      <c r="F77" s="18" t="n"/>
      <c r="G77" s="25" t="n"/>
      <c r="H77" s="25" t="n"/>
      <c r="I77" s="18" t="n"/>
      <c r="J77" s="20" t="n"/>
      <c r="K77" s="18" t="n"/>
      <c r="L77" s="20" t="n"/>
      <c r="M77" s="18" t="n"/>
      <c r="N77" s="20" t="n"/>
      <c r="O77" s="18" t="n"/>
      <c r="P77" s="20" t="n"/>
      <c r="Q77" s="18" t="n"/>
      <c r="R77" s="20" t="n"/>
      <c r="S77" s="21">
        <f>IF($A77="","",IF($I77="",0,IFERROR($J77*INDEX(Produtos!$D$5:$D$104,MATCH($I77,Produtos!$A$5:$A$104,0)),0))+IF($K77="",0,IFERROR($L77*INDEX(Produtos!$D$5:$D$104,MATCH($K77,Produtos!$A$5:$A$104,0)),0))+IF($M77="",0,IFERROR($N77*INDEX(Produtos!$D$5:$D$104,MATCH($M77,Produtos!$A$5:$A$104,0)),0))+IF($O77="",0,IFERROR($P77*INDEX(Produtos!$D$5:$D$104,MATCH($O77,Produtos!$A$5:$A$104,0)),0))+IF($Q77="",0,IFERROR($R77*INDEX(Produtos!$D$5:$D$104,MATCH($Q77,Produtos!$A$5:$A$104,0)),0)))</f>
        <v/>
      </c>
      <c r="T77" s="21">
        <f>IF($A77="","",IF($I77="",0,IFERROR($J77*INDEX(Produtos!$E$5:$E$104,MATCH($I77,Produtos!$A$5:$A$104,0)),0))+IF($K77="",0,IFERROR($L77*INDEX(Produtos!$E$5:$E$104,MATCH($K77,Produtos!$A$5:$A$104,0)),0))+IF($M77="",0,IFERROR($N77*INDEX(Produtos!$E$5:$E$104,MATCH($M77,Produtos!$A$5:$A$104,0)),0))+IF($O77="",0,IFERROR($P77*INDEX(Produtos!$E$5:$E$104,MATCH($O77,Produtos!$A$5:$A$104,0)),0))+IF($Q77="",0,IFERROR($R77*INDEX(Produtos!$E$5:$E$104,MATCH($Q77,Produtos!$A$5:$A$104,0)),0)))</f>
        <v/>
      </c>
      <c r="U77" s="21">
        <f>IF(OR($A77="",$S77="",NOT(ISNUMBER($H77))),"",$S77*$H77)</f>
        <v/>
      </c>
      <c r="V77" s="21">
        <f>IF(OR($A77="",$S77="",$U77=""),"",$S77-$U77)</f>
        <v/>
      </c>
      <c r="W77" s="22">
        <f>IF(OR($A77="",NOT(ISNUMBER($S77)),$S77&lt;=0,$U77=""),"",$U77/$S77)</f>
        <v/>
      </c>
      <c r="X77" s="22">
        <f>IF($A77="","",IF($G77="",IF(ISNUMBER(Resumo!$H$2),Resumo!$H$2,""),IF(ISNUMBER($G77),$G77,"")))</f>
        <v/>
      </c>
      <c r="Y77" s="21">
        <f>IF(OR($A77="",$V77="",$T77=""),"",$V77-$T77)</f>
        <v/>
      </c>
      <c r="Z77" s="22">
        <f>IF(OR($A77="",NOT(ISNUMBER($V77)),$V77&lt;=0,$Y77=""),"",$Y77/$V77)</f>
        <v/>
      </c>
      <c r="AA77" s="37">
        <f>IF(OR($A77="",$Z77="",$X77=""),"",($Z77-$X77)*100)</f>
        <v/>
      </c>
      <c r="AB77" s="27">
        <f>IF($A77="","",COUNTA($I77,$K77,$M77,$O77,$Q77))</f>
        <v/>
      </c>
      <c r="AC77" s="27">
        <f>IF($A77="","",SUM(IF(AND($I77&lt;&gt;"",ISNUMBER($J77)),$J77,0),IF(AND($K77&lt;&gt;"",ISNUMBER($L77)),$L77,0),IF(AND($M77&lt;&gt;"",ISNUMBER($N77)),$N77,0),IF(AND($O77&lt;&gt;"",ISNUMBER($P77)),$P77,0),IF(AND($Q77&lt;&gt;"",ISNUMBER($R77)),$R77,0)))</f>
        <v/>
      </c>
      <c r="AD77" s="23">
        <f>IF(COUNTA($A77:$R77)=0,"",IF($A77="","Informe o ID do combo",IF(COUNTIF($A$5:$A$104,$A77)&gt;1,"ID do combo duplicado",IF($B77="","Informe o nome da oferta",IF(OR($C77="",$D77="",NOT(ISNUMBER($C77)),NOT(ISNUMBER($D77))),"Informe datas válidas",IF($D77&lt;$C77,"Data final anterior à inicial",IF(AND($E77&lt;&gt;"Rascunho",$E77&lt;&gt;"Em análise",$E77&lt;&gt;"Aprovado",$E77&lt;&gt;"Descartado"),"Informe a situação",IF(AND($F77&lt;&gt;"Loja virtual",$F77&lt;&gt;"Marketplace",$F77&lt;&gt;"Todos"),"Informe o canal",IF(OR(NOT(ISNUMBER($H77)),IFERROR($H77&lt;0,TRUE),IFERROR($H77&gt;0.95,TRUE)),"Desconto inválido",IF(OR(NOT(ISNUMBER($X77)),IFERROR($X77&lt;0,TRUE),IFERROR($X77&gt;0.95,TRUE)),"Meta inválida",IF(COUNTA($I77,$K77,$M77,$O77,$Q77)=0,"Informe ao menos um SKU",IF(OR(AND($I77&lt;&gt;"",OR(NOT(ISNUMBER($J77)),IFERROR($J77&lt;1,TRUE),IFERROR($J77&lt;&gt;INT($J77),TRUE))),AND($I77="",$J77&lt;&gt;""),AND($K77&lt;&gt;"",OR(NOT(ISNUMBER($L77)),IFERROR($L77&lt;1,TRUE),IFERROR($L77&lt;&gt;INT($L77),TRUE))),AND($K77="",$L77&lt;&gt;""),AND($M77&lt;&gt;"",OR(NOT(ISNUMBER($N77)),IFERROR($N77&lt;1,TRUE),IFERROR($N77&lt;&gt;INT($N77),TRUE))),AND($M77="",$N77&lt;&gt;""),AND($O77&lt;&gt;"",OR(NOT(ISNUMBER($P77)),IFERROR($P77&lt;1,TRUE),IFERROR($P77&lt;&gt;INT($P77),TRUE))),AND($O77="",$P77&lt;&gt;""),AND($Q77&lt;&gt;"",OR(NOT(ISNUMBER($R77)),IFERROR($R77&lt;1,TRUE),IFERROR($R77&lt;&gt;INT($R77),TRUE))),AND($Q77="",$R77&lt;&gt;"")),"Revise SKUs e quantidades",IF(OR(AND($I77&lt;&gt;"",IFERROR(MATCH($I77,Produtos!$A$5:$A$104,0),0)=0),AND($K77&lt;&gt;"",IFERROR(MATCH($K77,Produtos!$A$5:$A$104,0),0)=0),AND($M77&lt;&gt;"",IFERROR(MATCH($M77,Produtos!$A$5:$A$104,0),0)=0),AND($O77&lt;&gt;"",IFERROR(MATCH($O77,Produtos!$A$5:$A$104,0),0)=0),AND($Q77&lt;&gt;"",IFERROR(MATCH($Q77,Produtos!$A$5:$A$104,0),0)=0)),"SKU não cadastrado",IF(OR(AND($I77&lt;&gt;"",IFERROR(INDEX(Produtos!$I$5:$I$104,MATCH($I77,Produtos!$A$5:$A$104,0)),"")&lt;&gt;"OK"),AND($K77&lt;&gt;"",IFERROR(INDEX(Produtos!$I$5:$I$104,MATCH($K77,Produtos!$A$5:$A$104,0)),"")&lt;&gt;"OK"),AND($M77&lt;&gt;"",IFERROR(INDEX(Produtos!$I$5:$I$104,MATCH($M77,Produtos!$A$5:$A$104,0)),"")&lt;&gt;"OK"),AND($O77&lt;&gt;"",IFERROR(INDEX(Produtos!$I$5:$I$104,MATCH($O77,Produtos!$A$5:$A$104,0)),"")&lt;&gt;"OK"),AND($Q77&lt;&gt;"",IFERROR(INDEX(Produtos!$I$5:$I$104,MATCH($Q77,Produtos!$A$5:$A$104,0)),"")&lt;&gt;"OK")),"SKU com erro no cadastro",IF(OR(AND($I77&lt;&gt;"",IFERROR(INDEX(Produtos!$F$5:$F$104,MATCH($I77,Produtos!$A$5:$A$104,0)),"")&lt;&gt;"Sim"),AND($K77&lt;&gt;"",IFERROR(INDEX(Produtos!$F$5:$F$104,MATCH($K77,Produtos!$A$5:$A$104,0)),"")&lt;&gt;"Sim"),AND($M77&lt;&gt;"",IFERROR(INDEX(Produtos!$F$5:$F$104,MATCH($M77,Produtos!$A$5:$A$104,0)),"")&lt;&gt;"Sim"),AND($O77&lt;&gt;"",IFERROR(INDEX(Produtos!$F$5:$F$104,MATCH($O77,Produtos!$A$5:$A$104,0)),"")&lt;&gt;"Sim"),AND($Q77&lt;&gt;"",IFERROR(INDEX(Produtos!$F$5:$F$104,MATCH($Q77,Produtos!$A$5:$A$104,0)),"")&lt;&gt;"Sim")),"SKU inativo ou sem status",IF(OR(AND($I77&lt;&gt;"",$I77=$K77),AND($I77&lt;&gt;"",$I77=$M77),AND($I77&lt;&gt;"",$I77=$O77),AND($I77&lt;&gt;"",$I77=$Q77),AND($K77&lt;&gt;"",$K77=$M77),AND($K77&lt;&gt;"",$K77=$O77),AND($K77&lt;&gt;"",$K77=$Q77),AND($M77&lt;&gt;"",$M77=$O77),AND($M77&lt;&gt;"",$M77=$Q77),AND($O77&lt;&gt;"",$O77=$Q77)),"SKU repetido no combo",IF(OR($V77="",NOT(ISNUMBER($V77)),IFERROR($V77&lt;=0,TRUE)),"Preço do combo inválido",IF(OR($Z77="",NOT(ISNUMBER($Z77))),"Não foi possível calcular a margem",IF($Z77&lt;0,"Margem negativa",IF($Z77&lt;$X77,"Margem abaixo da meta","OK"))))))))))))))))))))</f>
        <v/>
      </c>
      <c r="AE77" s="23">
        <f>IF($AD77="","",IF($AD77="OK","Viável",IF(OR($AD77="Margem negativa",$AD77="Margem abaixo da meta"),"Inviável","Revisar cadastro")))</f>
        <v/>
      </c>
    </row>
    <row r="78">
      <c r="A78" s="18" t="n"/>
      <c r="B78" s="18" t="n"/>
      <c r="C78" s="36" t="n"/>
      <c r="D78" s="36" t="n"/>
      <c r="E78" s="18" t="n"/>
      <c r="F78" s="18" t="n"/>
      <c r="G78" s="25" t="n"/>
      <c r="H78" s="25" t="n"/>
      <c r="I78" s="18" t="n"/>
      <c r="J78" s="20" t="n"/>
      <c r="K78" s="18" t="n"/>
      <c r="L78" s="20" t="n"/>
      <c r="M78" s="18" t="n"/>
      <c r="N78" s="20" t="n"/>
      <c r="O78" s="18" t="n"/>
      <c r="P78" s="20" t="n"/>
      <c r="Q78" s="18" t="n"/>
      <c r="R78" s="20" t="n"/>
      <c r="S78" s="21">
        <f>IF($A78="","",IF($I78="",0,IFERROR($J78*INDEX(Produtos!$D$5:$D$104,MATCH($I78,Produtos!$A$5:$A$104,0)),0))+IF($K78="",0,IFERROR($L78*INDEX(Produtos!$D$5:$D$104,MATCH($K78,Produtos!$A$5:$A$104,0)),0))+IF($M78="",0,IFERROR($N78*INDEX(Produtos!$D$5:$D$104,MATCH($M78,Produtos!$A$5:$A$104,0)),0))+IF($O78="",0,IFERROR($P78*INDEX(Produtos!$D$5:$D$104,MATCH($O78,Produtos!$A$5:$A$104,0)),0))+IF($Q78="",0,IFERROR($R78*INDEX(Produtos!$D$5:$D$104,MATCH($Q78,Produtos!$A$5:$A$104,0)),0)))</f>
        <v/>
      </c>
      <c r="T78" s="21">
        <f>IF($A78="","",IF($I78="",0,IFERROR($J78*INDEX(Produtos!$E$5:$E$104,MATCH($I78,Produtos!$A$5:$A$104,0)),0))+IF($K78="",0,IFERROR($L78*INDEX(Produtos!$E$5:$E$104,MATCH($K78,Produtos!$A$5:$A$104,0)),0))+IF($M78="",0,IFERROR($N78*INDEX(Produtos!$E$5:$E$104,MATCH($M78,Produtos!$A$5:$A$104,0)),0))+IF($O78="",0,IFERROR($P78*INDEX(Produtos!$E$5:$E$104,MATCH($O78,Produtos!$A$5:$A$104,0)),0))+IF($Q78="",0,IFERROR($R78*INDEX(Produtos!$E$5:$E$104,MATCH($Q78,Produtos!$A$5:$A$104,0)),0)))</f>
        <v/>
      </c>
      <c r="U78" s="21">
        <f>IF(OR($A78="",$S78="",NOT(ISNUMBER($H78))),"",$S78*$H78)</f>
        <v/>
      </c>
      <c r="V78" s="21">
        <f>IF(OR($A78="",$S78="",$U78=""),"",$S78-$U78)</f>
        <v/>
      </c>
      <c r="W78" s="22">
        <f>IF(OR($A78="",NOT(ISNUMBER($S78)),$S78&lt;=0,$U78=""),"",$U78/$S78)</f>
        <v/>
      </c>
      <c r="X78" s="22">
        <f>IF($A78="","",IF($G78="",IF(ISNUMBER(Resumo!$H$2),Resumo!$H$2,""),IF(ISNUMBER($G78),$G78,"")))</f>
        <v/>
      </c>
      <c r="Y78" s="21">
        <f>IF(OR($A78="",$V78="",$T78=""),"",$V78-$T78)</f>
        <v/>
      </c>
      <c r="Z78" s="22">
        <f>IF(OR($A78="",NOT(ISNUMBER($V78)),$V78&lt;=0,$Y78=""),"",$Y78/$V78)</f>
        <v/>
      </c>
      <c r="AA78" s="37">
        <f>IF(OR($A78="",$Z78="",$X78=""),"",($Z78-$X78)*100)</f>
        <v/>
      </c>
      <c r="AB78" s="27">
        <f>IF($A78="","",COUNTA($I78,$K78,$M78,$O78,$Q78))</f>
        <v/>
      </c>
      <c r="AC78" s="27">
        <f>IF($A78="","",SUM(IF(AND($I78&lt;&gt;"",ISNUMBER($J78)),$J78,0),IF(AND($K78&lt;&gt;"",ISNUMBER($L78)),$L78,0),IF(AND($M78&lt;&gt;"",ISNUMBER($N78)),$N78,0),IF(AND($O78&lt;&gt;"",ISNUMBER($P78)),$P78,0),IF(AND($Q78&lt;&gt;"",ISNUMBER($R78)),$R78,0)))</f>
        <v/>
      </c>
      <c r="AD78" s="23">
        <f>IF(COUNTA($A78:$R78)=0,"",IF($A78="","Informe o ID do combo",IF(COUNTIF($A$5:$A$104,$A78)&gt;1,"ID do combo duplicado",IF($B78="","Informe o nome da oferta",IF(OR($C78="",$D78="",NOT(ISNUMBER($C78)),NOT(ISNUMBER($D78))),"Informe datas válidas",IF($D78&lt;$C78,"Data final anterior à inicial",IF(AND($E78&lt;&gt;"Rascunho",$E78&lt;&gt;"Em análise",$E78&lt;&gt;"Aprovado",$E78&lt;&gt;"Descartado"),"Informe a situação",IF(AND($F78&lt;&gt;"Loja virtual",$F78&lt;&gt;"Marketplace",$F78&lt;&gt;"Todos"),"Informe o canal",IF(OR(NOT(ISNUMBER($H78)),IFERROR($H78&lt;0,TRUE),IFERROR($H78&gt;0.95,TRUE)),"Desconto inválido",IF(OR(NOT(ISNUMBER($X78)),IFERROR($X78&lt;0,TRUE),IFERROR($X78&gt;0.95,TRUE)),"Meta inválida",IF(COUNTA($I78,$K78,$M78,$O78,$Q78)=0,"Informe ao menos um SKU",IF(OR(AND($I78&lt;&gt;"",OR(NOT(ISNUMBER($J78)),IFERROR($J78&lt;1,TRUE),IFERROR($J78&lt;&gt;INT($J78),TRUE))),AND($I78="",$J78&lt;&gt;""),AND($K78&lt;&gt;"",OR(NOT(ISNUMBER($L78)),IFERROR($L78&lt;1,TRUE),IFERROR($L78&lt;&gt;INT($L78),TRUE))),AND($K78="",$L78&lt;&gt;""),AND($M78&lt;&gt;"",OR(NOT(ISNUMBER($N78)),IFERROR($N78&lt;1,TRUE),IFERROR($N78&lt;&gt;INT($N78),TRUE))),AND($M78="",$N78&lt;&gt;""),AND($O78&lt;&gt;"",OR(NOT(ISNUMBER($P78)),IFERROR($P78&lt;1,TRUE),IFERROR($P78&lt;&gt;INT($P78),TRUE))),AND($O78="",$P78&lt;&gt;""),AND($Q78&lt;&gt;"",OR(NOT(ISNUMBER($R78)),IFERROR($R78&lt;1,TRUE),IFERROR($R78&lt;&gt;INT($R78),TRUE))),AND($Q78="",$R78&lt;&gt;"")),"Revise SKUs e quantidades",IF(OR(AND($I78&lt;&gt;"",IFERROR(MATCH($I78,Produtos!$A$5:$A$104,0),0)=0),AND($K78&lt;&gt;"",IFERROR(MATCH($K78,Produtos!$A$5:$A$104,0),0)=0),AND($M78&lt;&gt;"",IFERROR(MATCH($M78,Produtos!$A$5:$A$104,0),0)=0),AND($O78&lt;&gt;"",IFERROR(MATCH($O78,Produtos!$A$5:$A$104,0),0)=0),AND($Q78&lt;&gt;"",IFERROR(MATCH($Q78,Produtos!$A$5:$A$104,0),0)=0)),"SKU não cadastrado",IF(OR(AND($I78&lt;&gt;"",IFERROR(INDEX(Produtos!$I$5:$I$104,MATCH($I78,Produtos!$A$5:$A$104,0)),"")&lt;&gt;"OK"),AND($K78&lt;&gt;"",IFERROR(INDEX(Produtos!$I$5:$I$104,MATCH($K78,Produtos!$A$5:$A$104,0)),"")&lt;&gt;"OK"),AND($M78&lt;&gt;"",IFERROR(INDEX(Produtos!$I$5:$I$104,MATCH($M78,Produtos!$A$5:$A$104,0)),"")&lt;&gt;"OK"),AND($O78&lt;&gt;"",IFERROR(INDEX(Produtos!$I$5:$I$104,MATCH($O78,Produtos!$A$5:$A$104,0)),"")&lt;&gt;"OK"),AND($Q78&lt;&gt;"",IFERROR(INDEX(Produtos!$I$5:$I$104,MATCH($Q78,Produtos!$A$5:$A$104,0)),"")&lt;&gt;"OK")),"SKU com erro no cadastro",IF(OR(AND($I78&lt;&gt;"",IFERROR(INDEX(Produtos!$F$5:$F$104,MATCH($I78,Produtos!$A$5:$A$104,0)),"")&lt;&gt;"Sim"),AND($K78&lt;&gt;"",IFERROR(INDEX(Produtos!$F$5:$F$104,MATCH($K78,Produtos!$A$5:$A$104,0)),"")&lt;&gt;"Sim"),AND($M78&lt;&gt;"",IFERROR(INDEX(Produtos!$F$5:$F$104,MATCH($M78,Produtos!$A$5:$A$104,0)),"")&lt;&gt;"Sim"),AND($O78&lt;&gt;"",IFERROR(INDEX(Produtos!$F$5:$F$104,MATCH($O78,Produtos!$A$5:$A$104,0)),"")&lt;&gt;"Sim"),AND($Q78&lt;&gt;"",IFERROR(INDEX(Produtos!$F$5:$F$104,MATCH($Q78,Produtos!$A$5:$A$104,0)),"")&lt;&gt;"Sim")),"SKU inativo ou sem status",IF(OR(AND($I78&lt;&gt;"",$I78=$K78),AND($I78&lt;&gt;"",$I78=$M78),AND($I78&lt;&gt;"",$I78=$O78),AND($I78&lt;&gt;"",$I78=$Q78),AND($K78&lt;&gt;"",$K78=$M78),AND($K78&lt;&gt;"",$K78=$O78),AND($K78&lt;&gt;"",$K78=$Q78),AND($M78&lt;&gt;"",$M78=$O78),AND($M78&lt;&gt;"",$M78=$Q78),AND($O78&lt;&gt;"",$O78=$Q78)),"SKU repetido no combo",IF(OR($V78="",NOT(ISNUMBER($V78)),IFERROR($V78&lt;=0,TRUE)),"Preço do combo inválido",IF(OR($Z78="",NOT(ISNUMBER($Z78))),"Não foi possível calcular a margem",IF($Z78&lt;0,"Margem negativa",IF($Z78&lt;$X78,"Margem abaixo da meta","OK"))))))))))))))))))))</f>
        <v/>
      </c>
      <c r="AE78" s="23">
        <f>IF($AD78="","",IF($AD78="OK","Viável",IF(OR($AD78="Margem negativa",$AD78="Margem abaixo da meta"),"Inviável","Revisar cadastro")))</f>
        <v/>
      </c>
    </row>
    <row r="79">
      <c r="A79" s="18" t="n"/>
      <c r="B79" s="18" t="n"/>
      <c r="C79" s="36" t="n"/>
      <c r="D79" s="36" t="n"/>
      <c r="E79" s="18" t="n"/>
      <c r="F79" s="18" t="n"/>
      <c r="G79" s="25" t="n"/>
      <c r="H79" s="25" t="n"/>
      <c r="I79" s="18" t="n"/>
      <c r="J79" s="20" t="n"/>
      <c r="K79" s="18" t="n"/>
      <c r="L79" s="20" t="n"/>
      <c r="M79" s="18" t="n"/>
      <c r="N79" s="20" t="n"/>
      <c r="O79" s="18" t="n"/>
      <c r="P79" s="20" t="n"/>
      <c r="Q79" s="18" t="n"/>
      <c r="R79" s="20" t="n"/>
      <c r="S79" s="21">
        <f>IF($A79="","",IF($I79="",0,IFERROR($J79*INDEX(Produtos!$D$5:$D$104,MATCH($I79,Produtos!$A$5:$A$104,0)),0))+IF($K79="",0,IFERROR($L79*INDEX(Produtos!$D$5:$D$104,MATCH($K79,Produtos!$A$5:$A$104,0)),0))+IF($M79="",0,IFERROR($N79*INDEX(Produtos!$D$5:$D$104,MATCH($M79,Produtos!$A$5:$A$104,0)),0))+IF($O79="",0,IFERROR($P79*INDEX(Produtos!$D$5:$D$104,MATCH($O79,Produtos!$A$5:$A$104,0)),0))+IF($Q79="",0,IFERROR($R79*INDEX(Produtos!$D$5:$D$104,MATCH($Q79,Produtos!$A$5:$A$104,0)),0)))</f>
        <v/>
      </c>
      <c r="T79" s="21">
        <f>IF($A79="","",IF($I79="",0,IFERROR($J79*INDEX(Produtos!$E$5:$E$104,MATCH($I79,Produtos!$A$5:$A$104,0)),0))+IF($K79="",0,IFERROR($L79*INDEX(Produtos!$E$5:$E$104,MATCH($K79,Produtos!$A$5:$A$104,0)),0))+IF($M79="",0,IFERROR($N79*INDEX(Produtos!$E$5:$E$104,MATCH($M79,Produtos!$A$5:$A$104,0)),0))+IF($O79="",0,IFERROR($P79*INDEX(Produtos!$E$5:$E$104,MATCH($O79,Produtos!$A$5:$A$104,0)),0))+IF($Q79="",0,IFERROR($R79*INDEX(Produtos!$E$5:$E$104,MATCH($Q79,Produtos!$A$5:$A$104,0)),0)))</f>
        <v/>
      </c>
      <c r="U79" s="21">
        <f>IF(OR($A79="",$S79="",NOT(ISNUMBER($H79))),"",$S79*$H79)</f>
        <v/>
      </c>
      <c r="V79" s="21">
        <f>IF(OR($A79="",$S79="",$U79=""),"",$S79-$U79)</f>
        <v/>
      </c>
      <c r="W79" s="22">
        <f>IF(OR($A79="",NOT(ISNUMBER($S79)),$S79&lt;=0,$U79=""),"",$U79/$S79)</f>
        <v/>
      </c>
      <c r="X79" s="22">
        <f>IF($A79="","",IF($G79="",IF(ISNUMBER(Resumo!$H$2),Resumo!$H$2,""),IF(ISNUMBER($G79),$G79,"")))</f>
        <v/>
      </c>
      <c r="Y79" s="21">
        <f>IF(OR($A79="",$V79="",$T79=""),"",$V79-$T79)</f>
        <v/>
      </c>
      <c r="Z79" s="22">
        <f>IF(OR($A79="",NOT(ISNUMBER($V79)),$V79&lt;=0,$Y79=""),"",$Y79/$V79)</f>
        <v/>
      </c>
      <c r="AA79" s="37">
        <f>IF(OR($A79="",$Z79="",$X79=""),"",($Z79-$X79)*100)</f>
        <v/>
      </c>
      <c r="AB79" s="27">
        <f>IF($A79="","",COUNTA($I79,$K79,$M79,$O79,$Q79))</f>
        <v/>
      </c>
      <c r="AC79" s="27">
        <f>IF($A79="","",SUM(IF(AND($I79&lt;&gt;"",ISNUMBER($J79)),$J79,0),IF(AND($K79&lt;&gt;"",ISNUMBER($L79)),$L79,0),IF(AND($M79&lt;&gt;"",ISNUMBER($N79)),$N79,0),IF(AND($O79&lt;&gt;"",ISNUMBER($P79)),$P79,0),IF(AND($Q79&lt;&gt;"",ISNUMBER($R79)),$R79,0)))</f>
        <v/>
      </c>
      <c r="AD79" s="23">
        <f>IF(COUNTA($A79:$R79)=0,"",IF($A79="","Informe o ID do combo",IF(COUNTIF($A$5:$A$104,$A79)&gt;1,"ID do combo duplicado",IF($B79="","Informe o nome da oferta",IF(OR($C79="",$D79="",NOT(ISNUMBER($C79)),NOT(ISNUMBER($D79))),"Informe datas válidas",IF($D79&lt;$C79,"Data final anterior à inicial",IF(AND($E79&lt;&gt;"Rascunho",$E79&lt;&gt;"Em análise",$E79&lt;&gt;"Aprovado",$E79&lt;&gt;"Descartado"),"Informe a situação",IF(AND($F79&lt;&gt;"Loja virtual",$F79&lt;&gt;"Marketplace",$F79&lt;&gt;"Todos"),"Informe o canal",IF(OR(NOT(ISNUMBER($H79)),IFERROR($H79&lt;0,TRUE),IFERROR($H79&gt;0.95,TRUE)),"Desconto inválido",IF(OR(NOT(ISNUMBER($X79)),IFERROR($X79&lt;0,TRUE),IFERROR($X79&gt;0.95,TRUE)),"Meta inválida",IF(COUNTA($I79,$K79,$M79,$O79,$Q79)=0,"Informe ao menos um SKU",IF(OR(AND($I79&lt;&gt;"",OR(NOT(ISNUMBER($J79)),IFERROR($J79&lt;1,TRUE),IFERROR($J79&lt;&gt;INT($J79),TRUE))),AND($I79="",$J79&lt;&gt;""),AND($K79&lt;&gt;"",OR(NOT(ISNUMBER($L79)),IFERROR($L79&lt;1,TRUE),IFERROR($L79&lt;&gt;INT($L79),TRUE))),AND($K79="",$L79&lt;&gt;""),AND($M79&lt;&gt;"",OR(NOT(ISNUMBER($N79)),IFERROR($N79&lt;1,TRUE),IFERROR($N79&lt;&gt;INT($N79),TRUE))),AND($M79="",$N79&lt;&gt;""),AND($O79&lt;&gt;"",OR(NOT(ISNUMBER($P79)),IFERROR($P79&lt;1,TRUE),IFERROR($P79&lt;&gt;INT($P79),TRUE))),AND($O79="",$P79&lt;&gt;""),AND($Q79&lt;&gt;"",OR(NOT(ISNUMBER($R79)),IFERROR($R79&lt;1,TRUE),IFERROR($R79&lt;&gt;INT($R79),TRUE))),AND($Q79="",$R79&lt;&gt;"")),"Revise SKUs e quantidades",IF(OR(AND($I79&lt;&gt;"",IFERROR(MATCH($I79,Produtos!$A$5:$A$104,0),0)=0),AND($K79&lt;&gt;"",IFERROR(MATCH($K79,Produtos!$A$5:$A$104,0),0)=0),AND($M79&lt;&gt;"",IFERROR(MATCH($M79,Produtos!$A$5:$A$104,0),0)=0),AND($O79&lt;&gt;"",IFERROR(MATCH($O79,Produtos!$A$5:$A$104,0),0)=0),AND($Q79&lt;&gt;"",IFERROR(MATCH($Q79,Produtos!$A$5:$A$104,0),0)=0)),"SKU não cadastrado",IF(OR(AND($I79&lt;&gt;"",IFERROR(INDEX(Produtos!$I$5:$I$104,MATCH($I79,Produtos!$A$5:$A$104,0)),"")&lt;&gt;"OK"),AND($K79&lt;&gt;"",IFERROR(INDEX(Produtos!$I$5:$I$104,MATCH($K79,Produtos!$A$5:$A$104,0)),"")&lt;&gt;"OK"),AND($M79&lt;&gt;"",IFERROR(INDEX(Produtos!$I$5:$I$104,MATCH($M79,Produtos!$A$5:$A$104,0)),"")&lt;&gt;"OK"),AND($O79&lt;&gt;"",IFERROR(INDEX(Produtos!$I$5:$I$104,MATCH($O79,Produtos!$A$5:$A$104,0)),"")&lt;&gt;"OK"),AND($Q79&lt;&gt;"",IFERROR(INDEX(Produtos!$I$5:$I$104,MATCH($Q79,Produtos!$A$5:$A$104,0)),"")&lt;&gt;"OK")),"SKU com erro no cadastro",IF(OR(AND($I79&lt;&gt;"",IFERROR(INDEX(Produtos!$F$5:$F$104,MATCH($I79,Produtos!$A$5:$A$104,0)),"")&lt;&gt;"Sim"),AND($K79&lt;&gt;"",IFERROR(INDEX(Produtos!$F$5:$F$104,MATCH($K79,Produtos!$A$5:$A$104,0)),"")&lt;&gt;"Sim"),AND($M79&lt;&gt;"",IFERROR(INDEX(Produtos!$F$5:$F$104,MATCH($M79,Produtos!$A$5:$A$104,0)),"")&lt;&gt;"Sim"),AND($O79&lt;&gt;"",IFERROR(INDEX(Produtos!$F$5:$F$104,MATCH($O79,Produtos!$A$5:$A$104,0)),"")&lt;&gt;"Sim"),AND($Q79&lt;&gt;"",IFERROR(INDEX(Produtos!$F$5:$F$104,MATCH($Q79,Produtos!$A$5:$A$104,0)),"")&lt;&gt;"Sim")),"SKU inativo ou sem status",IF(OR(AND($I79&lt;&gt;"",$I79=$K79),AND($I79&lt;&gt;"",$I79=$M79),AND($I79&lt;&gt;"",$I79=$O79),AND($I79&lt;&gt;"",$I79=$Q79),AND($K79&lt;&gt;"",$K79=$M79),AND($K79&lt;&gt;"",$K79=$O79),AND($K79&lt;&gt;"",$K79=$Q79),AND($M79&lt;&gt;"",$M79=$O79),AND($M79&lt;&gt;"",$M79=$Q79),AND($O79&lt;&gt;"",$O79=$Q79)),"SKU repetido no combo",IF(OR($V79="",NOT(ISNUMBER($V79)),IFERROR($V79&lt;=0,TRUE)),"Preço do combo inválido",IF(OR($Z79="",NOT(ISNUMBER($Z79))),"Não foi possível calcular a margem",IF($Z79&lt;0,"Margem negativa",IF($Z79&lt;$X79,"Margem abaixo da meta","OK"))))))))))))))))))))</f>
        <v/>
      </c>
      <c r="AE79" s="23">
        <f>IF($AD79="","",IF($AD79="OK","Viável",IF(OR($AD79="Margem negativa",$AD79="Margem abaixo da meta"),"Inviável","Revisar cadastro")))</f>
        <v/>
      </c>
    </row>
    <row r="80">
      <c r="A80" s="18" t="n"/>
      <c r="B80" s="18" t="n"/>
      <c r="C80" s="36" t="n"/>
      <c r="D80" s="36" t="n"/>
      <c r="E80" s="18" t="n"/>
      <c r="F80" s="18" t="n"/>
      <c r="G80" s="25" t="n"/>
      <c r="H80" s="25" t="n"/>
      <c r="I80" s="18" t="n"/>
      <c r="J80" s="20" t="n"/>
      <c r="K80" s="18" t="n"/>
      <c r="L80" s="20" t="n"/>
      <c r="M80" s="18" t="n"/>
      <c r="N80" s="20" t="n"/>
      <c r="O80" s="18" t="n"/>
      <c r="P80" s="20" t="n"/>
      <c r="Q80" s="18" t="n"/>
      <c r="R80" s="20" t="n"/>
      <c r="S80" s="21">
        <f>IF($A80="","",IF($I80="",0,IFERROR($J80*INDEX(Produtos!$D$5:$D$104,MATCH($I80,Produtos!$A$5:$A$104,0)),0))+IF($K80="",0,IFERROR($L80*INDEX(Produtos!$D$5:$D$104,MATCH($K80,Produtos!$A$5:$A$104,0)),0))+IF($M80="",0,IFERROR($N80*INDEX(Produtos!$D$5:$D$104,MATCH($M80,Produtos!$A$5:$A$104,0)),0))+IF($O80="",0,IFERROR($P80*INDEX(Produtos!$D$5:$D$104,MATCH($O80,Produtos!$A$5:$A$104,0)),0))+IF($Q80="",0,IFERROR($R80*INDEX(Produtos!$D$5:$D$104,MATCH($Q80,Produtos!$A$5:$A$104,0)),0)))</f>
        <v/>
      </c>
      <c r="T80" s="21">
        <f>IF($A80="","",IF($I80="",0,IFERROR($J80*INDEX(Produtos!$E$5:$E$104,MATCH($I80,Produtos!$A$5:$A$104,0)),0))+IF($K80="",0,IFERROR($L80*INDEX(Produtos!$E$5:$E$104,MATCH($K80,Produtos!$A$5:$A$104,0)),0))+IF($M80="",0,IFERROR($N80*INDEX(Produtos!$E$5:$E$104,MATCH($M80,Produtos!$A$5:$A$104,0)),0))+IF($O80="",0,IFERROR($P80*INDEX(Produtos!$E$5:$E$104,MATCH($O80,Produtos!$A$5:$A$104,0)),0))+IF($Q80="",0,IFERROR($R80*INDEX(Produtos!$E$5:$E$104,MATCH($Q80,Produtos!$A$5:$A$104,0)),0)))</f>
        <v/>
      </c>
      <c r="U80" s="21">
        <f>IF(OR($A80="",$S80="",NOT(ISNUMBER($H80))),"",$S80*$H80)</f>
        <v/>
      </c>
      <c r="V80" s="21">
        <f>IF(OR($A80="",$S80="",$U80=""),"",$S80-$U80)</f>
        <v/>
      </c>
      <c r="W80" s="22">
        <f>IF(OR($A80="",NOT(ISNUMBER($S80)),$S80&lt;=0,$U80=""),"",$U80/$S80)</f>
        <v/>
      </c>
      <c r="X80" s="22">
        <f>IF($A80="","",IF($G80="",IF(ISNUMBER(Resumo!$H$2),Resumo!$H$2,""),IF(ISNUMBER($G80),$G80,"")))</f>
        <v/>
      </c>
      <c r="Y80" s="21">
        <f>IF(OR($A80="",$V80="",$T80=""),"",$V80-$T80)</f>
        <v/>
      </c>
      <c r="Z80" s="22">
        <f>IF(OR($A80="",NOT(ISNUMBER($V80)),$V80&lt;=0,$Y80=""),"",$Y80/$V80)</f>
        <v/>
      </c>
      <c r="AA80" s="37">
        <f>IF(OR($A80="",$Z80="",$X80=""),"",($Z80-$X80)*100)</f>
        <v/>
      </c>
      <c r="AB80" s="27">
        <f>IF($A80="","",COUNTA($I80,$K80,$M80,$O80,$Q80))</f>
        <v/>
      </c>
      <c r="AC80" s="27">
        <f>IF($A80="","",SUM(IF(AND($I80&lt;&gt;"",ISNUMBER($J80)),$J80,0),IF(AND($K80&lt;&gt;"",ISNUMBER($L80)),$L80,0),IF(AND($M80&lt;&gt;"",ISNUMBER($N80)),$N80,0),IF(AND($O80&lt;&gt;"",ISNUMBER($P80)),$P80,0),IF(AND($Q80&lt;&gt;"",ISNUMBER($R80)),$R80,0)))</f>
        <v/>
      </c>
      <c r="AD80" s="23">
        <f>IF(COUNTA($A80:$R80)=0,"",IF($A80="","Informe o ID do combo",IF(COUNTIF($A$5:$A$104,$A80)&gt;1,"ID do combo duplicado",IF($B80="","Informe o nome da oferta",IF(OR($C80="",$D80="",NOT(ISNUMBER($C80)),NOT(ISNUMBER($D80))),"Informe datas válidas",IF($D80&lt;$C80,"Data final anterior à inicial",IF(AND($E80&lt;&gt;"Rascunho",$E80&lt;&gt;"Em análise",$E80&lt;&gt;"Aprovado",$E80&lt;&gt;"Descartado"),"Informe a situação",IF(AND($F80&lt;&gt;"Loja virtual",$F80&lt;&gt;"Marketplace",$F80&lt;&gt;"Todos"),"Informe o canal",IF(OR(NOT(ISNUMBER($H80)),IFERROR($H80&lt;0,TRUE),IFERROR($H80&gt;0.95,TRUE)),"Desconto inválido",IF(OR(NOT(ISNUMBER($X80)),IFERROR($X80&lt;0,TRUE),IFERROR($X80&gt;0.95,TRUE)),"Meta inválida",IF(COUNTA($I80,$K80,$M80,$O80,$Q80)=0,"Informe ao menos um SKU",IF(OR(AND($I80&lt;&gt;"",OR(NOT(ISNUMBER($J80)),IFERROR($J80&lt;1,TRUE),IFERROR($J80&lt;&gt;INT($J80),TRUE))),AND($I80="",$J80&lt;&gt;""),AND($K80&lt;&gt;"",OR(NOT(ISNUMBER($L80)),IFERROR($L80&lt;1,TRUE),IFERROR($L80&lt;&gt;INT($L80),TRUE))),AND($K80="",$L80&lt;&gt;""),AND($M80&lt;&gt;"",OR(NOT(ISNUMBER($N80)),IFERROR($N80&lt;1,TRUE),IFERROR($N80&lt;&gt;INT($N80),TRUE))),AND($M80="",$N80&lt;&gt;""),AND($O80&lt;&gt;"",OR(NOT(ISNUMBER($P80)),IFERROR($P80&lt;1,TRUE),IFERROR($P80&lt;&gt;INT($P80),TRUE))),AND($O80="",$P80&lt;&gt;""),AND($Q80&lt;&gt;"",OR(NOT(ISNUMBER($R80)),IFERROR($R80&lt;1,TRUE),IFERROR($R80&lt;&gt;INT($R80),TRUE))),AND($Q80="",$R80&lt;&gt;"")),"Revise SKUs e quantidades",IF(OR(AND($I80&lt;&gt;"",IFERROR(MATCH($I80,Produtos!$A$5:$A$104,0),0)=0),AND($K80&lt;&gt;"",IFERROR(MATCH($K80,Produtos!$A$5:$A$104,0),0)=0),AND($M80&lt;&gt;"",IFERROR(MATCH($M80,Produtos!$A$5:$A$104,0),0)=0),AND($O80&lt;&gt;"",IFERROR(MATCH($O80,Produtos!$A$5:$A$104,0),0)=0),AND($Q80&lt;&gt;"",IFERROR(MATCH($Q80,Produtos!$A$5:$A$104,0),0)=0)),"SKU não cadastrado",IF(OR(AND($I80&lt;&gt;"",IFERROR(INDEX(Produtos!$I$5:$I$104,MATCH($I80,Produtos!$A$5:$A$104,0)),"")&lt;&gt;"OK"),AND($K80&lt;&gt;"",IFERROR(INDEX(Produtos!$I$5:$I$104,MATCH($K80,Produtos!$A$5:$A$104,0)),"")&lt;&gt;"OK"),AND($M80&lt;&gt;"",IFERROR(INDEX(Produtos!$I$5:$I$104,MATCH($M80,Produtos!$A$5:$A$104,0)),"")&lt;&gt;"OK"),AND($O80&lt;&gt;"",IFERROR(INDEX(Produtos!$I$5:$I$104,MATCH($O80,Produtos!$A$5:$A$104,0)),"")&lt;&gt;"OK"),AND($Q80&lt;&gt;"",IFERROR(INDEX(Produtos!$I$5:$I$104,MATCH($Q80,Produtos!$A$5:$A$104,0)),"")&lt;&gt;"OK")),"SKU com erro no cadastro",IF(OR(AND($I80&lt;&gt;"",IFERROR(INDEX(Produtos!$F$5:$F$104,MATCH($I80,Produtos!$A$5:$A$104,0)),"")&lt;&gt;"Sim"),AND($K80&lt;&gt;"",IFERROR(INDEX(Produtos!$F$5:$F$104,MATCH($K80,Produtos!$A$5:$A$104,0)),"")&lt;&gt;"Sim"),AND($M80&lt;&gt;"",IFERROR(INDEX(Produtos!$F$5:$F$104,MATCH($M80,Produtos!$A$5:$A$104,0)),"")&lt;&gt;"Sim"),AND($O80&lt;&gt;"",IFERROR(INDEX(Produtos!$F$5:$F$104,MATCH($O80,Produtos!$A$5:$A$104,0)),"")&lt;&gt;"Sim"),AND($Q80&lt;&gt;"",IFERROR(INDEX(Produtos!$F$5:$F$104,MATCH($Q80,Produtos!$A$5:$A$104,0)),"")&lt;&gt;"Sim")),"SKU inativo ou sem status",IF(OR(AND($I80&lt;&gt;"",$I80=$K80),AND($I80&lt;&gt;"",$I80=$M80),AND($I80&lt;&gt;"",$I80=$O80),AND($I80&lt;&gt;"",$I80=$Q80),AND($K80&lt;&gt;"",$K80=$M80),AND($K80&lt;&gt;"",$K80=$O80),AND($K80&lt;&gt;"",$K80=$Q80),AND($M80&lt;&gt;"",$M80=$O80),AND($M80&lt;&gt;"",$M80=$Q80),AND($O80&lt;&gt;"",$O80=$Q80)),"SKU repetido no combo",IF(OR($V80="",NOT(ISNUMBER($V80)),IFERROR($V80&lt;=0,TRUE)),"Preço do combo inválido",IF(OR($Z80="",NOT(ISNUMBER($Z80))),"Não foi possível calcular a margem",IF($Z80&lt;0,"Margem negativa",IF($Z80&lt;$X80,"Margem abaixo da meta","OK"))))))))))))))))))))</f>
        <v/>
      </c>
      <c r="AE80" s="23">
        <f>IF($AD80="","",IF($AD80="OK","Viável",IF(OR($AD80="Margem negativa",$AD80="Margem abaixo da meta"),"Inviável","Revisar cadastro")))</f>
        <v/>
      </c>
    </row>
    <row r="81">
      <c r="A81" s="18" t="n"/>
      <c r="B81" s="18" t="n"/>
      <c r="C81" s="36" t="n"/>
      <c r="D81" s="36" t="n"/>
      <c r="E81" s="18" t="n"/>
      <c r="F81" s="18" t="n"/>
      <c r="G81" s="25" t="n"/>
      <c r="H81" s="25" t="n"/>
      <c r="I81" s="18" t="n"/>
      <c r="J81" s="20" t="n"/>
      <c r="K81" s="18" t="n"/>
      <c r="L81" s="20" t="n"/>
      <c r="M81" s="18" t="n"/>
      <c r="N81" s="20" t="n"/>
      <c r="O81" s="18" t="n"/>
      <c r="P81" s="20" t="n"/>
      <c r="Q81" s="18" t="n"/>
      <c r="R81" s="20" t="n"/>
      <c r="S81" s="21">
        <f>IF($A81="","",IF($I81="",0,IFERROR($J81*INDEX(Produtos!$D$5:$D$104,MATCH($I81,Produtos!$A$5:$A$104,0)),0))+IF($K81="",0,IFERROR($L81*INDEX(Produtos!$D$5:$D$104,MATCH($K81,Produtos!$A$5:$A$104,0)),0))+IF($M81="",0,IFERROR($N81*INDEX(Produtos!$D$5:$D$104,MATCH($M81,Produtos!$A$5:$A$104,0)),0))+IF($O81="",0,IFERROR($P81*INDEX(Produtos!$D$5:$D$104,MATCH($O81,Produtos!$A$5:$A$104,0)),0))+IF($Q81="",0,IFERROR($R81*INDEX(Produtos!$D$5:$D$104,MATCH($Q81,Produtos!$A$5:$A$104,0)),0)))</f>
        <v/>
      </c>
      <c r="T81" s="21">
        <f>IF($A81="","",IF($I81="",0,IFERROR($J81*INDEX(Produtos!$E$5:$E$104,MATCH($I81,Produtos!$A$5:$A$104,0)),0))+IF($K81="",0,IFERROR($L81*INDEX(Produtos!$E$5:$E$104,MATCH($K81,Produtos!$A$5:$A$104,0)),0))+IF($M81="",0,IFERROR($N81*INDEX(Produtos!$E$5:$E$104,MATCH($M81,Produtos!$A$5:$A$104,0)),0))+IF($O81="",0,IFERROR($P81*INDEX(Produtos!$E$5:$E$104,MATCH($O81,Produtos!$A$5:$A$104,0)),0))+IF($Q81="",0,IFERROR($R81*INDEX(Produtos!$E$5:$E$104,MATCH($Q81,Produtos!$A$5:$A$104,0)),0)))</f>
        <v/>
      </c>
      <c r="U81" s="21">
        <f>IF(OR($A81="",$S81="",NOT(ISNUMBER($H81))),"",$S81*$H81)</f>
        <v/>
      </c>
      <c r="V81" s="21">
        <f>IF(OR($A81="",$S81="",$U81=""),"",$S81-$U81)</f>
        <v/>
      </c>
      <c r="W81" s="22">
        <f>IF(OR($A81="",NOT(ISNUMBER($S81)),$S81&lt;=0,$U81=""),"",$U81/$S81)</f>
        <v/>
      </c>
      <c r="X81" s="22">
        <f>IF($A81="","",IF($G81="",IF(ISNUMBER(Resumo!$H$2),Resumo!$H$2,""),IF(ISNUMBER($G81),$G81,"")))</f>
        <v/>
      </c>
      <c r="Y81" s="21">
        <f>IF(OR($A81="",$V81="",$T81=""),"",$V81-$T81)</f>
        <v/>
      </c>
      <c r="Z81" s="22">
        <f>IF(OR($A81="",NOT(ISNUMBER($V81)),$V81&lt;=0,$Y81=""),"",$Y81/$V81)</f>
        <v/>
      </c>
      <c r="AA81" s="37">
        <f>IF(OR($A81="",$Z81="",$X81=""),"",($Z81-$X81)*100)</f>
        <v/>
      </c>
      <c r="AB81" s="27">
        <f>IF($A81="","",COUNTA($I81,$K81,$M81,$O81,$Q81))</f>
        <v/>
      </c>
      <c r="AC81" s="27">
        <f>IF($A81="","",SUM(IF(AND($I81&lt;&gt;"",ISNUMBER($J81)),$J81,0),IF(AND($K81&lt;&gt;"",ISNUMBER($L81)),$L81,0),IF(AND($M81&lt;&gt;"",ISNUMBER($N81)),$N81,0),IF(AND($O81&lt;&gt;"",ISNUMBER($P81)),$P81,0),IF(AND($Q81&lt;&gt;"",ISNUMBER($R81)),$R81,0)))</f>
        <v/>
      </c>
      <c r="AD81" s="23">
        <f>IF(COUNTA($A81:$R81)=0,"",IF($A81="","Informe o ID do combo",IF(COUNTIF($A$5:$A$104,$A81)&gt;1,"ID do combo duplicado",IF($B81="","Informe o nome da oferta",IF(OR($C81="",$D81="",NOT(ISNUMBER($C81)),NOT(ISNUMBER($D81))),"Informe datas válidas",IF($D81&lt;$C81,"Data final anterior à inicial",IF(AND($E81&lt;&gt;"Rascunho",$E81&lt;&gt;"Em análise",$E81&lt;&gt;"Aprovado",$E81&lt;&gt;"Descartado"),"Informe a situação",IF(AND($F81&lt;&gt;"Loja virtual",$F81&lt;&gt;"Marketplace",$F81&lt;&gt;"Todos"),"Informe o canal",IF(OR(NOT(ISNUMBER($H81)),IFERROR($H81&lt;0,TRUE),IFERROR($H81&gt;0.95,TRUE)),"Desconto inválido",IF(OR(NOT(ISNUMBER($X81)),IFERROR($X81&lt;0,TRUE),IFERROR($X81&gt;0.95,TRUE)),"Meta inválida",IF(COUNTA($I81,$K81,$M81,$O81,$Q81)=0,"Informe ao menos um SKU",IF(OR(AND($I81&lt;&gt;"",OR(NOT(ISNUMBER($J81)),IFERROR($J81&lt;1,TRUE),IFERROR($J81&lt;&gt;INT($J81),TRUE))),AND($I81="",$J81&lt;&gt;""),AND($K81&lt;&gt;"",OR(NOT(ISNUMBER($L81)),IFERROR($L81&lt;1,TRUE),IFERROR($L81&lt;&gt;INT($L81),TRUE))),AND($K81="",$L81&lt;&gt;""),AND($M81&lt;&gt;"",OR(NOT(ISNUMBER($N81)),IFERROR($N81&lt;1,TRUE),IFERROR($N81&lt;&gt;INT($N81),TRUE))),AND($M81="",$N81&lt;&gt;""),AND($O81&lt;&gt;"",OR(NOT(ISNUMBER($P81)),IFERROR($P81&lt;1,TRUE),IFERROR($P81&lt;&gt;INT($P81),TRUE))),AND($O81="",$P81&lt;&gt;""),AND($Q81&lt;&gt;"",OR(NOT(ISNUMBER($R81)),IFERROR($R81&lt;1,TRUE),IFERROR($R81&lt;&gt;INT($R81),TRUE))),AND($Q81="",$R81&lt;&gt;"")),"Revise SKUs e quantidades",IF(OR(AND($I81&lt;&gt;"",IFERROR(MATCH($I81,Produtos!$A$5:$A$104,0),0)=0),AND($K81&lt;&gt;"",IFERROR(MATCH($K81,Produtos!$A$5:$A$104,0),0)=0),AND($M81&lt;&gt;"",IFERROR(MATCH($M81,Produtos!$A$5:$A$104,0),0)=0),AND($O81&lt;&gt;"",IFERROR(MATCH($O81,Produtos!$A$5:$A$104,0),0)=0),AND($Q81&lt;&gt;"",IFERROR(MATCH($Q81,Produtos!$A$5:$A$104,0),0)=0)),"SKU não cadastrado",IF(OR(AND($I81&lt;&gt;"",IFERROR(INDEX(Produtos!$I$5:$I$104,MATCH($I81,Produtos!$A$5:$A$104,0)),"")&lt;&gt;"OK"),AND($K81&lt;&gt;"",IFERROR(INDEX(Produtos!$I$5:$I$104,MATCH($K81,Produtos!$A$5:$A$104,0)),"")&lt;&gt;"OK"),AND($M81&lt;&gt;"",IFERROR(INDEX(Produtos!$I$5:$I$104,MATCH($M81,Produtos!$A$5:$A$104,0)),"")&lt;&gt;"OK"),AND($O81&lt;&gt;"",IFERROR(INDEX(Produtos!$I$5:$I$104,MATCH($O81,Produtos!$A$5:$A$104,0)),"")&lt;&gt;"OK"),AND($Q81&lt;&gt;"",IFERROR(INDEX(Produtos!$I$5:$I$104,MATCH($Q81,Produtos!$A$5:$A$104,0)),"")&lt;&gt;"OK")),"SKU com erro no cadastro",IF(OR(AND($I81&lt;&gt;"",IFERROR(INDEX(Produtos!$F$5:$F$104,MATCH($I81,Produtos!$A$5:$A$104,0)),"")&lt;&gt;"Sim"),AND($K81&lt;&gt;"",IFERROR(INDEX(Produtos!$F$5:$F$104,MATCH($K81,Produtos!$A$5:$A$104,0)),"")&lt;&gt;"Sim"),AND($M81&lt;&gt;"",IFERROR(INDEX(Produtos!$F$5:$F$104,MATCH($M81,Produtos!$A$5:$A$104,0)),"")&lt;&gt;"Sim"),AND($O81&lt;&gt;"",IFERROR(INDEX(Produtos!$F$5:$F$104,MATCH($O81,Produtos!$A$5:$A$104,0)),"")&lt;&gt;"Sim"),AND($Q81&lt;&gt;"",IFERROR(INDEX(Produtos!$F$5:$F$104,MATCH($Q81,Produtos!$A$5:$A$104,0)),"")&lt;&gt;"Sim")),"SKU inativo ou sem status",IF(OR(AND($I81&lt;&gt;"",$I81=$K81),AND($I81&lt;&gt;"",$I81=$M81),AND($I81&lt;&gt;"",$I81=$O81),AND($I81&lt;&gt;"",$I81=$Q81),AND($K81&lt;&gt;"",$K81=$M81),AND($K81&lt;&gt;"",$K81=$O81),AND($K81&lt;&gt;"",$K81=$Q81),AND($M81&lt;&gt;"",$M81=$O81),AND($M81&lt;&gt;"",$M81=$Q81),AND($O81&lt;&gt;"",$O81=$Q81)),"SKU repetido no combo",IF(OR($V81="",NOT(ISNUMBER($V81)),IFERROR($V81&lt;=0,TRUE)),"Preço do combo inválido",IF(OR($Z81="",NOT(ISNUMBER($Z81))),"Não foi possível calcular a margem",IF($Z81&lt;0,"Margem negativa",IF($Z81&lt;$X81,"Margem abaixo da meta","OK"))))))))))))))))))))</f>
        <v/>
      </c>
      <c r="AE81" s="23">
        <f>IF($AD81="","",IF($AD81="OK","Viável",IF(OR($AD81="Margem negativa",$AD81="Margem abaixo da meta"),"Inviável","Revisar cadastro")))</f>
        <v/>
      </c>
    </row>
    <row r="82">
      <c r="A82" s="18" t="n"/>
      <c r="B82" s="18" t="n"/>
      <c r="C82" s="36" t="n"/>
      <c r="D82" s="36" t="n"/>
      <c r="E82" s="18" t="n"/>
      <c r="F82" s="18" t="n"/>
      <c r="G82" s="25" t="n"/>
      <c r="H82" s="25" t="n"/>
      <c r="I82" s="18" t="n"/>
      <c r="J82" s="20" t="n"/>
      <c r="K82" s="18" t="n"/>
      <c r="L82" s="20" t="n"/>
      <c r="M82" s="18" t="n"/>
      <c r="N82" s="20" t="n"/>
      <c r="O82" s="18" t="n"/>
      <c r="P82" s="20" t="n"/>
      <c r="Q82" s="18" t="n"/>
      <c r="R82" s="20" t="n"/>
      <c r="S82" s="21">
        <f>IF($A82="","",IF($I82="",0,IFERROR($J82*INDEX(Produtos!$D$5:$D$104,MATCH($I82,Produtos!$A$5:$A$104,0)),0))+IF($K82="",0,IFERROR($L82*INDEX(Produtos!$D$5:$D$104,MATCH($K82,Produtos!$A$5:$A$104,0)),0))+IF($M82="",0,IFERROR($N82*INDEX(Produtos!$D$5:$D$104,MATCH($M82,Produtos!$A$5:$A$104,0)),0))+IF($O82="",0,IFERROR($P82*INDEX(Produtos!$D$5:$D$104,MATCH($O82,Produtos!$A$5:$A$104,0)),0))+IF($Q82="",0,IFERROR($R82*INDEX(Produtos!$D$5:$D$104,MATCH($Q82,Produtos!$A$5:$A$104,0)),0)))</f>
        <v/>
      </c>
      <c r="T82" s="21">
        <f>IF($A82="","",IF($I82="",0,IFERROR($J82*INDEX(Produtos!$E$5:$E$104,MATCH($I82,Produtos!$A$5:$A$104,0)),0))+IF($K82="",0,IFERROR($L82*INDEX(Produtos!$E$5:$E$104,MATCH($K82,Produtos!$A$5:$A$104,0)),0))+IF($M82="",0,IFERROR($N82*INDEX(Produtos!$E$5:$E$104,MATCH($M82,Produtos!$A$5:$A$104,0)),0))+IF($O82="",0,IFERROR($P82*INDEX(Produtos!$E$5:$E$104,MATCH($O82,Produtos!$A$5:$A$104,0)),0))+IF($Q82="",0,IFERROR($R82*INDEX(Produtos!$E$5:$E$104,MATCH($Q82,Produtos!$A$5:$A$104,0)),0)))</f>
        <v/>
      </c>
      <c r="U82" s="21">
        <f>IF(OR($A82="",$S82="",NOT(ISNUMBER($H82))),"",$S82*$H82)</f>
        <v/>
      </c>
      <c r="V82" s="21">
        <f>IF(OR($A82="",$S82="",$U82=""),"",$S82-$U82)</f>
        <v/>
      </c>
      <c r="W82" s="22">
        <f>IF(OR($A82="",NOT(ISNUMBER($S82)),$S82&lt;=0,$U82=""),"",$U82/$S82)</f>
        <v/>
      </c>
      <c r="X82" s="22">
        <f>IF($A82="","",IF($G82="",IF(ISNUMBER(Resumo!$H$2),Resumo!$H$2,""),IF(ISNUMBER($G82),$G82,"")))</f>
        <v/>
      </c>
      <c r="Y82" s="21">
        <f>IF(OR($A82="",$V82="",$T82=""),"",$V82-$T82)</f>
        <v/>
      </c>
      <c r="Z82" s="22">
        <f>IF(OR($A82="",NOT(ISNUMBER($V82)),$V82&lt;=0,$Y82=""),"",$Y82/$V82)</f>
        <v/>
      </c>
      <c r="AA82" s="37">
        <f>IF(OR($A82="",$Z82="",$X82=""),"",($Z82-$X82)*100)</f>
        <v/>
      </c>
      <c r="AB82" s="27">
        <f>IF($A82="","",COUNTA($I82,$K82,$M82,$O82,$Q82))</f>
        <v/>
      </c>
      <c r="AC82" s="27">
        <f>IF($A82="","",SUM(IF(AND($I82&lt;&gt;"",ISNUMBER($J82)),$J82,0),IF(AND($K82&lt;&gt;"",ISNUMBER($L82)),$L82,0),IF(AND($M82&lt;&gt;"",ISNUMBER($N82)),$N82,0),IF(AND($O82&lt;&gt;"",ISNUMBER($P82)),$P82,0),IF(AND($Q82&lt;&gt;"",ISNUMBER($R82)),$R82,0)))</f>
        <v/>
      </c>
      <c r="AD82" s="23">
        <f>IF(COUNTA($A82:$R82)=0,"",IF($A82="","Informe o ID do combo",IF(COUNTIF($A$5:$A$104,$A82)&gt;1,"ID do combo duplicado",IF($B82="","Informe o nome da oferta",IF(OR($C82="",$D82="",NOT(ISNUMBER($C82)),NOT(ISNUMBER($D82))),"Informe datas válidas",IF($D82&lt;$C82,"Data final anterior à inicial",IF(AND($E82&lt;&gt;"Rascunho",$E82&lt;&gt;"Em análise",$E82&lt;&gt;"Aprovado",$E82&lt;&gt;"Descartado"),"Informe a situação",IF(AND($F82&lt;&gt;"Loja virtual",$F82&lt;&gt;"Marketplace",$F82&lt;&gt;"Todos"),"Informe o canal",IF(OR(NOT(ISNUMBER($H82)),IFERROR($H82&lt;0,TRUE),IFERROR($H82&gt;0.95,TRUE)),"Desconto inválido",IF(OR(NOT(ISNUMBER($X82)),IFERROR($X82&lt;0,TRUE),IFERROR($X82&gt;0.95,TRUE)),"Meta inválida",IF(COUNTA($I82,$K82,$M82,$O82,$Q82)=0,"Informe ao menos um SKU",IF(OR(AND($I82&lt;&gt;"",OR(NOT(ISNUMBER($J82)),IFERROR($J82&lt;1,TRUE),IFERROR($J82&lt;&gt;INT($J82),TRUE))),AND($I82="",$J82&lt;&gt;""),AND($K82&lt;&gt;"",OR(NOT(ISNUMBER($L82)),IFERROR($L82&lt;1,TRUE),IFERROR($L82&lt;&gt;INT($L82),TRUE))),AND($K82="",$L82&lt;&gt;""),AND($M82&lt;&gt;"",OR(NOT(ISNUMBER($N82)),IFERROR($N82&lt;1,TRUE),IFERROR($N82&lt;&gt;INT($N82),TRUE))),AND($M82="",$N82&lt;&gt;""),AND($O82&lt;&gt;"",OR(NOT(ISNUMBER($P82)),IFERROR($P82&lt;1,TRUE),IFERROR($P82&lt;&gt;INT($P82),TRUE))),AND($O82="",$P82&lt;&gt;""),AND($Q82&lt;&gt;"",OR(NOT(ISNUMBER($R82)),IFERROR($R82&lt;1,TRUE),IFERROR($R82&lt;&gt;INT($R82),TRUE))),AND($Q82="",$R82&lt;&gt;"")),"Revise SKUs e quantidades",IF(OR(AND($I82&lt;&gt;"",IFERROR(MATCH($I82,Produtos!$A$5:$A$104,0),0)=0),AND($K82&lt;&gt;"",IFERROR(MATCH($K82,Produtos!$A$5:$A$104,0),0)=0),AND($M82&lt;&gt;"",IFERROR(MATCH($M82,Produtos!$A$5:$A$104,0),0)=0),AND($O82&lt;&gt;"",IFERROR(MATCH($O82,Produtos!$A$5:$A$104,0),0)=0),AND($Q82&lt;&gt;"",IFERROR(MATCH($Q82,Produtos!$A$5:$A$104,0),0)=0)),"SKU não cadastrado",IF(OR(AND($I82&lt;&gt;"",IFERROR(INDEX(Produtos!$I$5:$I$104,MATCH($I82,Produtos!$A$5:$A$104,0)),"")&lt;&gt;"OK"),AND($K82&lt;&gt;"",IFERROR(INDEX(Produtos!$I$5:$I$104,MATCH($K82,Produtos!$A$5:$A$104,0)),"")&lt;&gt;"OK"),AND($M82&lt;&gt;"",IFERROR(INDEX(Produtos!$I$5:$I$104,MATCH($M82,Produtos!$A$5:$A$104,0)),"")&lt;&gt;"OK"),AND($O82&lt;&gt;"",IFERROR(INDEX(Produtos!$I$5:$I$104,MATCH($O82,Produtos!$A$5:$A$104,0)),"")&lt;&gt;"OK"),AND($Q82&lt;&gt;"",IFERROR(INDEX(Produtos!$I$5:$I$104,MATCH($Q82,Produtos!$A$5:$A$104,0)),"")&lt;&gt;"OK")),"SKU com erro no cadastro",IF(OR(AND($I82&lt;&gt;"",IFERROR(INDEX(Produtos!$F$5:$F$104,MATCH($I82,Produtos!$A$5:$A$104,0)),"")&lt;&gt;"Sim"),AND($K82&lt;&gt;"",IFERROR(INDEX(Produtos!$F$5:$F$104,MATCH($K82,Produtos!$A$5:$A$104,0)),"")&lt;&gt;"Sim"),AND($M82&lt;&gt;"",IFERROR(INDEX(Produtos!$F$5:$F$104,MATCH($M82,Produtos!$A$5:$A$104,0)),"")&lt;&gt;"Sim"),AND($O82&lt;&gt;"",IFERROR(INDEX(Produtos!$F$5:$F$104,MATCH($O82,Produtos!$A$5:$A$104,0)),"")&lt;&gt;"Sim"),AND($Q82&lt;&gt;"",IFERROR(INDEX(Produtos!$F$5:$F$104,MATCH($Q82,Produtos!$A$5:$A$104,0)),"")&lt;&gt;"Sim")),"SKU inativo ou sem status",IF(OR(AND($I82&lt;&gt;"",$I82=$K82),AND($I82&lt;&gt;"",$I82=$M82),AND($I82&lt;&gt;"",$I82=$O82),AND($I82&lt;&gt;"",$I82=$Q82),AND($K82&lt;&gt;"",$K82=$M82),AND($K82&lt;&gt;"",$K82=$O82),AND($K82&lt;&gt;"",$K82=$Q82),AND($M82&lt;&gt;"",$M82=$O82),AND($M82&lt;&gt;"",$M82=$Q82),AND($O82&lt;&gt;"",$O82=$Q82)),"SKU repetido no combo",IF(OR($V82="",NOT(ISNUMBER($V82)),IFERROR($V82&lt;=0,TRUE)),"Preço do combo inválido",IF(OR($Z82="",NOT(ISNUMBER($Z82))),"Não foi possível calcular a margem",IF($Z82&lt;0,"Margem negativa",IF($Z82&lt;$X82,"Margem abaixo da meta","OK"))))))))))))))))))))</f>
        <v/>
      </c>
      <c r="AE82" s="23">
        <f>IF($AD82="","",IF($AD82="OK","Viável",IF(OR($AD82="Margem negativa",$AD82="Margem abaixo da meta"),"Inviável","Revisar cadastro")))</f>
        <v/>
      </c>
    </row>
    <row r="83">
      <c r="A83" s="18" t="n"/>
      <c r="B83" s="18" t="n"/>
      <c r="C83" s="36" t="n"/>
      <c r="D83" s="36" t="n"/>
      <c r="E83" s="18" t="n"/>
      <c r="F83" s="18" t="n"/>
      <c r="G83" s="25" t="n"/>
      <c r="H83" s="25" t="n"/>
      <c r="I83" s="18" t="n"/>
      <c r="J83" s="20" t="n"/>
      <c r="K83" s="18" t="n"/>
      <c r="L83" s="20" t="n"/>
      <c r="M83" s="18" t="n"/>
      <c r="N83" s="20" t="n"/>
      <c r="O83" s="18" t="n"/>
      <c r="P83" s="20" t="n"/>
      <c r="Q83" s="18" t="n"/>
      <c r="R83" s="20" t="n"/>
      <c r="S83" s="21">
        <f>IF($A83="","",IF($I83="",0,IFERROR($J83*INDEX(Produtos!$D$5:$D$104,MATCH($I83,Produtos!$A$5:$A$104,0)),0))+IF($K83="",0,IFERROR($L83*INDEX(Produtos!$D$5:$D$104,MATCH($K83,Produtos!$A$5:$A$104,0)),0))+IF($M83="",0,IFERROR($N83*INDEX(Produtos!$D$5:$D$104,MATCH($M83,Produtos!$A$5:$A$104,0)),0))+IF($O83="",0,IFERROR($P83*INDEX(Produtos!$D$5:$D$104,MATCH($O83,Produtos!$A$5:$A$104,0)),0))+IF($Q83="",0,IFERROR($R83*INDEX(Produtos!$D$5:$D$104,MATCH($Q83,Produtos!$A$5:$A$104,0)),0)))</f>
        <v/>
      </c>
      <c r="T83" s="21">
        <f>IF($A83="","",IF($I83="",0,IFERROR($J83*INDEX(Produtos!$E$5:$E$104,MATCH($I83,Produtos!$A$5:$A$104,0)),0))+IF($K83="",0,IFERROR($L83*INDEX(Produtos!$E$5:$E$104,MATCH($K83,Produtos!$A$5:$A$104,0)),0))+IF($M83="",0,IFERROR($N83*INDEX(Produtos!$E$5:$E$104,MATCH($M83,Produtos!$A$5:$A$104,0)),0))+IF($O83="",0,IFERROR($P83*INDEX(Produtos!$E$5:$E$104,MATCH($O83,Produtos!$A$5:$A$104,0)),0))+IF($Q83="",0,IFERROR($R83*INDEX(Produtos!$E$5:$E$104,MATCH($Q83,Produtos!$A$5:$A$104,0)),0)))</f>
        <v/>
      </c>
      <c r="U83" s="21">
        <f>IF(OR($A83="",$S83="",NOT(ISNUMBER($H83))),"",$S83*$H83)</f>
        <v/>
      </c>
      <c r="V83" s="21">
        <f>IF(OR($A83="",$S83="",$U83=""),"",$S83-$U83)</f>
        <v/>
      </c>
      <c r="W83" s="22">
        <f>IF(OR($A83="",NOT(ISNUMBER($S83)),$S83&lt;=0,$U83=""),"",$U83/$S83)</f>
        <v/>
      </c>
      <c r="X83" s="22">
        <f>IF($A83="","",IF($G83="",IF(ISNUMBER(Resumo!$H$2),Resumo!$H$2,""),IF(ISNUMBER($G83),$G83,"")))</f>
        <v/>
      </c>
      <c r="Y83" s="21">
        <f>IF(OR($A83="",$V83="",$T83=""),"",$V83-$T83)</f>
        <v/>
      </c>
      <c r="Z83" s="22">
        <f>IF(OR($A83="",NOT(ISNUMBER($V83)),$V83&lt;=0,$Y83=""),"",$Y83/$V83)</f>
        <v/>
      </c>
      <c r="AA83" s="37">
        <f>IF(OR($A83="",$Z83="",$X83=""),"",($Z83-$X83)*100)</f>
        <v/>
      </c>
      <c r="AB83" s="27">
        <f>IF($A83="","",COUNTA($I83,$K83,$M83,$O83,$Q83))</f>
        <v/>
      </c>
      <c r="AC83" s="27">
        <f>IF($A83="","",SUM(IF(AND($I83&lt;&gt;"",ISNUMBER($J83)),$J83,0),IF(AND($K83&lt;&gt;"",ISNUMBER($L83)),$L83,0),IF(AND($M83&lt;&gt;"",ISNUMBER($N83)),$N83,0),IF(AND($O83&lt;&gt;"",ISNUMBER($P83)),$P83,0),IF(AND($Q83&lt;&gt;"",ISNUMBER($R83)),$R83,0)))</f>
        <v/>
      </c>
      <c r="AD83" s="23">
        <f>IF(COUNTA($A83:$R83)=0,"",IF($A83="","Informe o ID do combo",IF(COUNTIF($A$5:$A$104,$A83)&gt;1,"ID do combo duplicado",IF($B83="","Informe o nome da oferta",IF(OR($C83="",$D83="",NOT(ISNUMBER($C83)),NOT(ISNUMBER($D83))),"Informe datas válidas",IF($D83&lt;$C83,"Data final anterior à inicial",IF(AND($E83&lt;&gt;"Rascunho",$E83&lt;&gt;"Em análise",$E83&lt;&gt;"Aprovado",$E83&lt;&gt;"Descartado"),"Informe a situação",IF(AND($F83&lt;&gt;"Loja virtual",$F83&lt;&gt;"Marketplace",$F83&lt;&gt;"Todos"),"Informe o canal",IF(OR(NOT(ISNUMBER($H83)),IFERROR($H83&lt;0,TRUE),IFERROR($H83&gt;0.95,TRUE)),"Desconto inválido",IF(OR(NOT(ISNUMBER($X83)),IFERROR($X83&lt;0,TRUE),IFERROR($X83&gt;0.95,TRUE)),"Meta inválida",IF(COUNTA($I83,$K83,$M83,$O83,$Q83)=0,"Informe ao menos um SKU",IF(OR(AND($I83&lt;&gt;"",OR(NOT(ISNUMBER($J83)),IFERROR($J83&lt;1,TRUE),IFERROR($J83&lt;&gt;INT($J83),TRUE))),AND($I83="",$J83&lt;&gt;""),AND($K83&lt;&gt;"",OR(NOT(ISNUMBER($L83)),IFERROR($L83&lt;1,TRUE),IFERROR($L83&lt;&gt;INT($L83),TRUE))),AND($K83="",$L83&lt;&gt;""),AND($M83&lt;&gt;"",OR(NOT(ISNUMBER($N83)),IFERROR($N83&lt;1,TRUE),IFERROR($N83&lt;&gt;INT($N83),TRUE))),AND($M83="",$N83&lt;&gt;""),AND($O83&lt;&gt;"",OR(NOT(ISNUMBER($P83)),IFERROR($P83&lt;1,TRUE),IFERROR($P83&lt;&gt;INT($P83),TRUE))),AND($O83="",$P83&lt;&gt;""),AND($Q83&lt;&gt;"",OR(NOT(ISNUMBER($R83)),IFERROR($R83&lt;1,TRUE),IFERROR($R83&lt;&gt;INT($R83),TRUE))),AND($Q83="",$R83&lt;&gt;"")),"Revise SKUs e quantidades",IF(OR(AND($I83&lt;&gt;"",IFERROR(MATCH($I83,Produtos!$A$5:$A$104,0),0)=0),AND($K83&lt;&gt;"",IFERROR(MATCH($K83,Produtos!$A$5:$A$104,0),0)=0),AND($M83&lt;&gt;"",IFERROR(MATCH($M83,Produtos!$A$5:$A$104,0),0)=0),AND($O83&lt;&gt;"",IFERROR(MATCH($O83,Produtos!$A$5:$A$104,0),0)=0),AND($Q83&lt;&gt;"",IFERROR(MATCH($Q83,Produtos!$A$5:$A$104,0),0)=0)),"SKU não cadastrado",IF(OR(AND($I83&lt;&gt;"",IFERROR(INDEX(Produtos!$I$5:$I$104,MATCH($I83,Produtos!$A$5:$A$104,0)),"")&lt;&gt;"OK"),AND($K83&lt;&gt;"",IFERROR(INDEX(Produtos!$I$5:$I$104,MATCH($K83,Produtos!$A$5:$A$104,0)),"")&lt;&gt;"OK"),AND($M83&lt;&gt;"",IFERROR(INDEX(Produtos!$I$5:$I$104,MATCH($M83,Produtos!$A$5:$A$104,0)),"")&lt;&gt;"OK"),AND($O83&lt;&gt;"",IFERROR(INDEX(Produtos!$I$5:$I$104,MATCH($O83,Produtos!$A$5:$A$104,0)),"")&lt;&gt;"OK"),AND($Q83&lt;&gt;"",IFERROR(INDEX(Produtos!$I$5:$I$104,MATCH($Q83,Produtos!$A$5:$A$104,0)),"")&lt;&gt;"OK")),"SKU com erro no cadastro",IF(OR(AND($I83&lt;&gt;"",IFERROR(INDEX(Produtos!$F$5:$F$104,MATCH($I83,Produtos!$A$5:$A$104,0)),"")&lt;&gt;"Sim"),AND($K83&lt;&gt;"",IFERROR(INDEX(Produtos!$F$5:$F$104,MATCH($K83,Produtos!$A$5:$A$104,0)),"")&lt;&gt;"Sim"),AND($M83&lt;&gt;"",IFERROR(INDEX(Produtos!$F$5:$F$104,MATCH($M83,Produtos!$A$5:$A$104,0)),"")&lt;&gt;"Sim"),AND($O83&lt;&gt;"",IFERROR(INDEX(Produtos!$F$5:$F$104,MATCH($O83,Produtos!$A$5:$A$104,0)),"")&lt;&gt;"Sim"),AND($Q83&lt;&gt;"",IFERROR(INDEX(Produtos!$F$5:$F$104,MATCH($Q83,Produtos!$A$5:$A$104,0)),"")&lt;&gt;"Sim")),"SKU inativo ou sem status",IF(OR(AND($I83&lt;&gt;"",$I83=$K83),AND($I83&lt;&gt;"",$I83=$M83),AND($I83&lt;&gt;"",$I83=$O83),AND($I83&lt;&gt;"",$I83=$Q83),AND($K83&lt;&gt;"",$K83=$M83),AND($K83&lt;&gt;"",$K83=$O83),AND($K83&lt;&gt;"",$K83=$Q83),AND($M83&lt;&gt;"",$M83=$O83),AND($M83&lt;&gt;"",$M83=$Q83),AND($O83&lt;&gt;"",$O83=$Q83)),"SKU repetido no combo",IF(OR($V83="",NOT(ISNUMBER($V83)),IFERROR($V83&lt;=0,TRUE)),"Preço do combo inválido",IF(OR($Z83="",NOT(ISNUMBER($Z83))),"Não foi possível calcular a margem",IF($Z83&lt;0,"Margem negativa",IF($Z83&lt;$X83,"Margem abaixo da meta","OK"))))))))))))))))))))</f>
        <v/>
      </c>
      <c r="AE83" s="23">
        <f>IF($AD83="","",IF($AD83="OK","Viável",IF(OR($AD83="Margem negativa",$AD83="Margem abaixo da meta"),"Inviável","Revisar cadastro")))</f>
        <v/>
      </c>
    </row>
    <row r="84">
      <c r="A84" s="18" t="n"/>
      <c r="B84" s="18" t="n"/>
      <c r="C84" s="36" t="n"/>
      <c r="D84" s="36" t="n"/>
      <c r="E84" s="18" t="n"/>
      <c r="F84" s="18" t="n"/>
      <c r="G84" s="25" t="n"/>
      <c r="H84" s="25" t="n"/>
      <c r="I84" s="18" t="n"/>
      <c r="J84" s="20" t="n"/>
      <c r="K84" s="18" t="n"/>
      <c r="L84" s="20" t="n"/>
      <c r="M84" s="18" t="n"/>
      <c r="N84" s="20" t="n"/>
      <c r="O84" s="18" t="n"/>
      <c r="P84" s="20" t="n"/>
      <c r="Q84" s="18" t="n"/>
      <c r="R84" s="20" t="n"/>
      <c r="S84" s="21">
        <f>IF($A84="","",IF($I84="",0,IFERROR($J84*INDEX(Produtos!$D$5:$D$104,MATCH($I84,Produtos!$A$5:$A$104,0)),0))+IF($K84="",0,IFERROR($L84*INDEX(Produtos!$D$5:$D$104,MATCH($K84,Produtos!$A$5:$A$104,0)),0))+IF($M84="",0,IFERROR($N84*INDEX(Produtos!$D$5:$D$104,MATCH($M84,Produtos!$A$5:$A$104,0)),0))+IF($O84="",0,IFERROR($P84*INDEX(Produtos!$D$5:$D$104,MATCH($O84,Produtos!$A$5:$A$104,0)),0))+IF($Q84="",0,IFERROR($R84*INDEX(Produtos!$D$5:$D$104,MATCH($Q84,Produtos!$A$5:$A$104,0)),0)))</f>
        <v/>
      </c>
      <c r="T84" s="21">
        <f>IF($A84="","",IF($I84="",0,IFERROR($J84*INDEX(Produtos!$E$5:$E$104,MATCH($I84,Produtos!$A$5:$A$104,0)),0))+IF($K84="",0,IFERROR($L84*INDEX(Produtos!$E$5:$E$104,MATCH($K84,Produtos!$A$5:$A$104,0)),0))+IF($M84="",0,IFERROR($N84*INDEX(Produtos!$E$5:$E$104,MATCH($M84,Produtos!$A$5:$A$104,0)),0))+IF($O84="",0,IFERROR($P84*INDEX(Produtos!$E$5:$E$104,MATCH($O84,Produtos!$A$5:$A$104,0)),0))+IF($Q84="",0,IFERROR($R84*INDEX(Produtos!$E$5:$E$104,MATCH($Q84,Produtos!$A$5:$A$104,0)),0)))</f>
        <v/>
      </c>
      <c r="U84" s="21">
        <f>IF(OR($A84="",$S84="",NOT(ISNUMBER($H84))),"",$S84*$H84)</f>
        <v/>
      </c>
      <c r="V84" s="21">
        <f>IF(OR($A84="",$S84="",$U84=""),"",$S84-$U84)</f>
        <v/>
      </c>
      <c r="W84" s="22">
        <f>IF(OR($A84="",NOT(ISNUMBER($S84)),$S84&lt;=0,$U84=""),"",$U84/$S84)</f>
        <v/>
      </c>
      <c r="X84" s="22">
        <f>IF($A84="","",IF($G84="",IF(ISNUMBER(Resumo!$H$2),Resumo!$H$2,""),IF(ISNUMBER($G84),$G84,"")))</f>
        <v/>
      </c>
      <c r="Y84" s="21">
        <f>IF(OR($A84="",$V84="",$T84=""),"",$V84-$T84)</f>
        <v/>
      </c>
      <c r="Z84" s="22">
        <f>IF(OR($A84="",NOT(ISNUMBER($V84)),$V84&lt;=0,$Y84=""),"",$Y84/$V84)</f>
        <v/>
      </c>
      <c r="AA84" s="37">
        <f>IF(OR($A84="",$Z84="",$X84=""),"",($Z84-$X84)*100)</f>
        <v/>
      </c>
      <c r="AB84" s="27">
        <f>IF($A84="","",COUNTA($I84,$K84,$M84,$O84,$Q84))</f>
        <v/>
      </c>
      <c r="AC84" s="27">
        <f>IF($A84="","",SUM(IF(AND($I84&lt;&gt;"",ISNUMBER($J84)),$J84,0),IF(AND($K84&lt;&gt;"",ISNUMBER($L84)),$L84,0),IF(AND($M84&lt;&gt;"",ISNUMBER($N84)),$N84,0),IF(AND($O84&lt;&gt;"",ISNUMBER($P84)),$P84,0),IF(AND($Q84&lt;&gt;"",ISNUMBER($R84)),$R84,0)))</f>
        <v/>
      </c>
      <c r="AD84" s="23">
        <f>IF(COUNTA($A84:$R84)=0,"",IF($A84="","Informe o ID do combo",IF(COUNTIF($A$5:$A$104,$A84)&gt;1,"ID do combo duplicado",IF($B84="","Informe o nome da oferta",IF(OR($C84="",$D84="",NOT(ISNUMBER($C84)),NOT(ISNUMBER($D84))),"Informe datas válidas",IF($D84&lt;$C84,"Data final anterior à inicial",IF(AND($E84&lt;&gt;"Rascunho",$E84&lt;&gt;"Em análise",$E84&lt;&gt;"Aprovado",$E84&lt;&gt;"Descartado"),"Informe a situação",IF(AND($F84&lt;&gt;"Loja virtual",$F84&lt;&gt;"Marketplace",$F84&lt;&gt;"Todos"),"Informe o canal",IF(OR(NOT(ISNUMBER($H84)),IFERROR($H84&lt;0,TRUE),IFERROR($H84&gt;0.95,TRUE)),"Desconto inválido",IF(OR(NOT(ISNUMBER($X84)),IFERROR($X84&lt;0,TRUE),IFERROR($X84&gt;0.95,TRUE)),"Meta inválida",IF(COUNTA($I84,$K84,$M84,$O84,$Q84)=0,"Informe ao menos um SKU",IF(OR(AND($I84&lt;&gt;"",OR(NOT(ISNUMBER($J84)),IFERROR($J84&lt;1,TRUE),IFERROR($J84&lt;&gt;INT($J84),TRUE))),AND($I84="",$J84&lt;&gt;""),AND($K84&lt;&gt;"",OR(NOT(ISNUMBER($L84)),IFERROR($L84&lt;1,TRUE),IFERROR($L84&lt;&gt;INT($L84),TRUE))),AND($K84="",$L84&lt;&gt;""),AND($M84&lt;&gt;"",OR(NOT(ISNUMBER($N84)),IFERROR($N84&lt;1,TRUE),IFERROR($N84&lt;&gt;INT($N84),TRUE))),AND($M84="",$N84&lt;&gt;""),AND($O84&lt;&gt;"",OR(NOT(ISNUMBER($P84)),IFERROR($P84&lt;1,TRUE),IFERROR($P84&lt;&gt;INT($P84),TRUE))),AND($O84="",$P84&lt;&gt;""),AND($Q84&lt;&gt;"",OR(NOT(ISNUMBER($R84)),IFERROR($R84&lt;1,TRUE),IFERROR($R84&lt;&gt;INT($R84),TRUE))),AND($Q84="",$R84&lt;&gt;"")),"Revise SKUs e quantidades",IF(OR(AND($I84&lt;&gt;"",IFERROR(MATCH($I84,Produtos!$A$5:$A$104,0),0)=0),AND($K84&lt;&gt;"",IFERROR(MATCH($K84,Produtos!$A$5:$A$104,0),0)=0),AND($M84&lt;&gt;"",IFERROR(MATCH($M84,Produtos!$A$5:$A$104,0),0)=0),AND($O84&lt;&gt;"",IFERROR(MATCH($O84,Produtos!$A$5:$A$104,0),0)=0),AND($Q84&lt;&gt;"",IFERROR(MATCH($Q84,Produtos!$A$5:$A$104,0),0)=0)),"SKU não cadastrado",IF(OR(AND($I84&lt;&gt;"",IFERROR(INDEX(Produtos!$I$5:$I$104,MATCH($I84,Produtos!$A$5:$A$104,0)),"")&lt;&gt;"OK"),AND($K84&lt;&gt;"",IFERROR(INDEX(Produtos!$I$5:$I$104,MATCH($K84,Produtos!$A$5:$A$104,0)),"")&lt;&gt;"OK"),AND($M84&lt;&gt;"",IFERROR(INDEX(Produtos!$I$5:$I$104,MATCH($M84,Produtos!$A$5:$A$104,0)),"")&lt;&gt;"OK"),AND($O84&lt;&gt;"",IFERROR(INDEX(Produtos!$I$5:$I$104,MATCH($O84,Produtos!$A$5:$A$104,0)),"")&lt;&gt;"OK"),AND($Q84&lt;&gt;"",IFERROR(INDEX(Produtos!$I$5:$I$104,MATCH($Q84,Produtos!$A$5:$A$104,0)),"")&lt;&gt;"OK")),"SKU com erro no cadastro",IF(OR(AND($I84&lt;&gt;"",IFERROR(INDEX(Produtos!$F$5:$F$104,MATCH($I84,Produtos!$A$5:$A$104,0)),"")&lt;&gt;"Sim"),AND($K84&lt;&gt;"",IFERROR(INDEX(Produtos!$F$5:$F$104,MATCH($K84,Produtos!$A$5:$A$104,0)),"")&lt;&gt;"Sim"),AND($M84&lt;&gt;"",IFERROR(INDEX(Produtos!$F$5:$F$104,MATCH($M84,Produtos!$A$5:$A$104,0)),"")&lt;&gt;"Sim"),AND($O84&lt;&gt;"",IFERROR(INDEX(Produtos!$F$5:$F$104,MATCH($O84,Produtos!$A$5:$A$104,0)),"")&lt;&gt;"Sim"),AND($Q84&lt;&gt;"",IFERROR(INDEX(Produtos!$F$5:$F$104,MATCH($Q84,Produtos!$A$5:$A$104,0)),"")&lt;&gt;"Sim")),"SKU inativo ou sem status",IF(OR(AND($I84&lt;&gt;"",$I84=$K84),AND($I84&lt;&gt;"",$I84=$M84),AND($I84&lt;&gt;"",$I84=$O84),AND($I84&lt;&gt;"",$I84=$Q84),AND($K84&lt;&gt;"",$K84=$M84),AND($K84&lt;&gt;"",$K84=$O84),AND($K84&lt;&gt;"",$K84=$Q84),AND($M84&lt;&gt;"",$M84=$O84),AND($M84&lt;&gt;"",$M84=$Q84),AND($O84&lt;&gt;"",$O84=$Q84)),"SKU repetido no combo",IF(OR($V84="",NOT(ISNUMBER($V84)),IFERROR($V84&lt;=0,TRUE)),"Preço do combo inválido",IF(OR($Z84="",NOT(ISNUMBER($Z84))),"Não foi possível calcular a margem",IF($Z84&lt;0,"Margem negativa",IF($Z84&lt;$X84,"Margem abaixo da meta","OK"))))))))))))))))))))</f>
        <v/>
      </c>
      <c r="AE84" s="23">
        <f>IF($AD84="","",IF($AD84="OK","Viável",IF(OR($AD84="Margem negativa",$AD84="Margem abaixo da meta"),"Inviável","Revisar cadastro")))</f>
        <v/>
      </c>
    </row>
    <row r="85">
      <c r="A85" s="18" t="n"/>
      <c r="B85" s="18" t="n"/>
      <c r="C85" s="36" t="n"/>
      <c r="D85" s="36" t="n"/>
      <c r="E85" s="18" t="n"/>
      <c r="F85" s="18" t="n"/>
      <c r="G85" s="25" t="n"/>
      <c r="H85" s="25" t="n"/>
      <c r="I85" s="18" t="n"/>
      <c r="J85" s="20" t="n"/>
      <c r="K85" s="18" t="n"/>
      <c r="L85" s="20" t="n"/>
      <c r="M85" s="18" t="n"/>
      <c r="N85" s="20" t="n"/>
      <c r="O85" s="18" t="n"/>
      <c r="P85" s="20" t="n"/>
      <c r="Q85" s="18" t="n"/>
      <c r="R85" s="20" t="n"/>
      <c r="S85" s="21">
        <f>IF($A85="","",IF($I85="",0,IFERROR($J85*INDEX(Produtos!$D$5:$D$104,MATCH($I85,Produtos!$A$5:$A$104,0)),0))+IF($K85="",0,IFERROR($L85*INDEX(Produtos!$D$5:$D$104,MATCH($K85,Produtos!$A$5:$A$104,0)),0))+IF($M85="",0,IFERROR($N85*INDEX(Produtos!$D$5:$D$104,MATCH($M85,Produtos!$A$5:$A$104,0)),0))+IF($O85="",0,IFERROR($P85*INDEX(Produtos!$D$5:$D$104,MATCH($O85,Produtos!$A$5:$A$104,0)),0))+IF($Q85="",0,IFERROR($R85*INDEX(Produtos!$D$5:$D$104,MATCH($Q85,Produtos!$A$5:$A$104,0)),0)))</f>
        <v/>
      </c>
      <c r="T85" s="21">
        <f>IF($A85="","",IF($I85="",0,IFERROR($J85*INDEX(Produtos!$E$5:$E$104,MATCH($I85,Produtos!$A$5:$A$104,0)),0))+IF($K85="",0,IFERROR($L85*INDEX(Produtos!$E$5:$E$104,MATCH($K85,Produtos!$A$5:$A$104,0)),0))+IF($M85="",0,IFERROR($N85*INDEX(Produtos!$E$5:$E$104,MATCH($M85,Produtos!$A$5:$A$104,0)),0))+IF($O85="",0,IFERROR($P85*INDEX(Produtos!$E$5:$E$104,MATCH($O85,Produtos!$A$5:$A$104,0)),0))+IF($Q85="",0,IFERROR($R85*INDEX(Produtos!$E$5:$E$104,MATCH($Q85,Produtos!$A$5:$A$104,0)),0)))</f>
        <v/>
      </c>
      <c r="U85" s="21">
        <f>IF(OR($A85="",$S85="",NOT(ISNUMBER($H85))),"",$S85*$H85)</f>
        <v/>
      </c>
      <c r="V85" s="21">
        <f>IF(OR($A85="",$S85="",$U85=""),"",$S85-$U85)</f>
        <v/>
      </c>
      <c r="W85" s="22">
        <f>IF(OR($A85="",NOT(ISNUMBER($S85)),$S85&lt;=0,$U85=""),"",$U85/$S85)</f>
        <v/>
      </c>
      <c r="X85" s="22">
        <f>IF($A85="","",IF($G85="",IF(ISNUMBER(Resumo!$H$2),Resumo!$H$2,""),IF(ISNUMBER($G85),$G85,"")))</f>
        <v/>
      </c>
      <c r="Y85" s="21">
        <f>IF(OR($A85="",$V85="",$T85=""),"",$V85-$T85)</f>
        <v/>
      </c>
      <c r="Z85" s="22">
        <f>IF(OR($A85="",NOT(ISNUMBER($V85)),$V85&lt;=0,$Y85=""),"",$Y85/$V85)</f>
        <v/>
      </c>
      <c r="AA85" s="37">
        <f>IF(OR($A85="",$Z85="",$X85=""),"",($Z85-$X85)*100)</f>
        <v/>
      </c>
      <c r="AB85" s="27">
        <f>IF($A85="","",COUNTA($I85,$K85,$M85,$O85,$Q85))</f>
        <v/>
      </c>
      <c r="AC85" s="27">
        <f>IF($A85="","",SUM(IF(AND($I85&lt;&gt;"",ISNUMBER($J85)),$J85,0),IF(AND($K85&lt;&gt;"",ISNUMBER($L85)),$L85,0),IF(AND($M85&lt;&gt;"",ISNUMBER($N85)),$N85,0),IF(AND($O85&lt;&gt;"",ISNUMBER($P85)),$P85,0),IF(AND($Q85&lt;&gt;"",ISNUMBER($R85)),$R85,0)))</f>
        <v/>
      </c>
      <c r="AD85" s="23">
        <f>IF(COUNTA($A85:$R85)=0,"",IF($A85="","Informe o ID do combo",IF(COUNTIF($A$5:$A$104,$A85)&gt;1,"ID do combo duplicado",IF($B85="","Informe o nome da oferta",IF(OR($C85="",$D85="",NOT(ISNUMBER($C85)),NOT(ISNUMBER($D85))),"Informe datas válidas",IF($D85&lt;$C85,"Data final anterior à inicial",IF(AND($E85&lt;&gt;"Rascunho",$E85&lt;&gt;"Em análise",$E85&lt;&gt;"Aprovado",$E85&lt;&gt;"Descartado"),"Informe a situação",IF(AND($F85&lt;&gt;"Loja virtual",$F85&lt;&gt;"Marketplace",$F85&lt;&gt;"Todos"),"Informe o canal",IF(OR(NOT(ISNUMBER($H85)),IFERROR($H85&lt;0,TRUE),IFERROR($H85&gt;0.95,TRUE)),"Desconto inválido",IF(OR(NOT(ISNUMBER($X85)),IFERROR($X85&lt;0,TRUE),IFERROR($X85&gt;0.95,TRUE)),"Meta inválida",IF(COUNTA($I85,$K85,$M85,$O85,$Q85)=0,"Informe ao menos um SKU",IF(OR(AND($I85&lt;&gt;"",OR(NOT(ISNUMBER($J85)),IFERROR($J85&lt;1,TRUE),IFERROR($J85&lt;&gt;INT($J85),TRUE))),AND($I85="",$J85&lt;&gt;""),AND($K85&lt;&gt;"",OR(NOT(ISNUMBER($L85)),IFERROR($L85&lt;1,TRUE),IFERROR($L85&lt;&gt;INT($L85),TRUE))),AND($K85="",$L85&lt;&gt;""),AND($M85&lt;&gt;"",OR(NOT(ISNUMBER($N85)),IFERROR($N85&lt;1,TRUE),IFERROR($N85&lt;&gt;INT($N85),TRUE))),AND($M85="",$N85&lt;&gt;""),AND($O85&lt;&gt;"",OR(NOT(ISNUMBER($P85)),IFERROR($P85&lt;1,TRUE),IFERROR($P85&lt;&gt;INT($P85),TRUE))),AND($O85="",$P85&lt;&gt;""),AND($Q85&lt;&gt;"",OR(NOT(ISNUMBER($R85)),IFERROR($R85&lt;1,TRUE),IFERROR($R85&lt;&gt;INT($R85),TRUE))),AND($Q85="",$R85&lt;&gt;"")),"Revise SKUs e quantidades",IF(OR(AND($I85&lt;&gt;"",IFERROR(MATCH($I85,Produtos!$A$5:$A$104,0),0)=0),AND($K85&lt;&gt;"",IFERROR(MATCH($K85,Produtos!$A$5:$A$104,0),0)=0),AND($M85&lt;&gt;"",IFERROR(MATCH($M85,Produtos!$A$5:$A$104,0),0)=0),AND($O85&lt;&gt;"",IFERROR(MATCH($O85,Produtos!$A$5:$A$104,0),0)=0),AND($Q85&lt;&gt;"",IFERROR(MATCH($Q85,Produtos!$A$5:$A$104,0),0)=0)),"SKU não cadastrado",IF(OR(AND($I85&lt;&gt;"",IFERROR(INDEX(Produtos!$I$5:$I$104,MATCH($I85,Produtos!$A$5:$A$104,0)),"")&lt;&gt;"OK"),AND($K85&lt;&gt;"",IFERROR(INDEX(Produtos!$I$5:$I$104,MATCH($K85,Produtos!$A$5:$A$104,0)),"")&lt;&gt;"OK"),AND($M85&lt;&gt;"",IFERROR(INDEX(Produtos!$I$5:$I$104,MATCH($M85,Produtos!$A$5:$A$104,0)),"")&lt;&gt;"OK"),AND($O85&lt;&gt;"",IFERROR(INDEX(Produtos!$I$5:$I$104,MATCH($O85,Produtos!$A$5:$A$104,0)),"")&lt;&gt;"OK"),AND($Q85&lt;&gt;"",IFERROR(INDEX(Produtos!$I$5:$I$104,MATCH($Q85,Produtos!$A$5:$A$104,0)),"")&lt;&gt;"OK")),"SKU com erro no cadastro",IF(OR(AND($I85&lt;&gt;"",IFERROR(INDEX(Produtos!$F$5:$F$104,MATCH($I85,Produtos!$A$5:$A$104,0)),"")&lt;&gt;"Sim"),AND($K85&lt;&gt;"",IFERROR(INDEX(Produtos!$F$5:$F$104,MATCH($K85,Produtos!$A$5:$A$104,0)),"")&lt;&gt;"Sim"),AND($M85&lt;&gt;"",IFERROR(INDEX(Produtos!$F$5:$F$104,MATCH($M85,Produtos!$A$5:$A$104,0)),"")&lt;&gt;"Sim"),AND($O85&lt;&gt;"",IFERROR(INDEX(Produtos!$F$5:$F$104,MATCH($O85,Produtos!$A$5:$A$104,0)),"")&lt;&gt;"Sim"),AND($Q85&lt;&gt;"",IFERROR(INDEX(Produtos!$F$5:$F$104,MATCH($Q85,Produtos!$A$5:$A$104,0)),"")&lt;&gt;"Sim")),"SKU inativo ou sem status",IF(OR(AND($I85&lt;&gt;"",$I85=$K85),AND($I85&lt;&gt;"",$I85=$M85),AND($I85&lt;&gt;"",$I85=$O85),AND($I85&lt;&gt;"",$I85=$Q85),AND($K85&lt;&gt;"",$K85=$M85),AND($K85&lt;&gt;"",$K85=$O85),AND($K85&lt;&gt;"",$K85=$Q85),AND($M85&lt;&gt;"",$M85=$O85),AND($M85&lt;&gt;"",$M85=$Q85),AND($O85&lt;&gt;"",$O85=$Q85)),"SKU repetido no combo",IF(OR($V85="",NOT(ISNUMBER($V85)),IFERROR($V85&lt;=0,TRUE)),"Preço do combo inválido",IF(OR($Z85="",NOT(ISNUMBER($Z85))),"Não foi possível calcular a margem",IF($Z85&lt;0,"Margem negativa",IF($Z85&lt;$X85,"Margem abaixo da meta","OK"))))))))))))))))))))</f>
        <v/>
      </c>
      <c r="AE85" s="23">
        <f>IF($AD85="","",IF($AD85="OK","Viável",IF(OR($AD85="Margem negativa",$AD85="Margem abaixo da meta"),"Inviável","Revisar cadastro")))</f>
        <v/>
      </c>
    </row>
    <row r="86">
      <c r="A86" s="18" t="n"/>
      <c r="B86" s="18" t="n"/>
      <c r="C86" s="36" t="n"/>
      <c r="D86" s="36" t="n"/>
      <c r="E86" s="18" t="n"/>
      <c r="F86" s="18" t="n"/>
      <c r="G86" s="25" t="n"/>
      <c r="H86" s="25" t="n"/>
      <c r="I86" s="18" t="n"/>
      <c r="J86" s="20" t="n"/>
      <c r="K86" s="18" t="n"/>
      <c r="L86" s="20" t="n"/>
      <c r="M86" s="18" t="n"/>
      <c r="N86" s="20" t="n"/>
      <c r="O86" s="18" t="n"/>
      <c r="P86" s="20" t="n"/>
      <c r="Q86" s="18" t="n"/>
      <c r="R86" s="20" t="n"/>
      <c r="S86" s="21">
        <f>IF($A86="","",IF($I86="",0,IFERROR($J86*INDEX(Produtos!$D$5:$D$104,MATCH($I86,Produtos!$A$5:$A$104,0)),0))+IF($K86="",0,IFERROR($L86*INDEX(Produtos!$D$5:$D$104,MATCH($K86,Produtos!$A$5:$A$104,0)),0))+IF($M86="",0,IFERROR($N86*INDEX(Produtos!$D$5:$D$104,MATCH($M86,Produtos!$A$5:$A$104,0)),0))+IF($O86="",0,IFERROR($P86*INDEX(Produtos!$D$5:$D$104,MATCH($O86,Produtos!$A$5:$A$104,0)),0))+IF($Q86="",0,IFERROR($R86*INDEX(Produtos!$D$5:$D$104,MATCH($Q86,Produtos!$A$5:$A$104,0)),0)))</f>
        <v/>
      </c>
      <c r="T86" s="21">
        <f>IF($A86="","",IF($I86="",0,IFERROR($J86*INDEX(Produtos!$E$5:$E$104,MATCH($I86,Produtos!$A$5:$A$104,0)),0))+IF($K86="",0,IFERROR($L86*INDEX(Produtos!$E$5:$E$104,MATCH($K86,Produtos!$A$5:$A$104,0)),0))+IF($M86="",0,IFERROR($N86*INDEX(Produtos!$E$5:$E$104,MATCH($M86,Produtos!$A$5:$A$104,0)),0))+IF($O86="",0,IFERROR($P86*INDEX(Produtos!$E$5:$E$104,MATCH($O86,Produtos!$A$5:$A$104,0)),0))+IF($Q86="",0,IFERROR($R86*INDEX(Produtos!$E$5:$E$104,MATCH($Q86,Produtos!$A$5:$A$104,0)),0)))</f>
        <v/>
      </c>
      <c r="U86" s="21">
        <f>IF(OR($A86="",$S86="",NOT(ISNUMBER($H86))),"",$S86*$H86)</f>
        <v/>
      </c>
      <c r="V86" s="21">
        <f>IF(OR($A86="",$S86="",$U86=""),"",$S86-$U86)</f>
        <v/>
      </c>
      <c r="W86" s="22">
        <f>IF(OR($A86="",NOT(ISNUMBER($S86)),$S86&lt;=0,$U86=""),"",$U86/$S86)</f>
        <v/>
      </c>
      <c r="X86" s="22">
        <f>IF($A86="","",IF($G86="",IF(ISNUMBER(Resumo!$H$2),Resumo!$H$2,""),IF(ISNUMBER($G86),$G86,"")))</f>
        <v/>
      </c>
      <c r="Y86" s="21">
        <f>IF(OR($A86="",$V86="",$T86=""),"",$V86-$T86)</f>
        <v/>
      </c>
      <c r="Z86" s="22">
        <f>IF(OR($A86="",NOT(ISNUMBER($V86)),$V86&lt;=0,$Y86=""),"",$Y86/$V86)</f>
        <v/>
      </c>
      <c r="AA86" s="37">
        <f>IF(OR($A86="",$Z86="",$X86=""),"",($Z86-$X86)*100)</f>
        <v/>
      </c>
      <c r="AB86" s="27">
        <f>IF($A86="","",COUNTA($I86,$K86,$M86,$O86,$Q86))</f>
        <v/>
      </c>
      <c r="AC86" s="27">
        <f>IF($A86="","",SUM(IF(AND($I86&lt;&gt;"",ISNUMBER($J86)),$J86,0),IF(AND($K86&lt;&gt;"",ISNUMBER($L86)),$L86,0),IF(AND($M86&lt;&gt;"",ISNUMBER($N86)),$N86,0),IF(AND($O86&lt;&gt;"",ISNUMBER($P86)),$P86,0),IF(AND($Q86&lt;&gt;"",ISNUMBER($R86)),$R86,0)))</f>
        <v/>
      </c>
      <c r="AD86" s="23">
        <f>IF(COUNTA($A86:$R86)=0,"",IF($A86="","Informe o ID do combo",IF(COUNTIF($A$5:$A$104,$A86)&gt;1,"ID do combo duplicado",IF($B86="","Informe o nome da oferta",IF(OR($C86="",$D86="",NOT(ISNUMBER($C86)),NOT(ISNUMBER($D86))),"Informe datas válidas",IF($D86&lt;$C86,"Data final anterior à inicial",IF(AND($E86&lt;&gt;"Rascunho",$E86&lt;&gt;"Em análise",$E86&lt;&gt;"Aprovado",$E86&lt;&gt;"Descartado"),"Informe a situação",IF(AND($F86&lt;&gt;"Loja virtual",$F86&lt;&gt;"Marketplace",$F86&lt;&gt;"Todos"),"Informe o canal",IF(OR(NOT(ISNUMBER($H86)),IFERROR($H86&lt;0,TRUE),IFERROR($H86&gt;0.95,TRUE)),"Desconto inválido",IF(OR(NOT(ISNUMBER($X86)),IFERROR($X86&lt;0,TRUE),IFERROR($X86&gt;0.95,TRUE)),"Meta inválida",IF(COUNTA($I86,$K86,$M86,$O86,$Q86)=0,"Informe ao menos um SKU",IF(OR(AND($I86&lt;&gt;"",OR(NOT(ISNUMBER($J86)),IFERROR($J86&lt;1,TRUE),IFERROR($J86&lt;&gt;INT($J86),TRUE))),AND($I86="",$J86&lt;&gt;""),AND($K86&lt;&gt;"",OR(NOT(ISNUMBER($L86)),IFERROR($L86&lt;1,TRUE),IFERROR($L86&lt;&gt;INT($L86),TRUE))),AND($K86="",$L86&lt;&gt;""),AND($M86&lt;&gt;"",OR(NOT(ISNUMBER($N86)),IFERROR($N86&lt;1,TRUE),IFERROR($N86&lt;&gt;INT($N86),TRUE))),AND($M86="",$N86&lt;&gt;""),AND($O86&lt;&gt;"",OR(NOT(ISNUMBER($P86)),IFERROR($P86&lt;1,TRUE),IFERROR($P86&lt;&gt;INT($P86),TRUE))),AND($O86="",$P86&lt;&gt;""),AND($Q86&lt;&gt;"",OR(NOT(ISNUMBER($R86)),IFERROR($R86&lt;1,TRUE),IFERROR($R86&lt;&gt;INT($R86),TRUE))),AND($Q86="",$R86&lt;&gt;"")),"Revise SKUs e quantidades",IF(OR(AND($I86&lt;&gt;"",IFERROR(MATCH($I86,Produtos!$A$5:$A$104,0),0)=0),AND($K86&lt;&gt;"",IFERROR(MATCH($K86,Produtos!$A$5:$A$104,0),0)=0),AND($M86&lt;&gt;"",IFERROR(MATCH($M86,Produtos!$A$5:$A$104,0),0)=0),AND($O86&lt;&gt;"",IFERROR(MATCH($O86,Produtos!$A$5:$A$104,0),0)=0),AND($Q86&lt;&gt;"",IFERROR(MATCH($Q86,Produtos!$A$5:$A$104,0),0)=0)),"SKU não cadastrado",IF(OR(AND($I86&lt;&gt;"",IFERROR(INDEX(Produtos!$I$5:$I$104,MATCH($I86,Produtos!$A$5:$A$104,0)),"")&lt;&gt;"OK"),AND($K86&lt;&gt;"",IFERROR(INDEX(Produtos!$I$5:$I$104,MATCH($K86,Produtos!$A$5:$A$104,0)),"")&lt;&gt;"OK"),AND($M86&lt;&gt;"",IFERROR(INDEX(Produtos!$I$5:$I$104,MATCH($M86,Produtos!$A$5:$A$104,0)),"")&lt;&gt;"OK"),AND($O86&lt;&gt;"",IFERROR(INDEX(Produtos!$I$5:$I$104,MATCH($O86,Produtos!$A$5:$A$104,0)),"")&lt;&gt;"OK"),AND($Q86&lt;&gt;"",IFERROR(INDEX(Produtos!$I$5:$I$104,MATCH($Q86,Produtos!$A$5:$A$104,0)),"")&lt;&gt;"OK")),"SKU com erro no cadastro",IF(OR(AND($I86&lt;&gt;"",IFERROR(INDEX(Produtos!$F$5:$F$104,MATCH($I86,Produtos!$A$5:$A$104,0)),"")&lt;&gt;"Sim"),AND($K86&lt;&gt;"",IFERROR(INDEX(Produtos!$F$5:$F$104,MATCH($K86,Produtos!$A$5:$A$104,0)),"")&lt;&gt;"Sim"),AND($M86&lt;&gt;"",IFERROR(INDEX(Produtos!$F$5:$F$104,MATCH($M86,Produtos!$A$5:$A$104,0)),"")&lt;&gt;"Sim"),AND($O86&lt;&gt;"",IFERROR(INDEX(Produtos!$F$5:$F$104,MATCH($O86,Produtos!$A$5:$A$104,0)),"")&lt;&gt;"Sim"),AND($Q86&lt;&gt;"",IFERROR(INDEX(Produtos!$F$5:$F$104,MATCH($Q86,Produtos!$A$5:$A$104,0)),"")&lt;&gt;"Sim")),"SKU inativo ou sem status",IF(OR(AND($I86&lt;&gt;"",$I86=$K86),AND($I86&lt;&gt;"",$I86=$M86),AND($I86&lt;&gt;"",$I86=$O86),AND($I86&lt;&gt;"",$I86=$Q86),AND($K86&lt;&gt;"",$K86=$M86),AND($K86&lt;&gt;"",$K86=$O86),AND($K86&lt;&gt;"",$K86=$Q86),AND($M86&lt;&gt;"",$M86=$O86),AND($M86&lt;&gt;"",$M86=$Q86),AND($O86&lt;&gt;"",$O86=$Q86)),"SKU repetido no combo",IF(OR($V86="",NOT(ISNUMBER($V86)),IFERROR($V86&lt;=0,TRUE)),"Preço do combo inválido",IF(OR($Z86="",NOT(ISNUMBER($Z86))),"Não foi possível calcular a margem",IF($Z86&lt;0,"Margem negativa",IF($Z86&lt;$X86,"Margem abaixo da meta","OK"))))))))))))))))))))</f>
        <v/>
      </c>
      <c r="AE86" s="23">
        <f>IF($AD86="","",IF($AD86="OK","Viável",IF(OR($AD86="Margem negativa",$AD86="Margem abaixo da meta"),"Inviável","Revisar cadastro")))</f>
        <v/>
      </c>
    </row>
    <row r="87">
      <c r="A87" s="18" t="n"/>
      <c r="B87" s="18" t="n"/>
      <c r="C87" s="36" t="n"/>
      <c r="D87" s="36" t="n"/>
      <c r="E87" s="18" t="n"/>
      <c r="F87" s="18" t="n"/>
      <c r="G87" s="25" t="n"/>
      <c r="H87" s="25" t="n"/>
      <c r="I87" s="18" t="n"/>
      <c r="J87" s="20" t="n"/>
      <c r="K87" s="18" t="n"/>
      <c r="L87" s="20" t="n"/>
      <c r="M87" s="18" t="n"/>
      <c r="N87" s="20" t="n"/>
      <c r="O87" s="18" t="n"/>
      <c r="P87" s="20" t="n"/>
      <c r="Q87" s="18" t="n"/>
      <c r="R87" s="20" t="n"/>
      <c r="S87" s="21">
        <f>IF($A87="","",IF($I87="",0,IFERROR($J87*INDEX(Produtos!$D$5:$D$104,MATCH($I87,Produtos!$A$5:$A$104,0)),0))+IF($K87="",0,IFERROR($L87*INDEX(Produtos!$D$5:$D$104,MATCH($K87,Produtos!$A$5:$A$104,0)),0))+IF($M87="",0,IFERROR($N87*INDEX(Produtos!$D$5:$D$104,MATCH($M87,Produtos!$A$5:$A$104,0)),0))+IF($O87="",0,IFERROR($P87*INDEX(Produtos!$D$5:$D$104,MATCH($O87,Produtos!$A$5:$A$104,0)),0))+IF($Q87="",0,IFERROR($R87*INDEX(Produtos!$D$5:$D$104,MATCH($Q87,Produtos!$A$5:$A$104,0)),0)))</f>
        <v/>
      </c>
      <c r="T87" s="21">
        <f>IF($A87="","",IF($I87="",0,IFERROR($J87*INDEX(Produtos!$E$5:$E$104,MATCH($I87,Produtos!$A$5:$A$104,0)),0))+IF($K87="",0,IFERROR($L87*INDEX(Produtos!$E$5:$E$104,MATCH($K87,Produtos!$A$5:$A$104,0)),0))+IF($M87="",0,IFERROR($N87*INDEX(Produtos!$E$5:$E$104,MATCH($M87,Produtos!$A$5:$A$104,0)),0))+IF($O87="",0,IFERROR($P87*INDEX(Produtos!$E$5:$E$104,MATCH($O87,Produtos!$A$5:$A$104,0)),0))+IF($Q87="",0,IFERROR($R87*INDEX(Produtos!$E$5:$E$104,MATCH($Q87,Produtos!$A$5:$A$104,0)),0)))</f>
        <v/>
      </c>
      <c r="U87" s="21">
        <f>IF(OR($A87="",$S87="",NOT(ISNUMBER($H87))),"",$S87*$H87)</f>
        <v/>
      </c>
      <c r="V87" s="21">
        <f>IF(OR($A87="",$S87="",$U87=""),"",$S87-$U87)</f>
        <v/>
      </c>
      <c r="W87" s="22">
        <f>IF(OR($A87="",NOT(ISNUMBER($S87)),$S87&lt;=0,$U87=""),"",$U87/$S87)</f>
        <v/>
      </c>
      <c r="X87" s="22">
        <f>IF($A87="","",IF($G87="",IF(ISNUMBER(Resumo!$H$2),Resumo!$H$2,""),IF(ISNUMBER($G87),$G87,"")))</f>
        <v/>
      </c>
      <c r="Y87" s="21">
        <f>IF(OR($A87="",$V87="",$T87=""),"",$V87-$T87)</f>
        <v/>
      </c>
      <c r="Z87" s="22">
        <f>IF(OR($A87="",NOT(ISNUMBER($V87)),$V87&lt;=0,$Y87=""),"",$Y87/$V87)</f>
        <v/>
      </c>
      <c r="AA87" s="37">
        <f>IF(OR($A87="",$Z87="",$X87=""),"",($Z87-$X87)*100)</f>
        <v/>
      </c>
      <c r="AB87" s="27">
        <f>IF($A87="","",COUNTA($I87,$K87,$M87,$O87,$Q87))</f>
        <v/>
      </c>
      <c r="AC87" s="27">
        <f>IF($A87="","",SUM(IF(AND($I87&lt;&gt;"",ISNUMBER($J87)),$J87,0),IF(AND($K87&lt;&gt;"",ISNUMBER($L87)),$L87,0),IF(AND($M87&lt;&gt;"",ISNUMBER($N87)),$N87,0),IF(AND($O87&lt;&gt;"",ISNUMBER($P87)),$P87,0),IF(AND($Q87&lt;&gt;"",ISNUMBER($R87)),$R87,0)))</f>
        <v/>
      </c>
      <c r="AD87" s="23">
        <f>IF(COUNTA($A87:$R87)=0,"",IF($A87="","Informe o ID do combo",IF(COUNTIF($A$5:$A$104,$A87)&gt;1,"ID do combo duplicado",IF($B87="","Informe o nome da oferta",IF(OR($C87="",$D87="",NOT(ISNUMBER($C87)),NOT(ISNUMBER($D87))),"Informe datas válidas",IF($D87&lt;$C87,"Data final anterior à inicial",IF(AND($E87&lt;&gt;"Rascunho",$E87&lt;&gt;"Em análise",$E87&lt;&gt;"Aprovado",$E87&lt;&gt;"Descartado"),"Informe a situação",IF(AND($F87&lt;&gt;"Loja virtual",$F87&lt;&gt;"Marketplace",$F87&lt;&gt;"Todos"),"Informe o canal",IF(OR(NOT(ISNUMBER($H87)),IFERROR($H87&lt;0,TRUE),IFERROR($H87&gt;0.95,TRUE)),"Desconto inválido",IF(OR(NOT(ISNUMBER($X87)),IFERROR($X87&lt;0,TRUE),IFERROR($X87&gt;0.95,TRUE)),"Meta inválida",IF(COUNTA($I87,$K87,$M87,$O87,$Q87)=0,"Informe ao menos um SKU",IF(OR(AND($I87&lt;&gt;"",OR(NOT(ISNUMBER($J87)),IFERROR($J87&lt;1,TRUE),IFERROR($J87&lt;&gt;INT($J87),TRUE))),AND($I87="",$J87&lt;&gt;""),AND($K87&lt;&gt;"",OR(NOT(ISNUMBER($L87)),IFERROR($L87&lt;1,TRUE),IFERROR($L87&lt;&gt;INT($L87),TRUE))),AND($K87="",$L87&lt;&gt;""),AND($M87&lt;&gt;"",OR(NOT(ISNUMBER($N87)),IFERROR($N87&lt;1,TRUE),IFERROR($N87&lt;&gt;INT($N87),TRUE))),AND($M87="",$N87&lt;&gt;""),AND($O87&lt;&gt;"",OR(NOT(ISNUMBER($P87)),IFERROR($P87&lt;1,TRUE),IFERROR($P87&lt;&gt;INT($P87),TRUE))),AND($O87="",$P87&lt;&gt;""),AND($Q87&lt;&gt;"",OR(NOT(ISNUMBER($R87)),IFERROR($R87&lt;1,TRUE),IFERROR($R87&lt;&gt;INT($R87),TRUE))),AND($Q87="",$R87&lt;&gt;"")),"Revise SKUs e quantidades",IF(OR(AND($I87&lt;&gt;"",IFERROR(MATCH($I87,Produtos!$A$5:$A$104,0),0)=0),AND($K87&lt;&gt;"",IFERROR(MATCH($K87,Produtos!$A$5:$A$104,0),0)=0),AND($M87&lt;&gt;"",IFERROR(MATCH($M87,Produtos!$A$5:$A$104,0),0)=0),AND($O87&lt;&gt;"",IFERROR(MATCH($O87,Produtos!$A$5:$A$104,0),0)=0),AND($Q87&lt;&gt;"",IFERROR(MATCH($Q87,Produtos!$A$5:$A$104,0),0)=0)),"SKU não cadastrado",IF(OR(AND($I87&lt;&gt;"",IFERROR(INDEX(Produtos!$I$5:$I$104,MATCH($I87,Produtos!$A$5:$A$104,0)),"")&lt;&gt;"OK"),AND($K87&lt;&gt;"",IFERROR(INDEX(Produtos!$I$5:$I$104,MATCH($K87,Produtos!$A$5:$A$104,0)),"")&lt;&gt;"OK"),AND($M87&lt;&gt;"",IFERROR(INDEX(Produtos!$I$5:$I$104,MATCH($M87,Produtos!$A$5:$A$104,0)),"")&lt;&gt;"OK"),AND($O87&lt;&gt;"",IFERROR(INDEX(Produtos!$I$5:$I$104,MATCH($O87,Produtos!$A$5:$A$104,0)),"")&lt;&gt;"OK"),AND($Q87&lt;&gt;"",IFERROR(INDEX(Produtos!$I$5:$I$104,MATCH($Q87,Produtos!$A$5:$A$104,0)),"")&lt;&gt;"OK")),"SKU com erro no cadastro",IF(OR(AND($I87&lt;&gt;"",IFERROR(INDEX(Produtos!$F$5:$F$104,MATCH($I87,Produtos!$A$5:$A$104,0)),"")&lt;&gt;"Sim"),AND($K87&lt;&gt;"",IFERROR(INDEX(Produtos!$F$5:$F$104,MATCH($K87,Produtos!$A$5:$A$104,0)),"")&lt;&gt;"Sim"),AND($M87&lt;&gt;"",IFERROR(INDEX(Produtos!$F$5:$F$104,MATCH($M87,Produtos!$A$5:$A$104,0)),"")&lt;&gt;"Sim"),AND($O87&lt;&gt;"",IFERROR(INDEX(Produtos!$F$5:$F$104,MATCH($O87,Produtos!$A$5:$A$104,0)),"")&lt;&gt;"Sim"),AND($Q87&lt;&gt;"",IFERROR(INDEX(Produtos!$F$5:$F$104,MATCH($Q87,Produtos!$A$5:$A$104,0)),"")&lt;&gt;"Sim")),"SKU inativo ou sem status",IF(OR(AND($I87&lt;&gt;"",$I87=$K87),AND($I87&lt;&gt;"",$I87=$M87),AND($I87&lt;&gt;"",$I87=$O87),AND($I87&lt;&gt;"",$I87=$Q87),AND($K87&lt;&gt;"",$K87=$M87),AND($K87&lt;&gt;"",$K87=$O87),AND($K87&lt;&gt;"",$K87=$Q87),AND($M87&lt;&gt;"",$M87=$O87),AND($M87&lt;&gt;"",$M87=$Q87),AND($O87&lt;&gt;"",$O87=$Q87)),"SKU repetido no combo",IF(OR($V87="",NOT(ISNUMBER($V87)),IFERROR($V87&lt;=0,TRUE)),"Preço do combo inválido",IF(OR($Z87="",NOT(ISNUMBER($Z87))),"Não foi possível calcular a margem",IF($Z87&lt;0,"Margem negativa",IF($Z87&lt;$X87,"Margem abaixo da meta","OK"))))))))))))))))))))</f>
        <v/>
      </c>
      <c r="AE87" s="23">
        <f>IF($AD87="","",IF($AD87="OK","Viável",IF(OR($AD87="Margem negativa",$AD87="Margem abaixo da meta"),"Inviável","Revisar cadastro")))</f>
        <v/>
      </c>
    </row>
    <row r="88">
      <c r="A88" s="18" t="n"/>
      <c r="B88" s="18" t="n"/>
      <c r="C88" s="36" t="n"/>
      <c r="D88" s="36" t="n"/>
      <c r="E88" s="18" t="n"/>
      <c r="F88" s="18" t="n"/>
      <c r="G88" s="25" t="n"/>
      <c r="H88" s="25" t="n"/>
      <c r="I88" s="18" t="n"/>
      <c r="J88" s="20" t="n"/>
      <c r="K88" s="18" t="n"/>
      <c r="L88" s="20" t="n"/>
      <c r="M88" s="18" t="n"/>
      <c r="N88" s="20" t="n"/>
      <c r="O88" s="18" t="n"/>
      <c r="P88" s="20" t="n"/>
      <c r="Q88" s="18" t="n"/>
      <c r="R88" s="20" t="n"/>
      <c r="S88" s="21">
        <f>IF($A88="","",IF($I88="",0,IFERROR($J88*INDEX(Produtos!$D$5:$D$104,MATCH($I88,Produtos!$A$5:$A$104,0)),0))+IF($K88="",0,IFERROR($L88*INDEX(Produtos!$D$5:$D$104,MATCH($K88,Produtos!$A$5:$A$104,0)),0))+IF($M88="",0,IFERROR($N88*INDEX(Produtos!$D$5:$D$104,MATCH($M88,Produtos!$A$5:$A$104,0)),0))+IF($O88="",0,IFERROR($P88*INDEX(Produtos!$D$5:$D$104,MATCH($O88,Produtos!$A$5:$A$104,0)),0))+IF($Q88="",0,IFERROR($R88*INDEX(Produtos!$D$5:$D$104,MATCH($Q88,Produtos!$A$5:$A$104,0)),0)))</f>
        <v/>
      </c>
      <c r="T88" s="21">
        <f>IF($A88="","",IF($I88="",0,IFERROR($J88*INDEX(Produtos!$E$5:$E$104,MATCH($I88,Produtos!$A$5:$A$104,0)),0))+IF($K88="",0,IFERROR($L88*INDEX(Produtos!$E$5:$E$104,MATCH($K88,Produtos!$A$5:$A$104,0)),0))+IF($M88="",0,IFERROR($N88*INDEX(Produtos!$E$5:$E$104,MATCH($M88,Produtos!$A$5:$A$104,0)),0))+IF($O88="",0,IFERROR($P88*INDEX(Produtos!$E$5:$E$104,MATCH($O88,Produtos!$A$5:$A$104,0)),0))+IF($Q88="",0,IFERROR($R88*INDEX(Produtos!$E$5:$E$104,MATCH($Q88,Produtos!$A$5:$A$104,0)),0)))</f>
        <v/>
      </c>
      <c r="U88" s="21">
        <f>IF(OR($A88="",$S88="",NOT(ISNUMBER($H88))),"",$S88*$H88)</f>
        <v/>
      </c>
      <c r="V88" s="21">
        <f>IF(OR($A88="",$S88="",$U88=""),"",$S88-$U88)</f>
        <v/>
      </c>
      <c r="W88" s="22">
        <f>IF(OR($A88="",NOT(ISNUMBER($S88)),$S88&lt;=0,$U88=""),"",$U88/$S88)</f>
        <v/>
      </c>
      <c r="X88" s="22">
        <f>IF($A88="","",IF($G88="",IF(ISNUMBER(Resumo!$H$2),Resumo!$H$2,""),IF(ISNUMBER($G88),$G88,"")))</f>
        <v/>
      </c>
      <c r="Y88" s="21">
        <f>IF(OR($A88="",$V88="",$T88=""),"",$V88-$T88)</f>
        <v/>
      </c>
      <c r="Z88" s="22">
        <f>IF(OR($A88="",NOT(ISNUMBER($V88)),$V88&lt;=0,$Y88=""),"",$Y88/$V88)</f>
        <v/>
      </c>
      <c r="AA88" s="37">
        <f>IF(OR($A88="",$Z88="",$X88=""),"",($Z88-$X88)*100)</f>
        <v/>
      </c>
      <c r="AB88" s="27">
        <f>IF($A88="","",COUNTA($I88,$K88,$M88,$O88,$Q88))</f>
        <v/>
      </c>
      <c r="AC88" s="27">
        <f>IF($A88="","",SUM(IF(AND($I88&lt;&gt;"",ISNUMBER($J88)),$J88,0),IF(AND($K88&lt;&gt;"",ISNUMBER($L88)),$L88,0),IF(AND($M88&lt;&gt;"",ISNUMBER($N88)),$N88,0),IF(AND($O88&lt;&gt;"",ISNUMBER($P88)),$P88,0),IF(AND($Q88&lt;&gt;"",ISNUMBER($R88)),$R88,0)))</f>
        <v/>
      </c>
      <c r="AD88" s="23">
        <f>IF(COUNTA($A88:$R88)=0,"",IF($A88="","Informe o ID do combo",IF(COUNTIF($A$5:$A$104,$A88)&gt;1,"ID do combo duplicado",IF($B88="","Informe o nome da oferta",IF(OR($C88="",$D88="",NOT(ISNUMBER($C88)),NOT(ISNUMBER($D88))),"Informe datas válidas",IF($D88&lt;$C88,"Data final anterior à inicial",IF(AND($E88&lt;&gt;"Rascunho",$E88&lt;&gt;"Em análise",$E88&lt;&gt;"Aprovado",$E88&lt;&gt;"Descartado"),"Informe a situação",IF(AND($F88&lt;&gt;"Loja virtual",$F88&lt;&gt;"Marketplace",$F88&lt;&gt;"Todos"),"Informe o canal",IF(OR(NOT(ISNUMBER($H88)),IFERROR($H88&lt;0,TRUE),IFERROR($H88&gt;0.95,TRUE)),"Desconto inválido",IF(OR(NOT(ISNUMBER($X88)),IFERROR($X88&lt;0,TRUE),IFERROR($X88&gt;0.95,TRUE)),"Meta inválida",IF(COUNTA($I88,$K88,$M88,$O88,$Q88)=0,"Informe ao menos um SKU",IF(OR(AND($I88&lt;&gt;"",OR(NOT(ISNUMBER($J88)),IFERROR($J88&lt;1,TRUE),IFERROR($J88&lt;&gt;INT($J88),TRUE))),AND($I88="",$J88&lt;&gt;""),AND($K88&lt;&gt;"",OR(NOT(ISNUMBER($L88)),IFERROR($L88&lt;1,TRUE),IFERROR($L88&lt;&gt;INT($L88),TRUE))),AND($K88="",$L88&lt;&gt;""),AND($M88&lt;&gt;"",OR(NOT(ISNUMBER($N88)),IFERROR($N88&lt;1,TRUE),IFERROR($N88&lt;&gt;INT($N88),TRUE))),AND($M88="",$N88&lt;&gt;""),AND($O88&lt;&gt;"",OR(NOT(ISNUMBER($P88)),IFERROR($P88&lt;1,TRUE),IFERROR($P88&lt;&gt;INT($P88),TRUE))),AND($O88="",$P88&lt;&gt;""),AND($Q88&lt;&gt;"",OR(NOT(ISNUMBER($R88)),IFERROR($R88&lt;1,TRUE),IFERROR($R88&lt;&gt;INT($R88),TRUE))),AND($Q88="",$R88&lt;&gt;"")),"Revise SKUs e quantidades",IF(OR(AND($I88&lt;&gt;"",IFERROR(MATCH($I88,Produtos!$A$5:$A$104,0),0)=0),AND($K88&lt;&gt;"",IFERROR(MATCH($K88,Produtos!$A$5:$A$104,0),0)=0),AND($M88&lt;&gt;"",IFERROR(MATCH($M88,Produtos!$A$5:$A$104,0),0)=0),AND($O88&lt;&gt;"",IFERROR(MATCH($O88,Produtos!$A$5:$A$104,0),0)=0),AND($Q88&lt;&gt;"",IFERROR(MATCH($Q88,Produtos!$A$5:$A$104,0),0)=0)),"SKU não cadastrado",IF(OR(AND($I88&lt;&gt;"",IFERROR(INDEX(Produtos!$I$5:$I$104,MATCH($I88,Produtos!$A$5:$A$104,0)),"")&lt;&gt;"OK"),AND($K88&lt;&gt;"",IFERROR(INDEX(Produtos!$I$5:$I$104,MATCH($K88,Produtos!$A$5:$A$104,0)),"")&lt;&gt;"OK"),AND($M88&lt;&gt;"",IFERROR(INDEX(Produtos!$I$5:$I$104,MATCH($M88,Produtos!$A$5:$A$104,0)),"")&lt;&gt;"OK"),AND($O88&lt;&gt;"",IFERROR(INDEX(Produtos!$I$5:$I$104,MATCH($O88,Produtos!$A$5:$A$104,0)),"")&lt;&gt;"OK"),AND($Q88&lt;&gt;"",IFERROR(INDEX(Produtos!$I$5:$I$104,MATCH($Q88,Produtos!$A$5:$A$104,0)),"")&lt;&gt;"OK")),"SKU com erro no cadastro",IF(OR(AND($I88&lt;&gt;"",IFERROR(INDEX(Produtos!$F$5:$F$104,MATCH($I88,Produtos!$A$5:$A$104,0)),"")&lt;&gt;"Sim"),AND($K88&lt;&gt;"",IFERROR(INDEX(Produtos!$F$5:$F$104,MATCH($K88,Produtos!$A$5:$A$104,0)),"")&lt;&gt;"Sim"),AND($M88&lt;&gt;"",IFERROR(INDEX(Produtos!$F$5:$F$104,MATCH($M88,Produtos!$A$5:$A$104,0)),"")&lt;&gt;"Sim"),AND($O88&lt;&gt;"",IFERROR(INDEX(Produtos!$F$5:$F$104,MATCH($O88,Produtos!$A$5:$A$104,0)),"")&lt;&gt;"Sim"),AND($Q88&lt;&gt;"",IFERROR(INDEX(Produtos!$F$5:$F$104,MATCH($Q88,Produtos!$A$5:$A$104,0)),"")&lt;&gt;"Sim")),"SKU inativo ou sem status",IF(OR(AND($I88&lt;&gt;"",$I88=$K88),AND($I88&lt;&gt;"",$I88=$M88),AND($I88&lt;&gt;"",$I88=$O88),AND($I88&lt;&gt;"",$I88=$Q88),AND($K88&lt;&gt;"",$K88=$M88),AND($K88&lt;&gt;"",$K88=$O88),AND($K88&lt;&gt;"",$K88=$Q88),AND($M88&lt;&gt;"",$M88=$O88),AND($M88&lt;&gt;"",$M88=$Q88),AND($O88&lt;&gt;"",$O88=$Q88)),"SKU repetido no combo",IF(OR($V88="",NOT(ISNUMBER($V88)),IFERROR($V88&lt;=0,TRUE)),"Preço do combo inválido",IF(OR($Z88="",NOT(ISNUMBER($Z88))),"Não foi possível calcular a margem",IF($Z88&lt;0,"Margem negativa",IF($Z88&lt;$X88,"Margem abaixo da meta","OK"))))))))))))))))))))</f>
        <v/>
      </c>
      <c r="AE88" s="23">
        <f>IF($AD88="","",IF($AD88="OK","Viável",IF(OR($AD88="Margem negativa",$AD88="Margem abaixo da meta"),"Inviável","Revisar cadastro")))</f>
        <v/>
      </c>
    </row>
    <row r="89">
      <c r="A89" s="18" t="n"/>
      <c r="B89" s="18" t="n"/>
      <c r="C89" s="36" t="n"/>
      <c r="D89" s="36" t="n"/>
      <c r="E89" s="18" t="n"/>
      <c r="F89" s="18" t="n"/>
      <c r="G89" s="25" t="n"/>
      <c r="H89" s="25" t="n"/>
      <c r="I89" s="18" t="n"/>
      <c r="J89" s="20" t="n"/>
      <c r="K89" s="18" t="n"/>
      <c r="L89" s="20" t="n"/>
      <c r="M89" s="18" t="n"/>
      <c r="N89" s="20" t="n"/>
      <c r="O89" s="18" t="n"/>
      <c r="P89" s="20" t="n"/>
      <c r="Q89" s="18" t="n"/>
      <c r="R89" s="20" t="n"/>
      <c r="S89" s="21">
        <f>IF($A89="","",IF($I89="",0,IFERROR($J89*INDEX(Produtos!$D$5:$D$104,MATCH($I89,Produtos!$A$5:$A$104,0)),0))+IF($K89="",0,IFERROR($L89*INDEX(Produtos!$D$5:$D$104,MATCH($K89,Produtos!$A$5:$A$104,0)),0))+IF($M89="",0,IFERROR($N89*INDEX(Produtos!$D$5:$D$104,MATCH($M89,Produtos!$A$5:$A$104,0)),0))+IF($O89="",0,IFERROR($P89*INDEX(Produtos!$D$5:$D$104,MATCH($O89,Produtos!$A$5:$A$104,0)),0))+IF($Q89="",0,IFERROR($R89*INDEX(Produtos!$D$5:$D$104,MATCH($Q89,Produtos!$A$5:$A$104,0)),0)))</f>
        <v/>
      </c>
      <c r="T89" s="21">
        <f>IF($A89="","",IF($I89="",0,IFERROR($J89*INDEX(Produtos!$E$5:$E$104,MATCH($I89,Produtos!$A$5:$A$104,0)),0))+IF($K89="",0,IFERROR($L89*INDEX(Produtos!$E$5:$E$104,MATCH($K89,Produtos!$A$5:$A$104,0)),0))+IF($M89="",0,IFERROR($N89*INDEX(Produtos!$E$5:$E$104,MATCH($M89,Produtos!$A$5:$A$104,0)),0))+IF($O89="",0,IFERROR($P89*INDEX(Produtos!$E$5:$E$104,MATCH($O89,Produtos!$A$5:$A$104,0)),0))+IF($Q89="",0,IFERROR($R89*INDEX(Produtos!$E$5:$E$104,MATCH($Q89,Produtos!$A$5:$A$104,0)),0)))</f>
        <v/>
      </c>
      <c r="U89" s="21">
        <f>IF(OR($A89="",$S89="",NOT(ISNUMBER($H89))),"",$S89*$H89)</f>
        <v/>
      </c>
      <c r="V89" s="21">
        <f>IF(OR($A89="",$S89="",$U89=""),"",$S89-$U89)</f>
        <v/>
      </c>
      <c r="W89" s="22">
        <f>IF(OR($A89="",NOT(ISNUMBER($S89)),$S89&lt;=0,$U89=""),"",$U89/$S89)</f>
        <v/>
      </c>
      <c r="X89" s="22">
        <f>IF($A89="","",IF($G89="",IF(ISNUMBER(Resumo!$H$2),Resumo!$H$2,""),IF(ISNUMBER($G89),$G89,"")))</f>
        <v/>
      </c>
      <c r="Y89" s="21">
        <f>IF(OR($A89="",$V89="",$T89=""),"",$V89-$T89)</f>
        <v/>
      </c>
      <c r="Z89" s="22">
        <f>IF(OR($A89="",NOT(ISNUMBER($V89)),$V89&lt;=0,$Y89=""),"",$Y89/$V89)</f>
        <v/>
      </c>
      <c r="AA89" s="37">
        <f>IF(OR($A89="",$Z89="",$X89=""),"",($Z89-$X89)*100)</f>
        <v/>
      </c>
      <c r="AB89" s="27">
        <f>IF($A89="","",COUNTA($I89,$K89,$M89,$O89,$Q89))</f>
        <v/>
      </c>
      <c r="AC89" s="27">
        <f>IF($A89="","",SUM(IF(AND($I89&lt;&gt;"",ISNUMBER($J89)),$J89,0),IF(AND($K89&lt;&gt;"",ISNUMBER($L89)),$L89,0),IF(AND($M89&lt;&gt;"",ISNUMBER($N89)),$N89,0),IF(AND($O89&lt;&gt;"",ISNUMBER($P89)),$P89,0),IF(AND($Q89&lt;&gt;"",ISNUMBER($R89)),$R89,0)))</f>
        <v/>
      </c>
      <c r="AD89" s="23">
        <f>IF(COUNTA($A89:$R89)=0,"",IF($A89="","Informe o ID do combo",IF(COUNTIF($A$5:$A$104,$A89)&gt;1,"ID do combo duplicado",IF($B89="","Informe o nome da oferta",IF(OR($C89="",$D89="",NOT(ISNUMBER($C89)),NOT(ISNUMBER($D89))),"Informe datas válidas",IF($D89&lt;$C89,"Data final anterior à inicial",IF(AND($E89&lt;&gt;"Rascunho",$E89&lt;&gt;"Em análise",$E89&lt;&gt;"Aprovado",$E89&lt;&gt;"Descartado"),"Informe a situação",IF(AND($F89&lt;&gt;"Loja virtual",$F89&lt;&gt;"Marketplace",$F89&lt;&gt;"Todos"),"Informe o canal",IF(OR(NOT(ISNUMBER($H89)),IFERROR($H89&lt;0,TRUE),IFERROR($H89&gt;0.95,TRUE)),"Desconto inválido",IF(OR(NOT(ISNUMBER($X89)),IFERROR($X89&lt;0,TRUE),IFERROR($X89&gt;0.95,TRUE)),"Meta inválida",IF(COUNTA($I89,$K89,$M89,$O89,$Q89)=0,"Informe ao menos um SKU",IF(OR(AND($I89&lt;&gt;"",OR(NOT(ISNUMBER($J89)),IFERROR($J89&lt;1,TRUE),IFERROR($J89&lt;&gt;INT($J89),TRUE))),AND($I89="",$J89&lt;&gt;""),AND($K89&lt;&gt;"",OR(NOT(ISNUMBER($L89)),IFERROR($L89&lt;1,TRUE),IFERROR($L89&lt;&gt;INT($L89),TRUE))),AND($K89="",$L89&lt;&gt;""),AND($M89&lt;&gt;"",OR(NOT(ISNUMBER($N89)),IFERROR($N89&lt;1,TRUE),IFERROR($N89&lt;&gt;INT($N89),TRUE))),AND($M89="",$N89&lt;&gt;""),AND($O89&lt;&gt;"",OR(NOT(ISNUMBER($P89)),IFERROR($P89&lt;1,TRUE),IFERROR($P89&lt;&gt;INT($P89),TRUE))),AND($O89="",$P89&lt;&gt;""),AND($Q89&lt;&gt;"",OR(NOT(ISNUMBER($R89)),IFERROR($R89&lt;1,TRUE),IFERROR($R89&lt;&gt;INT($R89),TRUE))),AND($Q89="",$R89&lt;&gt;"")),"Revise SKUs e quantidades",IF(OR(AND($I89&lt;&gt;"",IFERROR(MATCH($I89,Produtos!$A$5:$A$104,0),0)=0),AND($K89&lt;&gt;"",IFERROR(MATCH($K89,Produtos!$A$5:$A$104,0),0)=0),AND($M89&lt;&gt;"",IFERROR(MATCH($M89,Produtos!$A$5:$A$104,0),0)=0),AND($O89&lt;&gt;"",IFERROR(MATCH($O89,Produtos!$A$5:$A$104,0),0)=0),AND($Q89&lt;&gt;"",IFERROR(MATCH($Q89,Produtos!$A$5:$A$104,0),0)=0)),"SKU não cadastrado",IF(OR(AND($I89&lt;&gt;"",IFERROR(INDEX(Produtos!$I$5:$I$104,MATCH($I89,Produtos!$A$5:$A$104,0)),"")&lt;&gt;"OK"),AND($K89&lt;&gt;"",IFERROR(INDEX(Produtos!$I$5:$I$104,MATCH($K89,Produtos!$A$5:$A$104,0)),"")&lt;&gt;"OK"),AND($M89&lt;&gt;"",IFERROR(INDEX(Produtos!$I$5:$I$104,MATCH($M89,Produtos!$A$5:$A$104,0)),"")&lt;&gt;"OK"),AND($O89&lt;&gt;"",IFERROR(INDEX(Produtos!$I$5:$I$104,MATCH($O89,Produtos!$A$5:$A$104,0)),"")&lt;&gt;"OK"),AND($Q89&lt;&gt;"",IFERROR(INDEX(Produtos!$I$5:$I$104,MATCH($Q89,Produtos!$A$5:$A$104,0)),"")&lt;&gt;"OK")),"SKU com erro no cadastro",IF(OR(AND($I89&lt;&gt;"",IFERROR(INDEX(Produtos!$F$5:$F$104,MATCH($I89,Produtos!$A$5:$A$104,0)),"")&lt;&gt;"Sim"),AND($K89&lt;&gt;"",IFERROR(INDEX(Produtos!$F$5:$F$104,MATCH($K89,Produtos!$A$5:$A$104,0)),"")&lt;&gt;"Sim"),AND($M89&lt;&gt;"",IFERROR(INDEX(Produtos!$F$5:$F$104,MATCH($M89,Produtos!$A$5:$A$104,0)),"")&lt;&gt;"Sim"),AND($O89&lt;&gt;"",IFERROR(INDEX(Produtos!$F$5:$F$104,MATCH($O89,Produtos!$A$5:$A$104,0)),"")&lt;&gt;"Sim"),AND($Q89&lt;&gt;"",IFERROR(INDEX(Produtos!$F$5:$F$104,MATCH($Q89,Produtos!$A$5:$A$104,0)),"")&lt;&gt;"Sim")),"SKU inativo ou sem status",IF(OR(AND($I89&lt;&gt;"",$I89=$K89),AND($I89&lt;&gt;"",$I89=$M89),AND($I89&lt;&gt;"",$I89=$O89),AND($I89&lt;&gt;"",$I89=$Q89),AND($K89&lt;&gt;"",$K89=$M89),AND($K89&lt;&gt;"",$K89=$O89),AND($K89&lt;&gt;"",$K89=$Q89),AND($M89&lt;&gt;"",$M89=$O89),AND($M89&lt;&gt;"",$M89=$Q89),AND($O89&lt;&gt;"",$O89=$Q89)),"SKU repetido no combo",IF(OR($V89="",NOT(ISNUMBER($V89)),IFERROR($V89&lt;=0,TRUE)),"Preço do combo inválido",IF(OR($Z89="",NOT(ISNUMBER($Z89))),"Não foi possível calcular a margem",IF($Z89&lt;0,"Margem negativa",IF($Z89&lt;$X89,"Margem abaixo da meta","OK"))))))))))))))))))))</f>
        <v/>
      </c>
      <c r="AE89" s="23">
        <f>IF($AD89="","",IF($AD89="OK","Viável",IF(OR($AD89="Margem negativa",$AD89="Margem abaixo da meta"),"Inviável","Revisar cadastro")))</f>
        <v/>
      </c>
    </row>
    <row r="90">
      <c r="A90" s="18" t="n"/>
      <c r="B90" s="18" t="n"/>
      <c r="C90" s="36" t="n"/>
      <c r="D90" s="36" t="n"/>
      <c r="E90" s="18" t="n"/>
      <c r="F90" s="18" t="n"/>
      <c r="G90" s="25" t="n"/>
      <c r="H90" s="25" t="n"/>
      <c r="I90" s="18" t="n"/>
      <c r="J90" s="20" t="n"/>
      <c r="K90" s="18" t="n"/>
      <c r="L90" s="20" t="n"/>
      <c r="M90" s="18" t="n"/>
      <c r="N90" s="20" t="n"/>
      <c r="O90" s="18" t="n"/>
      <c r="P90" s="20" t="n"/>
      <c r="Q90" s="18" t="n"/>
      <c r="R90" s="20" t="n"/>
      <c r="S90" s="21">
        <f>IF($A90="","",IF($I90="",0,IFERROR($J90*INDEX(Produtos!$D$5:$D$104,MATCH($I90,Produtos!$A$5:$A$104,0)),0))+IF($K90="",0,IFERROR($L90*INDEX(Produtos!$D$5:$D$104,MATCH($K90,Produtos!$A$5:$A$104,0)),0))+IF($M90="",0,IFERROR($N90*INDEX(Produtos!$D$5:$D$104,MATCH($M90,Produtos!$A$5:$A$104,0)),0))+IF($O90="",0,IFERROR($P90*INDEX(Produtos!$D$5:$D$104,MATCH($O90,Produtos!$A$5:$A$104,0)),0))+IF($Q90="",0,IFERROR($R90*INDEX(Produtos!$D$5:$D$104,MATCH($Q90,Produtos!$A$5:$A$104,0)),0)))</f>
        <v/>
      </c>
      <c r="T90" s="21">
        <f>IF($A90="","",IF($I90="",0,IFERROR($J90*INDEX(Produtos!$E$5:$E$104,MATCH($I90,Produtos!$A$5:$A$104,0)),0))+IF($K90="",0,IFERROR($L90*INDEX(Produtos!$E$5:$E$104,MATCH($K90,Produtos!$A$5:$A$104,0)),0))+IF($M90="",0,IFERROR($N90*INDEX(Produtos!$E$5:$E$104,MATCH($M90,Produtos!$A$5:$A$104,0)),0))+IF($O90="",0,IFERROR($P90*INDEX(Produtos!$E$5:$E$104,MATCH($O90,Produtos!$A$5:$A$104,0)),0))+IF($Q90="",0,IFERROR($R90*INDEX(Produtos!$E$5:$E$104,MATCH($Q90,Produtos!$A$5:$A$104,0)),0)))</f>
        <v/>
      </c>
      <c r="U90" s="21">
        <f>IF(OR($A90="",$S90="",NOT(ISNUMBER($H90))),"",$S90*$H90)</f>
        <v/>
      </c>
      <c r="V90" s="21">
        <f>IF(OR($A90="",$S90="",$U90=""),"",$S90-$U90)</f>
        <v/>
      </c>
      <c r="W90" s="22">
        <f>IF(OR($A90="",NOT(ISNUMBER($S90)),$S90&lt;=0,$U90=""),"",$U90/$S90)</f>
        <v/>
      </c>
      <c r="X90" s="22">
        <f>IF($A90="","",IF($G90="",IF(ISNUMBER(Resumo!$H$2),Resumo!$H$2,""),IF(ISNUMBER($G90),$G90,"")))</f>
        <v/>
      </c>
      <c r="Y90" s="21">
        <f>IF(OR($A90="",$V90="",$T90=""),"",$V90-$T90)</f>
        <v/>
      </c>
      <c r="Z90" s="22">
        <f>IF(OR($A90="",NOT(ISNUMBER($V90)),$V90&lt;=0,$Y90=""),"",$Y90/$V90)</f>
        <v/>
      </c>
      <c r="AA90" s="37">
        <f>IF(OR($A90="",$Z90="",$X90=""),"",($Z90-$X90)*100)</f>
        <v/>
      </c>
      <c r="AB90" s="27">
        <f>IF($A90="","",COUNTA($I90,$K90,$M90,$O90,$Q90))</f>
        <v/>
      </c>
      <c r="AC90" s="27">
        <f>IF($A90="","",SUM(IF(AND($I90&lt;&gt;"",ISNUMBER($J90)),$J90,0),IF(AND($K90&lt;&gt;"",ISNUMBER($L90)),$L90,0),IF(AND($M90&lt;&gt;"",ISNUMBER($N90)),$N90,0),IF(AND($O90&lt;&gt;"",ISNUMBER($P90)),$P90,0),IF(AND($Q90&lt;&gt;"",ISNUMBER($R90)),$R90,0)))</f>
        <v/>
      </c>
      <c r="AD90" s="23">
        <f>IF(COUNTA($A90:$R90)=0,"",IF($A90="","Informe o ID do combo",IF(COUNTIF($A$5:$A$104,$A90)&gt;1,"ID do combo duplicado",IF($B90="","Informe o nome da oferta",IF(OR($C90="",$D90="",NOT(ISNUMBER($C90)),NOT(ISNUMBER($D90))),"Informe datas válidas",IF($D90&lt;$C90,"Data final anterior à inicial",IF(AND($E90&lt;&gt;"Rascunho",$E90&lt;&gt;"Em análise",$E90&lt;&gt;"Aprovado",$E90&lt;&gt;"Descartado"),"Informe a situação",IF(AND($F90&lt;&gt;"Loja virtual",$F90&lt;&gt;"Marketplace",$F90&lt;&gt;"Todos"),"Informe o canal",IF(OR(NOT(ISNUMBER($H90)),IFERROR($H90&lt;0,TRUE),IFERROR($H90&gt;0.95,TRUE)),"Desconto inválido",IF(OR(NOT(ISNUMBER($X90)),IFERROR($X90&lt;0,TRUE),IFERROR($X90&gt;0.95,TRUE)),"Meta inválida",IF(COUNTA($I90,$K90,$M90,$O90,$Q90)=0,"Informe ao menos um SKU",IF(OR(AND($I90&lt;&gt;"",OR(NOT(ISNUMBER($J90)),IFERROR($J90&lt;1,TRUE),IFERROR($J90&lt;&gt;INT($J90),TRUE))),AND($I90="",$J90&lt;&gt;""),AND($K90&lt;&gt;"",OR(NOT(ISNUMBER($L90)),IFERROR($L90&lt;1,TRUE),IFERROR($L90&lt;&gt;INT($L90),TRUE))),AND($K90="",$L90&lt;&gt;""),AND($M90&lt;&gt;"",OR(NOT(ISNUMBER($N90)),IFERROR($N90&lt;1,TRUE),IFERROR($N90&lt;&gt;INT($N90),TRUE))),AND($M90="",$N90&lt;&gt;""),AND($O90&lt;&gt;"",OR(NOT(ISNUMBER($P90)),IFERROR($P90&lt;1,TRUE),IFERROR($P90&lt;&gt;INT($P90),TRUE))),AND($O90="",$P90&lt;&gt;""),AND($Q90&lt;&gt;"",OR(NOT(ISNUMBER($R90)),IFERROR($R90&lt;1,TRUE),IFERROR($R90&lt;&gt;INT($R90),TRUE))),AND($Q90="",$R90&lt;&gt;"")),"Revise SKUs e quantidades",IF(OR(AND($I90&lt;&gt;"",IFERROR(MATCH($I90,Produtos!$A$5:$A$104,0),0)=0),AND($K90&lt;&gt;"",IFERROR(MATCH($K90,Produtos!$A$5:$A$104,0),0)=0),AND($M90&lt;&gt;"",IFERROR(MATCH($M90,Produtos!$A$5:$A$104,0),0)=0),AND($O90&lt;&gt;"",IFERROR(MATCH($O90,Produtos!$A$5:$A$104,0),0)=0),AND($Q90&lt;&gt;"",IFERROR(MATCH($Q90,Produtos!$A$5:$A$104,0),0)=0)),"SKU não cadastrado",IF(OR(AND($I90&lt;&gt;"",IFERROR(INDEX(Produtos!$I$5:$I$104,MATCH($I90,Produtos!$A$5:$A$104,0)),"")&lt;&gt;"OK"),AND($K90&lt;&gt;"",IFERROR(INDEX(Produtos!$I$5:$I$104,MATCH($K90,Produtos!$A$5:$A$104,0)),"")&lt;&gt;"OK"),AND($M90&lt;&gt;"",IFERROR(INDEX(Produtos!$I$5:$I$104,MATCH($M90,Produtos!$A$5:$A$104,0)),"")&lt;&gt;"OK"),AND($O90&lt;&gt;"",IFERROR(INDEX(Produtos!$I$5:$I$104,MATCH($O90,Produtos!$A$5:$A$104,0)),"")&lt;&gt;"OK"),AND($Q90&lt;&gt;"",IFERROR(INDEX(Produtos!$I$5:$I$104,MATCH($Q90,Produtos!$A$5:$A$104,0)),"")&lt;&gt;"OK")),"SKU com erro no cadastro",IF(OR(AND($I90&lt;&gt;"",IFERROR(INDEX(Produtos!$F$5:$F$104,MATCH($I90,Produtos!$A$5:$A$104,0)),"")&lt;&gt;"Sim"),AND($K90&lt;&gt;"",IFERROR(INDEX(Produtos!$F$5:$F$104,MATCH($K90,Produtos!$A$5:$A$104,0)),"")&lt;&gt;"Sim"),AND($M90&lt;&gt;"",IFERROR(INDEX(Produtos!$F$5:$F$104,MATCH($M90,Produtos!$A$5:$A$104,0)),"")&lt;&gt;"Sim"),AND($O90&lt;&gt;"",IFERROR(INDEX(Produtos!$F$5:$F$104,MATCH($O90,Produtos!$A$5:$A$104,0)),"")&lt;&gt;"Sim"),AND($Q90&lt;&gt;"",IFERROR(INDEX(Produtos!$F$5:$F$104,MATCH($Q90,Produtos!$A$5:$A$104,0)),"")&lt;&gt;"Sim")),"SKU inativo ou sem status",IF(OR(AND($I90&lt;&gt;"",$I90=$K90),AND($I90&lt;&gt;"",$I90=$M90),AND($I90&lt;&gt;"",$I90=$O90),AND($I90&lt;&gt;"",$I90=$Q90),AND($K90&lt;&gt;"",$K90=$M90),AND($K90&lt;&gt;"",$K90=$O90),AND($K90&lt;&gt;"",$K90=$Q90),AND($M90&lt;&gt;"",$M90=$O90),AND($M90&lt;&gt;"",$M90=$Q90),AND($O90&lt;&gt;"",$O90=$Q90)),"SKU repetido no combo",IF(OR($V90="",NOT(ISNUMBER($V90)),IFERROR($V90&lt;=0,TRUE)),"Preço do combo inválido",IF(OR($Z90="",NOT(ISNUMBER($Z90))),"Não foi possível calcular a margem",IF($Z90&lt;0,"Margem negativa",IF($Z90&lt;$X90,"Margem abaixo da meta","OK"))))))))))))))))))))</f>
        <v/>
      </c>
      <c r="AE90" s="23">
        <f>IF($AD90="","",IF($AD90="OK","Viável",IF(OR($AD90="Margem negativa",$AD90="Margem abaixo da meta"),"Inviável","Revisar cadastro")))</f>
        <v/>
      </c>
    </row>
    <row r="91">
      <c r="A91" s="18" t="n"/>
      <c r="B91" s="18" t="n"/>
      <c r="C91" s="36" t="n"/>
      <c r="D91" s="36" t="n"/>
      <c r="E91" s="18" t="n"/>
      <c r="F91" s="18" t="n"/>
      <c r="G91" s="25" t="n"/>
      <c r="H91" s="25" t="n"/>
      <c r="I91" s="18" t="n"/>
      <c r="J91" s="20" t="n"/>
      <c r="K91" s="18" t="n"/>
      <c r="L91" s="20" t="n"/>
      <c r="M91" s="18" t="n"/>
      <c r="N91" s="20" t="n"/>
      <c r="O91" s="18" t="n"/>
      <c r="P91" s="20" t="n"/>
      <c r="Q91" s="18" t="n"/>
      <c r="R91" s="20" t="n"/>
      <c r="S91" s="21">
        <f>IF($A91="","",IF($I91="",0,IFERROR($J91*INDEX(Produtos!$D$5:$D$104,MATCH($I91,Produtos!$A$5:$A$104,0)),0))+IF($K91="",0,IFERROR($L91*INDEX(Produtos!$D$5:$D$104,MATCH($K91,Produtos!$A$5:$A$104,0)),0))+IF($M91="",0,IFERROR($N91*INDEX(Produtos!$D$5:$D$104,MATCH($M91,Produtos!$A$5:$A$104,0)),0))+IF($O91="",0,IFERROR($P91*INDEX(Produtos!$D$5:$D$104,MATCH($O91,Produtos!$A$5:$A$104,0)),0))+IF($Q91="",0,IFERROR($R91*INDEX(Produtos!$D$5:$D$104,MATCH($Q91,Produtos!$A$5:$A$104,0)),0)))</f>
        <v/>
      </c>
      <c r="T91" s="21">
        <f>IF($A91="","",IF($I91="",0,IFERROR($J91*INDEX(Produtos!$E$5:$E$104,MATCH($I91,Produtos!$A$5:$A$104,0)),0))+IF($K91="",0,IFERROR($L91*INDEX(Produtos!$E$5:$E$104,MATCH($K91,Produtos!$A$5:$A$104,0)),0))+IF($M91="",0,IFERROR($N91*INDEX(Produtos!$E$5:$E$104,MATCH($M91,Produtos!$A$5:$A$104,0)),0))+IF($O91="",0,IFERROR($P91*INDEX(Produtos!$E$5:$E$104,MATCH($O91,Produtos!$A$5:$A$104,0)),0))+IF($Q91="",0,IFERROR($R91*INDEX(Produtos!$E$5:$E$104,MATCH($Q91,Produtos!$A$5:$A$104,0)),0)))</f>
        <v/>
      </c>
      <c r="U91" s="21">
        <f>IF(OR($A91="",$S91="",NOT(ISNUMBER($H91))),"",$S91*$H91)</f>
        <v/>
      </c>
      <c r="V91" s="21">
        <f>IF(OR($A91="",$S91="",$U91=""),"",$S91-$U91)</f>
        <v/>
      </c>
      <c r="W91" s="22">
        <f>IF(OR($A91="",NOT(ISNUMBER($S91)),$S91&lt;=0,$U91=""),"",$U91/$S91)</f>
        <v/>
      </c>
      <c r="X91" s="22">
        <f>IF($A91="","",IF($G91="",IF(ISNUMBER(Resumo!$H$2),Resumo!$H$2,""),IF(ISNUMBER($G91),$G91,"")))</f>
        <v/>
      </c>
      <c r="Y91" s="21">
        <f>IF(OR($A91="",$V91="",$T91=""),"",$V91-$T91)</f>
        <v/>
      </c>
      <c r="Z91" s="22">
        <f>IF(OR($A91="",NOT(ISNUMBER($V91)),$V91&lt;=0,$Y91=""),"",$Y91/$V91)</f>
        <v/>
      </c>
      <c r="AA91" s="37">
        <f>IF(OR($A91="",$Z91="",$X91=""),"",($Z91-$X91)*100)</f>
        <v/>
      </c>
      <c r="AB91" s="27">
        <f>IF($A91="","",COUNTA($I91,$K91,$M91,$O91,$Q91))</f>
        <v/>
      </c>
      <c r="AC91" s="27">
        <f>IF($A91="","",SUM(IF(AND($I91&lt;&gt;"",ISNUMBER($J91)),$J91,0),IF(AND($K91&lt;&gt;"",ISNUMBER($L91)),$L91,0),IF(AND($M91&lt;&gt;"",ISNUMBER($N91)),$N91,0),IF(AND($O91&lt;&gt;"",ISNUMBER($P91)),$P91,0),IF(AND($Q91&lt;&gt;"",ISNUMBER($R91)),$R91,0)))</f>
        <v/>
      </c>
      <c r="AD91" s="23">
        <f>IF(COUNTA($A91:$R91)=0,"",IF($A91="","Informe o ID do combo",IF(COUNTIF($A$5:$A$104,$A91)&gt;1,"ID do combo duplicado",IF($B91="","Informe o nome da oferta",IF(OR($C91="",$D91="",NOT(ISNUMBER($C91)),NOT(ISNUMBER($D91))),"Informe datas válidas",IF($D91&lt;$C91,"Data final anterior à inicial",IF(AND($E91&lt;&gt;"Rascunho",$E91&lt;&gt;"Em análise",$E91&lt;&gt;"Aprovado",$E91&lt;&gt;"Descartado"),"Informe a situação",IF(AND($F91&lt;&gt;"Loja virtual",$F91&lt;&gt;"Marketplace",$F91&lt;&gt;"Todos"),"Informe o canal",IF(OR(NOT(ISNUMBER($H91)),IFERROR($H91&lt;0,TRUE),IFERROR($H91&gt;0.95,TRUE)),"Desconto inválido",IF(OR(NOT(ISNUMBER($X91)),IFERROR($X91&lt;0,TRUE),IFERROR($X91&gt;0.95,TRUE)),"Meta inválida",IF(COUNTA($I91,$K91,$M91,$O91,$Q91)=0,"Informe ao menos um SKU",IF(OR(AND($I91&lt;&gt;"",OR(NOT(ISNUMBER($J91)),IFERROR($J91&lt;1,TRUE),IFERROR($J91&lt;&gt;INT($J91),TRUE))),AND($I91="",$J91&lt;&gt;""),AND($K91&lt;&gt;"",OR(NOT(ISNUMBER($L91)),IFERROR($L91&lt;1,TRUE),IFERROR($L91&lt;&gt;INT($L91),TRUE))),AND($K91="",$L91&lt;&gt;""),AND($M91&lt;&gt;"",OR(NOT(ISNUMBER($N91)),IFERROR($N91&lt;1,TRUE),IFERROR($N91&lt;&gt;INT($N91),TRUE))),AND($M91="",$N91&lt;&gt;""),AND($O91&lt;&gt;"",OR(NOT(ISNUMBER($P91)),IFERROR($P91&lt;1,TRUE),IFERROR($P91&lt;&gt;INT($P91),TRUE))),AND($O91="",$P91&lt;&gt;""),AND($Q91&lt;&gt;"",OR(NOT(ISNUMBER($R91)),IFERROR($R91&lt;1,TRUE),IFERROR($R91&lt;&gt;INT($R91),TRUE))),AND($Q91="",$R91&lt;&gt;"")),"Revise SKUs e quantidades",IF(OR(AND($I91&lt;&gt;"",IFERROR(MATCH($I91,Produtos!$A$5:$A$104,0),0)=0),AND($K91&lt;&gt;"",IFERROR(MATCH($K91,Produtos!$A$5:$A$104,0),0)=0),AND($M91&lt;&gt;"",IFERROR(MATCH($M91,Produtos!$A$5:$A$104,0),0)=0),AND($O91&lt;&gt;"",IFERROR(MATCH($O91,Produtos!$A$5:$A$104,0),0)=0),AND($Q91&lt;&gt;"",IFERROR(MATCH($Q91,Produtos!$A$5:$A$104,0),0)=0)),"SKU não cadastrado",IF(OR(AND($I91&lt;&gt;"",IFERROR(INDEX(Produtos!$I$5:$I$104,MATCH($I91,Produtos!$A$5:$A$104,0)),"")&lt;&gt;"OK"),AND($K91&lt;&gt;"",IFERROR(INDEX(Produtos!$I$5:$I$104,MATCH($K91,Produtos!$A$5:$A$104,0)),"")&lt;&gt;"OK"),AND($M91&lt;&gt;"",IFERROR(INDEX(Produtos!$I$5:$I$104,MATCH($M91,Produtos!$A$5:$A$104,0)),"")&lt;&gt;"OK"),AND($O91&lt;&gt;"",IFERROR(INDEX(Produtos!$I$5:$I$104,MATCH($O91,Produtos!$A$5:$A$104,0)),"")&lt;&gt;"OK"),AND($Q91&lt;&gt;"",IFERROR(INDEX(Produtos!$I$5:$I$104,MATCH($Q91,Produtos!$A$5:$A$104,0)),"")&lt;&gt;"OK")),"SKU com erro no cadastro",IF(OR(AND($I91&lt;&gt;"",IFERROR(INDEX(Produtos!$F$5:$F$104,MATCH($I91,Produtos!$A$5:$A$104,0)),"")&lt;&gt;"Sim"),AND($K91&lt;&gt;"",IFERROR(INDEX(Produtos!$F$5:$F$104,MATCH($K91,Produtos!$A$5:$A$104,0)),"")&lt;&gt;"Sim"),AND($M91&lt;&gt;"",IFERROR(INDEX(Produtos!$F$5:$F$104,MATCH($M91,Produtos!$A$5:$A$104,0)),"")&lt;&gt;"Sim"),AND($O91&lt;&gt;"",IFERROR(INDEX(Produtos!$F$5:$F$104,MATCH($O91,Produtos!$A$5:$A$104,0)),"")&lt;&gt;"Sim"),AND($Q91&lt;&gt;"",IFERROR(INDEX(Produtos!$F$5:$F$104,MATCH($Q91,Produtos!$A$5:$A$104,0)),"")&lt;&gt;"Sim")),"SKU inativo ou sem status",IF(OR(AND($I91&lt;&gt;"",$I91=$K91),AND($I91&lt;&gt;"",$I91=$M91),AND($I91&lt;&gt;"",$I91=$O91),AND($I91&lt;&gt;"",$I91=$Q91),AND($K91&lt;&gt;"",$K91=$M91),AND($K91&lt;&gt;"",$K91=$O91),AND($K91&lt;&gt;"",$K91=$Q91),AND($M91&lt;&gt;"",$M91=$O91),AND($M91&lt;&gt;"",$M91=$Q91),AND($O91&lt;&gt;"",$O91=$Q91)),"SKU repetido no combo",IF(OR($V91="",NOT(ISNUMBER($V91)),IFERROR($V91&lt;=0,TRUE)),"Preço do combo inválido",IF(OR($Z91="",NOT(ISNUMBER($Z91))),"Não foi possível calcular a margem",IF($Z91&lt;0,"Margem negativa",IF($Z91&lt;$X91,"Margem abaixo da meta","OK"))))))))))))))))))))</f>
        <v/>
      </c>
      <c r="AE91" s="23">
        <f>IF($AD91="","",IF($AD91="OK","Viável",IF(OR($AD91="Margem negativa",$AD91="Margem abaixo da meta"),"Inviável","Revisar cadastro")))</f>
        <v/>
      </c>
    </row>
    <row r="92">
      <c r="A92" s="18" t="n"/>
      <c r="B92" s="18" t="n"/>
      <c r="C92" s="36" t="n"/>
      <c r="D92" s="36" t="n"/>
      <c r="E92" s="18" t="n"/>
      <c r="F92" s="18" t="n"/>
      <c r="G92" s="25" t="n"/>
      <c r="H92" s="25" t="n"/>
      <c r="I92" s="18" t="n"/>
      <c r="J92" s="20" t="n"/>
      <c r="K92" s="18" t="n"/>
      <c r="L92" s="20" t="n"/>
      <c r="M92" s="18" t="n"/>
      <c r="N92" s="20" t="n"/>
      <c r="O92" s="18" t="n"/>
      <c r="P92" s="20" t="n"/>
      <c r="Q92" s="18" t="n"/>
      <c r="R92" s="20" t="n"/>
      <c r="S92" s="21">
        <f>IF($A92="","",IF($I92="",0,IFERROR($J92*INDEX(Produtos!$D$5:$D$104,MATCH($I92,Produtos!$A$5:$A$104,0)),0))+IF($K92="",0,IFERROR($L92*INDEX(Produtos!$D$5:$D$104,MATCH($K92,Produtos!$A$5:$A$104,0)),0))+IF($M92="",0,IFERROR($N92*INDEX(Produtos!$D$5:$D$104,MATCH($M92,Produtos!$A$5:$A$104,0)),0))+IF($O92="",0,IFERROR($P92*INDEX(Produtos!$D$5:$D$104,MATCH($O92,Produtos!$A$5:$A$104,0)),0))+IF($Q92="",0,IFERROR($R92*INDEX(Produtos!$D$5:$D$104,MATCH($Q92,Produtos!$A$5:$A$104,0)),0)))</f>
        <v/>
      </c>
      <c r="T92" s="21">
        <f>IF($A92="","",IF($I92="",0,IFERROR($J92*INDEX(Produtos!$E$5:$E$104,MATCH($I92,Produtos!$A$5:$A$104,0)),0))+IF($K92="",0,IFERROR($L92*INDEX(Produtos!$E$5:$E$104,MATCH($K92,Produtos!$A$5:$A$104,0)),0))+IF($M92="",0,IFERROR($N92*INDEX(Produtos!$E$5:$E$104,MATCH($M92,Produtos!$A$5:$A$104,0)),0))+IF($O92="",0,IFERROR($P92*INDEX(Produtos!$E$5:$E$104,MATCH($O92,Produtos!$A$5:$A$104,0)),0))+IF($Q92="",0,IFERROR($R92*INDEX(Produtos!$E$5:$E$104,MATCH($Q92,Produtos!$A$5:$A$104,0)),0)))</f>
        <v/>
      </c>
      <c r="U92" s="21">
        <f>IF(OR($A92="",$S92="",NOT(ISNUMBER($H92))),"",$S92*$H92)</f>
        <v/>
      </c>
      <c r="V92" s="21">
        <f>IF(OR($A92="",$S92="",$U92=""),"",$S92-$U92)</f>
        <v/>
      </c>
      <c r="W92" s="22">
        <f>IF(OR($A92="",NOT(ISNUMBER($S92)),$S92&lt;=0,$U92=""),"",$U92/$S92)</f>
        <v/>
      </c>
      <c r="X92" s="22">
        <f>IF($A92="","",IF($G92="",IF(ISNUMBER(Resumo!$H$2),Resumo!$H$2,""),IF(ISNUMBER($G92),$G92,"")))</f>
        <v/>
      </c>
      <c r="Y92" s="21">
        <f>IF(OR($A92="",$V92="",$T92=""),"",$V92-$T92)</f>
        <v/>
      </c>
      <c r="Z92" s="22">
        <f>IF(OR($A92="",NOT(ISNUMBER($V92)),$V92&lt;=0,$Y92=""),"",$Y92/$V92)</f>
        <v/>
      </c>
      <c r="AA92" s="37">
        <f>IF(OR($A92="",$Z92="",$X92=""),"",($Z92-$X92)*100)</f>
        <v/>
      </c>
      <c r="AB92" s="27">
        <f>IF($A92="","",COUNTA($I92,$K92,$M92,$O92,$Q92))</f>
        <v/>
      </c>
      <c r="AC92" s="27">
        <f>IF($A92="","",SUM(IF(AND($I92&lt;&gt;"",ISNUMBER($J92)),$J92,0),IF(AND($K92&lt;&gt;"",ISNUMBER($L92)),$L92,0),IF(AND($M92&lt;&gt;"",ISNUMBER($N92)),$N92,0),IF(AND($O92&lt;&gt;"",ISNUMBER($P92)),$P92,0),IF(AND($Q92&lt;&gt;"",ISNUMBER($R92)),$R92,0)))</f>
        <v/>
      </c>
      <c r="AD92" s="23">
        <f>IF(COUNTA($A92:$R92)=0,"",IF($A92="","Informe o ID do combo",IF(COUNTIF($A$5:$A$104,$A92)&gt;1,"ID do combo duplicado",IF($B92="","Informe o nome da oferta",IF(OR($C92="",$D92="",NOT(ISNUMBER($C92)),NOT(ISNUMBER($D92))),"Informe datas válidas",IF($D92&lt;$C92,"Data final anterior à inicial",IF(AND($E92&lt;&gt;"Rascunho",$E92&lt;&gt;"Em análise",$E92&lt;&gt;"Aprovado",$E92&lt;&gt;"Descartado"),"Informe a situação",IF(AND($F92&lt;&gt;"Loja virtual",$F92&lt;&gt;"Marketplace",$F92&lt;&gt;"Todos"),"Informe o canal",IF(OR(NOT(ISNUMBER($H92)),IFERROR($H92&lt;0,TRUE),IFERROR($H92&gt;0.95,TRUE)),"Desconto inválido",IF(OR(NOT(ISNUMBER($X92)),IFERROR($X92&lt;0,TRUE),IFERROR($X92&gt;0.95,TRUE)),"Meta inválida",IF(COUNTA($I92,$K92,$M92,$O92,$Q92)=0,"Informe ao menos um SKU",IF(OR(AND($I92&lt;&gt;"",OR(NOT(ISNUMBER($J92)),IFERROR($J92&lt;1,TRUE),IFERROR($J92&lt;&gt;INT($J92),TRUE))),AND($I92="",$J92&lt;&gt;""),AND($K92&lt;&gt;"",OR(NOT(ISNUMBER($L92)),IFERROR($L92&lt;1,TRUE),IFERROR($L92&lt;&gt;INT($L92),TRUE))),AND($K92="",$L92&lt;&gt;""),AND($M92&lt;&gt;"",OR(NOT(ISNUMBER($N92)),IFERROR($N92&lt;1,TRUE),IFERROR($N92&lt;&gt;INT($N92),TRUE))),AND($M92="",$N92&lt;&gt;""),AND($O92&lt;&gt;"",OR(NOT(ISNUMBER($P92)),IFERROR($P92&lt;1,TRUE),IFERROR($P92&lt;&gt;INT($P92),TRUE))),AND($O92="",$P92&lt;&gt;""),AND($Q92&lt;&gt;"",OR(NOT(ISNUMBER($R92)),IFERROR($R92&lt;1,TRUE),IFERROR($R92&lt;&gt;INT($R92),TRUE))),AND($Q92="",$R92&lt;&gt;"")),"Revise SKUs e quantidades",IF(OR(AND($I92&lt;&gt;"",IFERROR(MATCH($I92,Produtos!$A$5:$A$104,0),0)=0),AND($K92&lt;&gt;"",IFERROR(MATCH($K92,Produtos!$A$5:$A$104,0),0)=0),AND($M92&lt;&gt;"",IFERROR(MATCH($M92,Produtos!$A$5:$A$104,0),0)=0),AND($O92&lt;&gt;"",IFERROR(MATCH($O92,Produtos!$A$5:$A$104,0),0)=0),AND($Q92&lt;&gt;"",IFERROR(MATCH($Q92,Produtos!$A$5:$A$104,0),0)=0)),"SKU não cadastrado",IF(OR(AND($I92&lt;&gt;"",IFERROR(INDEX(Produtos!$I$5:$I$104,MATCH($I92,Produtos!$A$5:$A$104,0)),"")&lt;&gt;"OK"),AND($K92&lt;&gt;"",IFERROR(INDEX(Produtos!$I$5:$I$104,MATCH($K92,Produtos!$A$5:$A$104,0)),"")&lt;&gt;"OK"),AND($M92&lt;&gt;"",IFERROR(INDEX(Produtos!$I$5:$I$104,MATCH($M92,Produtos!$A$5:$A$104,0)),"")&lt;&gt;"OK"),AND($O92&lt;&gt;"",IFERROR(INDEX(Produtos!$I$5:$I$104,MATCH($O92,Produtos!$A$5:$A$104,0)),"")&lt;&gt;"OK"),AND($Q92&lt;&gt;"",IFERROR(INDEX(Produtos!$I$5:$I$104,MATCH($Q92,Produtos!$A$5:$A$104,0)),"")&lt;&gt;"OK")),"SKU com erro no cadastro",IF(OR(AND($I92&lt;&gt;"",IFERROR(INDEX(Produtos!$F$5:$F$104,MATCH($I92,Produtos!$A$5:$A$104,0)),"")&lt;&gt;"Sim"),AND($K92&lt;&gt;"",IFERROR(INDEX(Produtos!$F$5:$F$104,MATCH($K92,Produtos!$A$5:$A$104,0)),"")&lt;&gt;"Sim"),AND($M92&lt;&gt;"",IFERROR(INDEX(Produtos!$F$5:$F$104,MATCH($M92,Produtos!$A$5:$A$104,0)),"")&lt;&gt;"Sim"),AND($O92&lt;&gt;"",IFERROR(INDEX(Produtos!$F$5:$F$104,MATCH($O92,Produtos!$A$5:$A$104,0)),"")&lt;&gt;"Sim"),AND($Q92&lt;&gt;"",IFERROR(INDEX(Produtos!$F$5:$F$104,MATCH($Q92,Produtos!$A$5:$A$104,0)),"")&lt;&gt;"Sim")),"SKU inativo ou sem status",IF(OR(AND($I92&lt;&gt;"",$I92=$K92),AND($I92&lt;&gt;"",$I92=$M92),AND($I92&lt;&gt;"",$I92=$O92),AND($I92&lt;&gt;"",$I92=$Q92),AND($K92&lt;&gt;"",$K92=$M92),AND($K92&lt;&gt;"",$K92=$O92),AND($K92&lt;&gt;"",$K92=$Q92),AND($M92&lt;&gt;"",$M92=$O92),AND($M92&lt;&gt;"",$M92=$Q92),AND($O92&lt;&gt;"",$O92=$Q92)),"SKU repetido no combo",IF(OR($V92="",NOT(ISNUMBER($V92)),IFERROR($V92&lt;=0,TRUE)),"Preço do combo inválido",IF(OR($Z92="",NOT(ISNUMBER($Z92))),"Não foi possível calcular a margem",IF($Z92&lt;0,"Margem negativa",IF($Z92&lt;$X92,"Margem abaixo da meta","OK"))))))))))))))))))))</f>
        <v/>
      </c>
      <c r="AE92" s="23">
        <f>IF($AD92="","",IF($AD92="OK","Viável",IF(OR($AD92="Margem negativa",$AD92="Margem abaixo da meta"),"Inviável","Revisar cadastro")))</f>
        <v/>
      </c>
    </row>
    <row r="93">
      <c r="A93" s="18" t="n"/>
      <c r="B93" s="18" t="n"/>
      <c r="C93" s="36" t="n"/>
      <c r="D93" s="36" t="n"/>
      <c r="E93" s="18" t="n"/>
      <c r="F93" s="18" t="n"/>
      <c r="G93" s="25" t="n"/>
      <c r="H93" s="25" t="n"/>
      <c r="I93" s="18" t="n"/>
      <c r="J93" s="20" t="n"/>
      <c r="K93" s="18" t="n"/>
      <c r="L93" s="20" t="n"/>
      <c r="M93" s="18" t="n"/>
      <c r="N93" s="20" t="n"/>
      <c r="O93" s="18" t="n"/>
      <c r="P93" s="20" t="n"/>
      <c r="Q93" s="18" t="n"/>
      <c r="R93" s="20" t="n"/>
      <c r="S93" s="21">
        <f>IF($A93="","",IF($I93="",0,IFERROR($J93*INDEX(Produtos!$D$5:$D$104,MATCH($I93,Produtos!$A$5:$A$104,0)),0))+IF($K93="",0,IFERROR($L93*INDEX(Produtos!$D$5:$D$104,MATCH($K93,Produtos!$A$5:$A$104,0)),0))+IF($M93="",0,IFERROR($N93*INDEX(Produtos!$D$5:$D$104,MATCH($M93,Produtos!$A$5:$A$104,0)),0))+IF($O93="",0,IFERROR($P93*INDEX(Produtos!$D$5:$D$104,MATCH($O93,Produtos!$A$5:$A$104,0)),0))+IF($Q93="",0,IFERROR($R93*INDEX(Produtos!$D$5:$D$104,MATCH($Q93,Produtos!$A$5:$A$104,0)),0)))</f>
        <v/>
      </c>
      <c r="T93" s="21">
        <f>IF($A93="","",IF($I93="",0,IFERROR($J93*INDEX(Produtos!$E$5:$E$104,MATCH($I93,Produtos!$A$5:$A$104,0)),0))+IF($K93="",0,IFERROR($L93*INDEX(Produtos!$E$5:$E$104,MATCH($K93,Produtos!$A$5:$A$104,0)),0))+IF($M93="",0,IFERROR($N93*INDEX(Produtos!$E$5:$E$104,MATCH($M93,Produtos!$A$5:$A$104,0)),0))+IF($O93="",0,IFERROR($P93*INDEX(Produtos!$E$5:$E$104,MATCH($O93,Produtos!$A$5:$A$104,0)),0))+IF($Q93="",0,IFERROR($R93*INDEX(Produtos!$E$5:$E$104,MATCH($Q93,Produtos!$A$5:$A$104,0)),0)))</f>
        <v/>
      </c>
      <c r="U93" s="21">
        <f>IF(OR($A93="",$S93="",NOT(ISNUMBER($H93))),"",$S93*$H93)</f>
        <v/>
      </c>
      <c r="V93" s="21">
        <f>IF(OR($A93="",$S93="",$U93=""),"",$S93-$U93)</f>
        <v/>
      </c>
      <c r="W93" s="22">
        <f>IF(OR($A93="",NOT(ISNUMBER($S93)),$S93&lt;=0,$U93=""),"",$U93/$S93)</f>
        <v/>
      </c>
      <c r="X93" s="22">
        <f>IF($A93="","",IF($G93="",IF(ISNUMBER(Resumo!$H$2),Resumo!$H$2,""),IF(ISNUMBER($G93),$G93,"")))</f>
        <v/>
      </c>
      <c r="Y93" s="21">
        <f>IF(OR($A93="",$V93="",$T93=""),"",$V93-$T93)</f>
        <v/>
      </c>
      <c r="Z93" s="22">
        <f>IF(OR($A93="",NOT(ISNUMBER($V93)),$V93&lt;=0,$Y93=""),"",$Y93/$V93)</f>
        <v/>
      </c>
      <c r="AA93" s="37">
        <f>IF(OR($A93="",$Z93="",$X93=""),"",($Z93-$X93)*100)</f>
        <v/>
      </c>
      <c r="AB93" s="27">
        <f>IF($A93="","",COUNTA($I93,$K93,$M93,$O93,$Q93))</f>
        <v/>
      </c>
      <c r="AC93" s="27">
        <f>IF($A93="","",SUM(IF(AND($I93&lt;&gt;"",ISNUMBER($J93)),$J93,0),IF(AND($K93&lt;&gt;"",ISNUMBER($L93)),$L93,0),IF(AND($M93&lt;&gt;"",ISNUMBER($N93)),$N93,0),IF(AND($O93&lt;&gt;"",ISNUMBER($P93)),$P93,0),IF(AND($Q93&lt;&gt;"",ISNUMBER($R93)),$R93,0)))</f>
        <v/>
      </c>
      <c r="AD93" s="23">
        <f>IF(COUNTA($A93:$R93)=0,"",IF($A93="","Informe o ID do combo",IF(COUNTIF($A$5:$A$104,$A93)&gt;1,"ID do combo duplicado",IF($B93="","Informe o nome da oferta",IF(OR($C93="",$D93="",NOT(ISNUMBER($C93)),NOT(ISNUMBER($D93))),"Informe datas válidas",IF($D93&lt;$C93,"Data final anterior à inicial",IF(AND($E93&lt;&gt;"Rascunho",$E93&lt;&gt;"Em análise",$E93&lt;&gt;"Aprovado",$E93&lt;&gt;"Descartado"),"Informe a situação",IF(AND($F93&lt;&gt;"Loja virtual",$F93&lt;&gt;"Marketplace",$F93&lt;&gt;"Todos"),"Informe o canal",IF(OR(NOT(ISNUMBER($H93)),IFERROR($H93&lt;0,TRUE),IFERROR($H93&gt;0.95,TRUE)),"Desconto inválido",IF(OR(NOT(ISNUMBER($X93)),IFERROR($X93&lt;0,TRUE),IFERROR($X93&gt;0.95,TRUE)),"Meta inválida",IF(COUNTA($I93,$K93,$M93,$O93,$Q93)=0,"Informe ao menos um SKU",IF(OR(AND($I93&lt;&gt;"",OR(NOT(ISNUMBER($J93)),IFERROR($J93&lt;1,TRUE),IFERROR($J93&lt;&gt;INT($J93),TRUE))),AND($I93="",$J93&lt;&gt;""),AND($K93&lt;&gt;"",OR(NOT(ISNUMBER($L93)),IFERROR($L93&lt;1,TRUE),IFERROR($L93&lt;&gt;INT($L93),TRUE))),AND($K93="",$L93&lt;&gt;""),AND($M93&lt;&gt;"",OR(NOT(ISNUMBER($N93)),IFERROR($N93&lt;1,TRUE),IFERROR($N93&lt;&gt;INT($N93),TRUE))),AND($M93="",$N93&lt;&gt;""),AND($O93&lt;&gt;"",OR(NOT(ISNUMBER($P93)),IFERROR($P93&lt;1,TRUE),IFERROR($P93&lt;&gt;INT($P93),TRUE))),AND($O93="",$P93&lt;&gt;""),AND($Q93&lt;&gt;"",OR(NOT(ISNUMBER($R93)),IFERROR($R93&lt;1,TRUE),IFERROR($R93&lt;&gt;INT($R93),TRUE))),AND($Q93="",$R93&lt;&gt;"")),"Revise SKUs e quantidades",IF(OR(AND($I93&lt;&gt;"",IFERROR(MATCH($I93,Produtos!$A$5:$A$104,0),0)=0),AND($K93&lt;&gt;"",IFERROR(MATCH($K93,Produtos!$A$5:$A$104,0),0)=0),AND($M93&lt;&gt;"",IFERROR(MATCH($M93,Produtos!$A$5:$A$104,0),0)=0),AND($O93&lt;&gt;"",IFERROR(MATCH($O93,Produtos!$A$5:$A$104,0),0)=0),AND($Q93&lt;&gt;"",IFERROR(MATCH($Q93,Produtos!$A$5:$A$104,0),0)=0)),"SKU não cadastrado",IF(OR(AND($I93&lt;&gt;"",IFERROR(INDEX(Produtos!$I$5:$I$104,MATCH($I93,Produtos!$A$5:$A$104,0)),"")&lt;&gt;"OK"),AND($K93&lt;&gt;"",IFERROR(INDEX(Produtos!$I$5:$I$104,MATCH($K93,Produtos!$A$5:$A$104,0)),"")&lt;&gt;"OK"),AND($M93&lt;&gt;"",IFERROR(INDEX(Produtos!$I$5:$I$104,MATCH($M93,Produtos!$A$5:$A$104,0)),"")&lt;&gt;"OK"),AND($O93&lt;&gt;"",IFERROR(INDEX(Produtos!$I$5:$I$104,MATCH($O93,Produtos!$A$5:$A$104,0)),"")&lt;&gt;"OK"),AND($Q93&lt;&gt;"",IFERROR(INDEX(Produtos!$I$5:$I$104,MATCH($Q93,Produtos!$A$5:$A$104,0)),"")&lt;&gt;"OK")),"SKU com erro no cadastro",IF(OR(AND($I93&lt;&gt;"",IFERROR(INDEX(Produtos!$F$5:$F$104,MATCH($I93,Produtos!$A$5:$A$104,0)),"")&lt;&gt;"Sim"),AND($K93&lt;&gt;"",IFERROR(INDEX(Produtos!$F$5:$F$104,MATCH($K93,Produtos!$A$5:$A$104,0)),"")&lt;&gt;"Sim"),AND($M93&lt;&gt;"",IFERROR(INDEX(Produtos!$F$5:$F$104,MATCH($M93,Produtos!$A$5:$A$104,0)),"")&lt;&gt;"Sim"),AND($O93&lt;&gt;"",IFERROR(INDEX(Produtos!$F$5:$F$104,MATCH($O93,Produtos!$A$5:$A$104,0)),"")&lt;&gt;"Sim"),AND($Q93&lt;&gt;"",IFERROR(INDEX(Produtos!$F$5:$F$104,MATCH($Q93,Produtos!$A$5:$A$104,0)),"")&lt;&gt;"Sim")),"SKU inativo ou sem status",IF(OR(AND($I93&lt;&gt;"",$I93=$K93),AND($I93&lt;&gt;"",$I93=$M93),AND($I93&lt;&gt;"",$I93=$O93),AND($I93&lt;&gt;"",$I93=$Q93),AND($K93&lt;&gt;"",$K93=$M93),AND($K93&lt;&gt;"",$K93=$O93),AND($K93&lt;&gt;"",$K93=$Q93),AND($M93&lt;&gt;"",$M93=$O93),AND($M93&lt;&gt;"",$M93=$Q93),AND($O93&lt;&gt;"",$O93=$Q93)),"SKU repetido no combo",IF(OR($V93="",NOT(ISNUMBER($V93)),IFERROR($V93&lt;=0,TRUE)),"Preço do combo inválido",IF(OR($Z93="",NOT(ISNUMBER($Z93))),"Não foi possível calcular a margem",IF($Z93&lt;0,"Margem negativa",IF($Z93&lt;$X93,"Margem abaixo da meta","OK"))))))))))))))))))))</f>
        <v/>
      </c>
      <c r="AE93" s="23">
        <f>IF($AD93="","",IF($AD93="OK","Viável",IF(OR($AD93="Margem negativa",$AD93="Margem abaixo da meta"),"Inviável","Revisar cadastro")))</f>
        <v/>
      </c>
    </row>
    <row r="94">
      <c r="A94" s="18" t="n"/>
      <c r="B94" s="18" t="n"/>
      <c r="C94" s="36" t="n"/>
      <c r="D94" s="36" t="n"/>
      <c r="E94" s="18" t="n"/>
      <c r="F94" s="18" t="n"/>
      <c r="G94" s="25" t="n"/>
      <c r="H94" s="25" t="n"/>
      <c r="I94" s="18" t="n"/>
      <c r="J94" s="20" t="n"/>
      <c r="K94" s="18" t="n"/>
      <c r="L94" s="20" t="n"/>
      <c r="M94" s="18" t="n"/>
      <c r="N94" s="20" t="n"/>
      <c r="O94" s="18" t="n"/>
      <c r="P94" s="20" t="n"/>
      <c r="Q94" s="18" t="n"/>
      <c r="R94" s="20" t="n"/>
      <c r="S94" s="21">
        <f>IF($A94="","",IF($I94="",0,IFERROR($J94*INDEX(Produtos!$D$5:$D$104,MATCH($I94,Produtos!$A$5:$A$104,0)),0))+IF($K94="",0,IFERROR($L94*INDEX(Produtos!$D$5:$D$104,MATCH($K94,Produtos!$A$5:$A$104,0)),0))+IF($M94="",0,IFERROR($N94*INDEX(Produtos!$D$5:$D$104,MATCH($M94,Produtos!$A$5:$A$104,0)),0))+IF($O94="",0,IFERROR($P94*INDEX(Produtos!$D$5:$D$104,MATCH($O94,Produtos!$A$5:$A$104,0)),0))+IF($Q94="",0,IFERROR($R94*INDEX(Produtos!$D$5:$D$104,MATCH($Q94,Produtos!$A$5:$A$104,0)),0)))</f>
        <v/>
      </c>
      <c r="T94" s="21">
        <f>IF($A94="","",IF($I94="",0,IFERROR($J94*INDEX(Produtos!$E$5:$E$104,MATCH($I94,Produtos!$A$5:$A$104,0)),0))+IF($K94="",0,IFERROR($L94*INDEX(Produtos!$E$5:$E$104,MATCH($K94,Produtos!$A$5:$A$104,0)),0))+IF($M94="",0,IFERROR($N94*INDEX(Produtos!$E$5:$E$104,MATCH($M94,Produtos!$A$5:$A$104,0)),0))+IF($O94="",0,IFERROR($P94*INDEX(Produtos!$E$5:$E$104,MATCH($O94,Produtos!$A$5:$A$104,0)),0))+IF($Q94="",0,IFERROR($R94*INDEX(Produtos!$E$5:$E$104,MATCH($Q94,Produtos!$A$5:$A$104,0)),0)))</f>
        <v/>
      </c>
      <c r="U94" s="21">
        <f>IF(OR($A94="",$S94="",NOT(ISNUMBER($H94))),"",$S94*$H94)</f>
        <v/>
      </c>
      <c r="V94" s="21">
        <f>IF(OR($A94="",$S94="",$U94=""),"",$S94-$U94)</f>
        <v/>
      </c>
      <c r="W94" s="22">
        <f>IF(OR($A94="",NOT(ISNUMBER($S94)),$S94&lt;=0,$U94=""),"",$U94/$S94)</f>
        <v/>
      </c>
      <c r="X94" s="22">
        <f>IF($A94="","",IF($G94="",IF(ISNUMBER(Resumo!$H$2),Resumo!$H$2,""),IF(ISNUMBER($G94),$G94,"")))</f>
        <v/>
      </c>
      <c r="Y94" s="21">
        <f>IF(OR($A94="",$V94="",$T94=""),"",$V94-$T94)</f>
        <v/>
      </c>
      <c r="Z94" s="22">
        <f>IF(OR($A94="",NOT(ISNUMBER($V94)),$V94&lt;=0,$Y94=""),"",$Y94/$V94)</f>
        <v/>
      </c>
      <c r="AA94" s="37">
        <f>IF(OR($A94="",$Z94="",$X94=""),"",($Z94-$X94)*100)</f>
        <v/>
      </c>
      <c r="AB94" s="27">
        <f>IF($A94="","",COUNTA($I94,$K94,$M94,$O94,$Q94))</f>
        <v/>
      </c>
      <c r="AC94" s="27">
        <f>IF($A94="","",SUM(IF(AND($I94&lt;&gt;"",ISNUMBER($J94)),$J94,0),IF(AND($K94&lt;&gt;"",ISNUMBER($L94)),$L94,0),IF(AND($M94&lt;&gt;"",ISNUMBER($N94)),$N94,0),IF(AND($O94&lt;&gt;"",ISNUMBER($P94)),$P94,0),IF(AND($Q94&lt;&gt;"",ISNUMBER($R94)),$R94,0)))</f>
        <v/>
      </c>
      <c r="AD94" s="23">
        <f>IF(COUNTA($A94:$R94)=0,"",IF($A94="","Informe o ID do combo",IF(COUNTIF($A$5:$A$104,$A94)&gt;1,"ID do combo duplicado",IF($B94="","Informe o nome da oferta",IF(OR($C94="",$D94="",NOT(ISNUMBER($C94)),NOT(ISNUMBER($D94))),"Informe datas válidas",IF($D94&lt;$C94,"Data final anterior à inicial",IF(AND($E94&lt;&gt;"Rascunho",$E94&lt;&gt;"Em análise",$E94&lt;&gt;"Aprovado",$E94&lt;&gt;"Descartado"),"Informe a situação",IF(AND($F94&lt;&gt;"Loja virtual",$F94&lt;&gt;"Marketplace",$F94&lt;&gt;"Todos"),"Informe o canal",IF(OR(NOT(ISNUMBER($H94)),IFERROR($H94&lt;0,TRUE),IFERROR($H94&gt;0.95,TRUE)),"Desconto inválido",IF(OR(NOT(ISNUMBER($X94)),IFERROR($X94&lt;0,TRUE),IFERROR($X94&gt;0.95,TRUE)),"Meta inválida",IF(COUNTA($I94,$K94,$M94,$O94,$Q94)=0,"Informe ao menos um SKU",IF(OR(AND($I94&lt;&gt;"",OR(NOT(ISNUMBER($J94)),IFERROR($J94&lt;1,TRUE),IFERROR($J94&lt;&gt;INT($J94),TRUE))),AND($I94="",$J94&lt;&gt;""),AND($K94&lt;&gt;"",OR(NOT(ISNUMBER($L94)),IFERROR($L94&lt;1,TRUE),IFERROR($L94&lt;&gt;INT($L94),TRUE))),AND($K94="",$L94&lt;&gt;""),AND($M94&lt;&gt;"",OR(NOT(ISNUMBER($N94)),IFERROR($N94&lt;1,TRUE),IFERROR($N94&lt;&gt;INT($N94),TRUE))),AND($M94="",$N94&lt;&gt;""),AND($O94&lt;&gt;"",OR(NOT(ISNUMBER($P94)),IFERROR($P94&lt;1,TRUE),IFERROR($P94&lt;&gt;INT($P94),TRUE))),AND($O94="",$P94&lt;&gt;""),AND($Q94&lt;&gt;"",OR(NOT(ISNUMBER($R94)),IFERROR($R94&lt;1,TRUE),IFERROR($R94&lt;&gt;INT($R94),TRUE))),AND($Q94="",$R94&lt;&gt;"")),"Revise SKUs e quantidades",IF(OR(AND($I94&lt;&gt;"",IFERROR(MATCH($I94,Produtos!$A$5:$A$104,0),0)=0),AND($K94&lt;&gt;"",IFERROR(MATCH($K94,Produtos!$A$5:$A$104,0),0)=0),AND($M94&lt;&gt;"",IFERROR(MATCH($M94,Produtos!$A$5:$A$104,0),0)=0),AND($O94&lt;&gt;"",IFERROR(MATCH($O94,Produtos!$A$5:$A$104,0),0)=0),AND($Q94&lt;&gt;"",IFERROR(MATCH($Q94,Produtos!$A$5:$A$104,0),0)=0)),"SKU não cadastrado",IF(OR(AND($I94&lt;&gt;"",IFERROR(INDEX(Produtos!$I$5:$I$104,MATCH($I94,Produtos!$A$5:$A$104,0)),"")&lt;&gt;"OK"),AND($K94&lt;&gt;"",IFERROR(INDEX(Produtos!$I$5:$I$104,MATCH($K94,Produtos!$A$5:$A$104,0)),"")&lt;&gt;"OK"),AND($M94&lt;&gt;"",IFERROR(INDEX(Produtos!$I$5:$I$104,MATCH($M94,Produtos!$A$5:$A$104,0)),"")&lt;&gt;"OK"),AND($O94&lt;&gt;"",IFERROR(INDEX(Produtos!$I$5:$I$104,MATCH($O94,Produtos!$A$5:$A$104,0)),"")&lt;&gt;"OK"),AND($Q94&lt;&gt;"",IFERROR(INDEX(Produtos!$I$5:$I$104,MATCH($Q94,Produtos!$A$5:$A$104,0)),"")&lt;&gt;"OK")),"SKU com erro no cadastro",IF(OR(AND($I94&lt;&gt;"",IFERROR(INDEX(Produtos!$F$5:$F$104,MATCH($I94,Produtos!$A$5:$A$104,0)),"")&lt;&gt;"Sim"),AND($K94&lt;&gt;"",IFERROR(INDEX(Produtos!$F$5:$F$104,MATCH($K94,Produtos!$A$5:$A$104,0)),"")&lt;&gt;"Sim"),AND($M94&lt;&gt;"",IFERROR(INDEX(Produtos!$F$5:$F$104,MATCH($M94,Produtos!$A$5:$A$104,0)),"")&lt;&gt;"Sim"),AND($O94&lt;&gt;"",IFERROR(INDEX(Produtos!$F$5:$F$104,MATCH($O94,Produtos!$A$5:$A$104,0)),"")&lt;&gt;"Sim"),AND($Q94&lt;&gt;"",IFERROR(INDEX(Produtos!$F$5:$F$104,MATCH($Q94,Produtos!$A$5:$A$104,0)),"")&lt;&gt;"Sim")),"SKU inativo ou sem status",IF(OR(AND($I94&lt;&gt;"",$I94=$K94),AND($I94&lt;&gt;"",$I94=$M94),AND($I94&lt;&gt;"",$I94=$O94),AND($I94&lt;&gt;"",$I94=$Q94),AND($K94&lt;&gt;"",$K94=$M94),AND($K94&lt;&gt;"",$K94=$O94),AND($K94&lt;&gt;"",$K94=$Q94),AND($M94&lt;&gt;"",$M94=$O94),AND($M94&lt;&gt;"",$M94=$Q94),AND($O94&lt;&gt;"",$O94=$Q94)),"SKU repetido no combo",IF(OR($V94="",NOT(ISNUMBER($V94)),IFERROR($V94&lt;=0,TRUE)),"Preço do combo inválido",IF(OR($Z94="",NOT(ISNUMBER($Z94))),"Não foi possível calcular a margem",IF($Z94&lt;0,"Margem negativa",IF($Z94&lt;$X94,"Margem abaixo da meta","OK"))))))))))))))))))))</f>
        <v/>
      </c>
      <c r="AE94" s="23">
        <f>IF($AD94="","",IF($AD94="OK","Viável",IF(OR($AD94="Margem negativa",$AD94="Margem abaixo da meta"),"Inviável","Revisar cadastro")))</f>
        <v/>
      </c>
    </row>
    <row r="95">
      <c r="A95" s="18" t="n"/>
      <c r="B95" s="18" t="n"/>
      <c r="C95" s="36" t="n"/>
      <c r="D95" s="36" t="n"/>
      <c r="E95" s="18" t="n"/>
      <c r="F95" s="18" t="n"/>
      <c r="G95" s="25" t="n"/>
      <c r="H95" s="25" t="n"/>
      <c r="I95" s="18" t="n"/>
      <c r="J95" s="20" t="n"/>
      <c r="K95" s="18" t="n"/>
      <c r="L95" s="20" t="n"/>
      <c r="M95" s="18" t="n"/>
      <c r="N95" s="20" t="n"/>
      <c r="O95" s="18" t="n"/>
      <c r="P95" s="20" t="n"/>
      <c r="Q95" s="18" t="n"/>
      <c r="R95" s="20" t="n"/>
      <c r="S95" s="21">
        <f>IF($A95="","",IF($I95="",0,IFERROR($J95*INDEX(Produtos!$D$5:$D$104,MATCH($I95,Produtos!$A$5:$A$104,0)),0))+IF($K95="",0,IFERROR($L95*INDEX(Produtos!$D$5:$D$104,MATCH($K95,Produtos!$A$5:$A$104,0)),0))+IF($M95="",0,IFERROR($N95*INDEX(Produtos!$D$5:$D$104,MATCH($M95,Produtos!$A$5:$A$104,0)),0))+IF($O95="",0,IFERROR($P95*INDEX(Produtos!$D$5:$D$104,MATCH($O95,Produtos!$A$5:$A$104,0)),0))+IF($Q95="",0,IFERROR($R95*INDEX(Produtos!$D$5:$D$104,MATCH($Q95,Produtos!$A$5:$A$104,0)),0)))</f>
        <v/>
      </c>
      <c r="T95" s="21">
        <f>IF($A95="","",IF($I95="",0,IFERROR($J95*INDEX(Produtos!$E$5:$E$104,MATCH($I95,Produtos!$A$5:$A$104,0)),0))+IF($K95="",0,IFERROR($L95*INDEX(Produtos!$E$5:$E$104,MATCH($K95,Produtos!$A$5:$A$104,0)),0))+IF($M95="",0,IFERROR($N95*INDEX(Produtos!$E$5:$E$104,MATCH($M95,Produtos!$A$5:$A$104,0)),0))+IF($O95="",0,IFERROR($P95*INDEX(Produtos!$E$5:$E$104,MATCH($O95,Produtos!$A$5:$A$104,0)),0))+IF($Q95="",0,IFERROR($R95*INDEX(Produtos!$E$5:$E$104,MATCH($Q95,Produtos!$A$5:$A$104,0)),0)))</f>
        <v/>
      </c>
      <c r="U95" s="21">
        <f>IF(OR($A95="",$S95="",NOT(ISNUMBER($H95))),"",$S95*$H95)</f>
        <v/>
      </c>
      <c r="V95" s="21">
        <f>IF(OR($A95="",$S95="",$U95=""),"",$S95-$U95)</f>
        <v/>
      </c>
      <c r="W95" s="22">
        <f>IF(OR($A95="",NOT(ISNUMBER($S95)),$S95&lt;=0,$U95=""),"",$U95/$S95)</f>
        <v/>
      </c>
      <c r="X95" s="22">
        <f>IF($A95="","",IF($G95="",IF(ISNUMBER(Resumo!$H$2),Resumo!$H$2,""),IF(ISNUMBER($G95),$G95,"")))</f>
        <v/>
      </c>
      <c r="Y95" s="21">
        <f>IF(OR($A95="",$V95="",$T95=""),"",$V95-$T95)</f>
        <v/>
      </c>
      <c r="Z95" s="22">
        <f>IF(OR($A95="",NOT(ISNUMBER($V95)),$V95&lt;=0,$Y95=""),"",$Y95/$V95)</f>
        <v/>
      </c>
      <c r="AA95" s="37">
        <f>IF(OR($A95="",$Z95="",$X95=""),"",($Z95-$X95)*100)</f>
        <v/>
      </c>
      <c r="AB95" s="27">
        <f>IF($A95="","",COUNTA($I95,$K95,$M95,$O95,$Q95))</f>
        <v/>
      </c>
      <c r="AC95" s="27">
        <f>IF($A95="","",SUM(IF(AND($I95&lt;&gt;"",ISNUMBER($J95)),$J95,0),IF(AND($K95&lt;&gt;"",ISNUMBER($L95)),$L95,0),IF(AND($M95&lt;&gt;"",ISNUMBER($N95)),$N95,0),IF(AND($O95&lt;&gt;"",ISNUMBER($P95)),$P95,0),IF(AND($Q95&lt;&gt;"",ISNUMBER($R95)),$R95,0)))</f>
        <v/>
      </c>
      <c r="AD95" s="23">
        <f>IF(COUNTA($A95:$R95)=0,"",IF($A95="","Informe o ID do combo",IF(COUNTIF($A$5:$A$104,$A95)&gt;1,"ID do combo duplicado",IF($B95="","Informe o nome da oferta",IF(OR($C95="",$D95="",NOT(ISNUMBER($C95)),NOT(ISNUMBER($D95))),"Informe datas válidas",IF($D95&lt;$C95,"Data final anterior à inicial",IF(AND($E95&lt;&gt;"Rascunho",$E95&lt;&gt;"Em análise",$E95&lt;&gt;"Aprovado",$E95&lt;&gt;"Descartado"),"Informe a situação",IF(AND($F95&lt;&gt;"Loja virtual",$F95&lt;&gt;"Marketplace",$F95&lt;&gt;"Todos"),"Informe o canal",IF(OR(NOT(ISNUMBER($H95)),IFERROR($H95&lt;0,TRUE),IFERROR($H95&gt;0.95,TRUE)),"Desconto inválido",IF(OR(NOT(ISNUMBER($X95)),IFERROR($X95&lt;0,TRUE),IFERROR($X95&gt;0.95,TRUE)),"Meta inválida",IF(COUNTA($I95,$K95,$M95,$O95,$Q95)=0,"Informe ao menos um SKU",IF(OR(AND($I95&lt;&gt;"",OR(NOT(ISNUMBER($J95)),IFERROR($J95&lt;1,TRUE),IFERROR($J95&lt;&gt;INT($J95),TRUE))),AND($I95="",$J95&lt;&gt;""),AND($K95&lt;&gt;"",OR(NOT(ISNUMBER($L95)),IFERROR($L95&lt;1,TRUE),IFERROR($L95&lt;&gt;INT($L95),TRUE))),AND($K95="",$L95&lt;&gt;""),AND($M95&lt;&gt;"",OR(NOT(ISNUMBER($N95)),IFERROR($N95&lt;1,TRUE),IFERROR($N95&lt;&gt;INT($N95),TRUE))),AND($M95="",$N95&lt;&gt;""),AND($O95&lt;&gt;"",OR(NOT(ISNUMBER($P95)),IFERROR($P95&lt;1,TRUE),IFERROR($P95&lt;&gt;INT($P95),TRUE))),AND($O95="",$P95&lt;&gt;""),AND($Q95&lt;&gt;"",OR(NOT(ISNUMBER($R95)),IFERROR($R95&lt;1,TRUE),IFERROR($R95&lt;&gt;INT($R95),TRUE))),AND($Q95="",$R95&lt;&gt;"")),"Revise SKUs e quantidades",IF(OR(AND($I95&lt;&gt;"",IFERROR(MATCH($I95,Produtos!$A$5:$A$104,0),0)=0),AND($K95&lt;&gt;"",IFERROR(MATCH($K95,Produtos!$A$5:$A$104,0),0)=0),AND($M95&lt;&gt;"",IFERROR(MATCH($M95,Produtos!$A$5:$A$104,0),0)=0),AND($O95&lt;&gt;"",IFERROR(MATCH($O95,Produtos!$A$5:$A$104,0),0)=0),AND($Q95&lt;&gt;"",IFERROR(MATCH($Q95,Produtos!$A$5:$A$104,0),0)=0)),"SKU não cadastrado",IF(OR(AND($I95&lt;&gt;"",IFERROR(INDEX(Produtos!$I$5:$I$104,MATCH($I95,Produtos!$A$5:$A$104,0)),"")&lt;&gt;"OK"),AND($K95&lt;&gt;"",IFERROR(INDEX(Produtos!$I$5:$I$104,MATCH($K95,Produtos!$A$5:$A$104,0)),"")&lt;&gt;"OK"),AND($M95&lt;&gt;"",IFERROR(INDEX(Produtos!$I$5:$I$104,MATCH($M95,Produtos!$A$5:$A$104,0)),"")&lt;&gt;"OK"),AND($O95&lt;&gt;"",IFERROR(INDEX(Produtos!$I$5:$I$104,MATCH($O95,Produtos!$A$5:$A$104,0)),"")&lt;&gt;"OK"),AND($Q95&lt;&gt;"",IFERROR(INDEX(Produtos!$I$5:$I$104,MATCH($Q95,Produtos!$A$5:$A$104,0)),"")&lt;&gt;"OK")),"SKU com erro no cadastro",IF(OR(AND($I95&lt;&gt;"",IFERROR(INDEX(Produtos!$F$5:$F$104,MATCH($I95,Produtos!$A$5:$A$104,0)),"")&lt;&gt;"Sim"),AND($K95&lt;&gt;"",IFERROR(INDEX(Produtos!$F$5:$F$104,MATCH($K95,Produtos!$A$5:$A$104,0)),"")&lt;&gt;"Sim"),AND($M95&lt;&gt;"",IFERROR(INDEX(Produtos!$F$5:$F$104,MATCH($M95,Produtos!$A$5:$A$104,0)),"")&lt;&gt;"Sim"),AND($O95&lt;&gt;"",IFERROR(INDEX(Produtos!$F$5:$F$104,MATCH($O95,Produtos!$A$5:$A$104,0)),"")&lt;&gt;"Sim"),AND($Q95&lt;&gt;"",IFERROR(INDEX(Produtos!$F$5:$F$104,MATCH($Q95,Produtos!$A$5:$A$104,0)),"")&lt;&gt;"Sim")),"SKU inativo ou sem status",IF(OR(AND($I95&lt;&gt;"",$I95=$K95),AND($I95&lt;&gt;"",$I95=$M95),AND($I95&lt;&gt;"",$I95=$O95),AND($I95&lt;&gt;"",$I95=$Q95),AND($K95&lt;&gt;"",$K95=$M95),AND($K95&lt;&gt;"",$K95=$O95),AND($K95&lt;&gt;"",$K95=$Q95),AND($M95&lt;&gt;"",$M95=$O95),AND($M95&lt;&gt;"",$M95=$Q95),AND($O95&lt;&gt;"",$O95=$Q95)),"SKU repetido no combo",IF(OR($V95="",NOT(ISNUMBER($V95)),IFERROR($V95&lt;=0,TRUE)),"Preço do combo inválido",IF(OR($Z95="",NOT(ISNUMBER($Z95))),"Não foi possível calcular a margem",IF($Z95&lt;0,"Margem negativa",IF($Z95&lt;$X95,"Margem abaixo da meta","OK"))))))))))))))))))))</f>
        <v/>
      </c>
      <c r="AE95" s="23">
        <f>IF($AD95="","",IF($AD95="OK","Viável",IF(OR($AD95="Margem negativa",$AD95="Margem abaixo da meta"),"Inviável","Revisar cadastro")))</f>
        <v/>
      </c>
    </row>
    <row r="96">
      <c r="A96" s="18" t="n"/>
      <c r="B96" s="18" t="n"/>
      <c r="C96" s="36" t="n"/>
      <c r="D96" s="36" t="n"/>
      <c r="E96" s="18" t="n"/>
      <c r="F96" s="18" t="n"/>
      <c r="G96" s="25" t="n"/>
      <c r="H96" s="25" t="n"/>
      <c r="I96" s="18" t="n"/>
      <c r="J96" s="20" t="n"/>
      <c r="K96" s="18" t="n"/>
      <c r="L96" s="20" t="n"/>
      <c r="M96" s="18" t="n"/>
      <c r="N96" s="20" t="n"/>
      <c r="O96" s="18" t="n"/>
      <c r="P96" s="20" t="n"/>
      <c r="Q96" s="18" t="n"/>
      <c r="R96" s="20" t="n"/>
      <c r="S96" s="21">
        <f>IF($A96="","",IF($I96="",0,IFERROR($J96*INDEX(Produtos!$D$5:$D$104,MATCH($I96,Produtos!$A$5:$A$104,0)),0))+IF($K96="",0,IFERROR($L96*INDEX(Produtos!$D$5:$D$104,MATCH($K96,Produtos!$A$5:$A$104,0)),0))+IF($M96="",0,IFERROR($N96*INDEX(Produtos!$D$5:$D$104,MATCH($M96,Produtos!$A$5:$A$104,0)),0))+IF($O96="",0,IFERROR($P96*INDEX(Produtos!$D$5:$D$104,MATCH($O96,Produtos!$A$5:$A$104,0)),0))+IF($Q96="",0,IFERROR($R96*INDEX(Produtos!$D$5:$D$104,MATCH($Q96,Produtos!$A$5:$A$104,0)),0)))</f>
        <v/>
      </c>
      <c r="T96" s="21">
        <f>IF($A96="","",IF($I96="",0,IFERROR($J96*INDEX(Produtos!$E$5:$E$104,MATCH($I96,Produtos!$A$5:$A$104,0)),0))+IF($K96="",0,IFERROR($L96*INDEX(Produtos!$E$5:$E$104,MATCH($K96,Produtos!$A$5:$A$104,0)),0))+IF($M96="",0,IFERROR($N96*INDEX(Produtos!$E$5:$E$104,MATCH($M96,Produtos!$A$5:$A$104,0)),0))+IF($O96="",0,IFERROR($P96*INDEX(Produtos!$E$5:$E$104,MATCH($O96,Produtos!$A$5:$A$104,0)),0))+IF($Q96="",0,IFERROR($R96*INDEX(Produtos!$E$5:$E$104,MATCH($Q96,Produtos!$A$5:$A$104,0)),0)))</f>
        <v/>
      </c>
      <c r="U96" s="21">
        <f>IF(OR($A96="",$S96="",NOT(ISNUMBER($H96))),"",$S96*$H96)</f>
        <v/>
      </c>
      <c r="V96" s="21">
        <f>IF(OR($A96="",$S96="",$U96=""),"",$S96-$U96)</f>
        <v/>
      </c>
      <c r="W96" s="22">
        <f>IF(OR($A96="",NOT(ISNUMBER($S96)),$S96&lt;=0,$U96=""),"",$U96/$S96)</f>
        <v/>
      </c>
      <c r="X96" s="22">
        <f>IF($A96="","",IF($G96="",IF(ISNUMBER(Resumo!$H$2),Resumo!$H$2,""),IF(ISNUMBER($G96),$G96,"")))</f>
        <v/>
      </c>
      <c r="Y96" s="21">
        <f>IF(OR($A96="",$V96="",$T96=""),"",$V96-$T96)</f>
        <v/>
      </c>
      <c r="Z96" s="22">
        <f>IF(OR($A96="",NOT(ISNUMBER($V96)),$V96&lt;=0,$Y96=""),"",$Y96/$V96)</f>
        <v/>
      </c>
      <c r="AA96" s="37">
        <f>IF(OR($A96="",$Z96="",$X96=""),"",($Z96-$X96)*100)</f>
        <v/>
      </c>
      <c r="AB96" s="27">
        <f>IF($A96="","",COUNTA($I96,$K96,$M96,$O96,$Q96))</f>
        <v/>
      </c>
      <c r="AC96" s="27">
        <f>IF($A96="","",SUM(IF(AND($I96&lt;&gt;"",ISNUMBER($J96)),$J96,0),IF(AND($K96&lt;&gt;"",ISNUMBER($L96)),$L96,0),IF(AND($M96&lt;&gt;"",ISNUMBER($N96)),$N96,0),IF(AND($O96&lt;&gt;"",ISNUMBER($P96)),$P96,0),IF(AND($Q96&lt;&gt;"",ISNUMBER($R96)),$R96,0)))</f>
        <v/>
      </c>
      <c r="AD96" s="23">
        <f>IF(COUNTA($A96:$R96)=0,"",IF($A96="","Informe o ID do combo",IF(COUNTIF($A$5:$A$104,$A96)&gt;1,"ID do combo duplicado",IF($B96="","Informe o nome da oferta",IF(OR($C96="",$D96="",NOT(ISNUMBER($C96)),NOT(ISNUMBER($D96))),"Informe datas válidas",IF($D96&lt;$C96,"Data final anterior à inicial",IF(AND($E96&lt;&gt;"Rascunho",$E96&lt;&gt;"Em análise",$E96&lt;&gt;"Aprovado",$E96&lt;&gt;"Descartado"),"Informe a situação",IF(AND($F96&lt;&gt;"Loja virtual",$F96&lt;&gt;"Marketplace",$F96&lt;&gt;"Todos"),"Informe o canal",IF(OR(NOT(ISNUMBER($H96)),IFERROR($H96&lt;0,TRUE),IFERROR($H96&gt;0.95,TRUE)),"Desconto inválido",IF(OR(NOT(ISNUMBER($X96)),IFERROR($X96&lt;0,TRUE),IFERROR($X96&gt;0.95,TRUE)),"Meta inválida",IF(COUNTA($I96,$K96,$M96,$O96,$Q96)=0,"Informe ao menos um SKU",IF(OR(AND($I96&lt;&gt;"",OR(NOT(ISNUMBER($J96)),IFERROR($J96&lt;1,TRUE),IFERROR($J96&lt;&gt;INT($J96),TRUE))),AND($I96="",$J96&lt;&gt;""),AND($K96&lt;&gt;"",OR(NOT(ISNUMBER($L96)),IFERROR($L96&lt;1,TRUE),IFERROR($L96&lt;&gt;INT($L96),TRUE))),AND($K96="",$L96&lt;&gt;""),AND($M96&lt;&gt;"",OR(NOT(ISNUMBER($N96)),IFERROR($N96&lt;1,TRUE),IFERROR($N96&lt;&gt;INT($N96),TRUE))),AND($M96="",$N96&lt;&gt;""),AND($O96&lt;&gt;"",OR(NOT(ISNUMBER($P96)),IFERROR($P96&lt;1,TRUE),IFERROR($P96&lt;&gt;INT($P96),TRUE))),AND($O96="",$P96&lt;&gt;""),AND($Q96&lt;&gt;"",OR(NOT(ISNUMBER($R96)),IFERROR($R96&lt;1,TRUE),IFERROR($R96&lt;&gt;INT($R96),TRUE))),AND($Q96="",$R96&lt;&gt;"")),"Revise SKUs e quantidades",IF(OR(AND($I96&lt;&gt;"",IFERROR(MATCH($I96,Produtos!$A$5:$A$104,0),0)=0),AND($K96&lt;&gt;"",IFERROR(MATCH($K96,Produtos!$A$5:$A$104,0),0)=0),AND($M96&lt;&gt;"",IFERROR(MATCH($M96,Produtos!$A$5:$A$104,0),0)=0),AND($O96&lt;&gt;"",IFERROR(MATCH($O96,Produtos!$A$5:$A$104,0),0)=0),AND($Q96&lt;&gt;"",IFERROR(MATCH($Q96,Produtos!$A$5:$A$104,0),0)=0)),"SKU não cadastrado",IF(OR(AND($I96&lt;&gt;"",IFERROR(INDEX(Produtos!$I$5:$I$104,MATCH($I96,Produtos!$A$5:$A$104,0)),"")&lt;&gt;"OK"),AND($K96&lt;&gt;"",IFERROR(INDEX(Produtos!$I$5:$I$104,MATCH($K96,Produtos!$A$5:$A$104,0)),"")&lt;&gt;"OK"),AND($M96&lt;&gt;"",IFERROR(INDEX(Produtos!$I$5:$I$104,MATCH($M96,Produtos!$A$5:$A$104,0)),"")&lt;&gt;"OK"),AND($O96&lt;&gt;"",IFERROR(INDEX(Produtos!$I$5:$I$104,MATCH($O96,Produtos!$A$5:$A$104,0)),"")&lt;&gt;"OK"),AND($Q96&lt;&gt;"",IFERROR(INDEX(Produtos!$I$5:$I$104,MATCH($Q96,Produtos!$A$5:$A$104,0)),"")&lt;&gt;"OK")),"SKU com erro no cadastro",IF(OR(AND($I96&lt;&gt;"",IFERROR(INDEX(Produtos!$F$5:$F$104,MATCH($I96,Produtos!$A$5:$A$104,0)),"")&lt;&gt;"Sim"),AND($K96&lt;&gt;"",IFERROR(INDEX(Produtos!$F$5:$F$104,MATCH($K96,Produtos!$A$5:$A$104,0)),"")&lt;&gt;"Sim"),AND($M96&lt;&gt;"",IFERROR(INDEX(Produtos!$F$5:$F$104,MATCH($M96,Produtos!$A$5:$A$104,0)),"")&lt;&gt;"Sim"),AND($O96&lt;&gt;"",IFERROR(INDEX(Produtos!$F$5:$F$104,MATCH($O96,Produtos!$A$5:$A$104,0)),"")&lt;&gt;"Sim"),AND($Q96&lt;&gt;"",IFERROR(INDEX(Produtos!$F$5:$F$104,MATCH($Q96,Produtos!$A$5:$A$104,0)),"")&lt;&gt;"Sim")),"SKU inativo ou sem status",IF(OR(AND($I96&lt;&gt;"",$I96=$K96),AND($I96&lt;&gt;"",$I96=$M96),AND($I96&lt;&gt;"",$I96=$O96),AND($I96&lt;&gt;"",$I96=$Q96),AND($K96&lt;&gt;"",$K96=$M96),AND($K96&lt;&gt;"",$K96=$O96),AND($K96&lt;&gt;"",$K96=$Q96),AND($M96&lt;&gt;"",$M96=$O96),AND($M96&lt;&gt;"",$M96=$Q96),AND($O96&lt;&gt;"",$O96=$Q96)),"SKU repetido no combo",IF(OR($V96="",NOT(ISNUMBER($V96)),IFERROR($V96&lt;=0,TRUE)),"Preço do combo inválido",IF(OR($Z96="",NOT(ISNUMBER($Z96))),"Não foi possível calcular a margem",IF($Z96&lt;0,"Margem negativa",IF($Z96&lt;$X96,"Margem abaixo da meta","OK"))))))))))))))))))))</f>
        <v/>
      </c>
      <c r="AE96" s="23">
        <f>IF($AD96="","",IF($AD96="OK","Viável",IF(OR($AD96="Margem negativa",$AD96="Margem abaixo da meta"),"Inviável","Revisar cadastro")))</f>
        <v/>
      </c>
    </row>
    <row r="97">
      <c r="A97" s="18" t="n"/>
      <c r="B97" s="18" t="n"/>
      <c r="C97" s="36" t="n"/>
      <c r="D97" s="36" t="n"/>
      <c r="E97" s="18" t="n"/>
      <c r="F97" s="18" t="n"/>
      <c r="G97" s="25" t="n"/>
      <c r="H97" s="25" t="n"/>
      <c r="I97" s="18" t="n"/>
      <c r="J97" s="20" t="n"/>
      <c r="K97" s="18" t="n"/>
      <c r="L97" s="20" t="n"/>
      <c r="M97" s="18" t="n"/>
      <c r="N97" s="20" t="n"/>
      <c r="O97" s="18" t="n"/>
      <c r="P97" s="20" t="n"/>
      <c r="Q97" s="18" t="n"/>
      <c r="R97" s="20" t="n"/>
      <c r="S97" s="21">
        <f>IF($A97="","",IF($I97="",0,IFERROR($J97*INDEX(Produtos!$D$5:$D$104,MATCH($I97,Produtos!$A$5:$A$104,0)),0))+IF($K97="",0,IFERROR($L97*INDEX(Produtos!$D$5:$D$104,MATCH($K97,Produtos!$A$5:$A$104,0)),0))+IF($M97="",0,IFERROR($N97*INDEX(Produtos!$D$5:$D$104,MATCH($M97,Produtos!$A$5:$A$104,0)),0))+IF($O97="",0,IFERROR($P97*INDEX(Produtos!$D$5:$D$104,MATCH($O97,Produtos!$A$5:$A$104,0)),0))+IF($Q97="",0,IFERROR($R97*INDEX(Produtos!$D$5:$D$104,MATCH($Q97,Produtos!$A$5:$A$104,0)),0)))</f>
        <v/>
      </c>
      <c r="T97" s="21">
        <f>IF($A97="","",IF($I97="",0,IFERROR($J97*INDEX(Produtos!$E$5:$E$104,MATCH($I97,Produtos!$A$5:$A$104,0)),0))+IF($K97="",0,IFERROR($L97*INDEX(Produtos!$E$5:$E$104,MATCH($K97,Produtos!$A$5:$A$104,0)),0))+IF($M97="",0,IFERROR($N97*INDEX(Produtos!$E$5:$E$104,MATCH($M97,Produtos!$A$5:$A$104,0)),0))+IF($O97="",0,IFERROR($P97*INDEX(Produtos!$E$5:$E$104,MATCH($O97,Produtos!$A$5:$A$104,0)),0))+IF($Q97="",0,IFERROR($R97*INDEX(Produtos!$E$5:$E$104,MATCH($Q97,Produtos!$A$5:$A$104,0)),0)))</f>
        <v/>
      </c>
      <c r="U97" s="21">
        <f>IF(OR($A97="",$S97="",NOT(ISNUMBER($H97))),"",$S97*$H97)</f>
        <v/>
      </c>
      <c r="V97" s="21">
        <f>IF(OR($A97="",$S97="",$U97=""),"",$S97-$U97)</f>
        <v/>
      </c>
      <c r="W97" s="22">
        <f>IF(OR($A97="",NOT(ISNUMBER($S97)),$S97&lt;=0,$U97=""),"",$U97/$S97)</f>
        <v/>
      </c>
      <c r="X97" s="22">
        <f>IF($A97="","",IF($G97="",IF(ISNUMBER(Resumo!$H$2),Resumo!$H$2,""),IF(ISNUMBER($G97),$G97,"")))</f>
        <v/>
      </c>
      <c r="Y97" s="21">
        <f>IF(OR($A97="",$V97="",$T97=""),"",$V97-$T97)</f>
        <v/>
      </c>
      <c r="Z97" s="22">
        <f>IF(OR($A97="",NOT(ISNUMBER($V97)),$V97&lt;=0,$Y97=""),"",$Y97/$V97)</f>
        <v/>
      </c>
      <c r="AA97" s="37">
        <f>IF(OR($A97="",$Z97="",$X97=""),"",($Z97-$X97)*100)</f>
        <v/>
      </c>
      <c r="AB97" s="27">
        <f>IF($A97="","",COUNTA($I97,$K97,$M97,$O97,$Q97))</f>
        <v/>
      </c>
      <c r="AC97" s="27">
        <f>IF($A97="","",SUM(IF(AND($I97&lt;&gt;"",ISNUMBER($J97)),$J97,0),IF(AND($K97&lt;&gt;"",ISNUMBER($L97)),$L97,0),IF(AND($M97&lt;&gt;"",ISNUMBER($N97)),$N97,0),IF(AND($O97&lt;&gt;"",ISNUMBER($P97)),$P97,0),IF(AND($Q97&lt;&gt;"",ISNUMBER($R97)),$R97,0)))</f>
        <v/>
      </c>
      <c r="AD97" s="23">
        <f>IF(COUNTA($A97:$R97)=0,"",IF($A97="","Informe o ID do combo",IF(COUNTIF($A$5:$A$104,$A97)&gt;1,"ID do combo duplicado",IF($B97="","Informe o nome da oferta",IF(OR($C97="",$D97="",NOT(ISNUMBER($C97)),NOT(ISNUMBER($D97))),"Informe datas válidas",IF($D97&lt;$C97,"Data final anterior à inicial",IF(AND($E97&lt;&gt;"Rascunho",$E97&lt;&gt;"Em análise",$E97&lt;&gt;"Aprovado",$E97&lt;&gt;"Descartado"),"Informe a situação",IF(AND($F97&lt;&gt;"Loja virtual",$F97&lt;&gt;"Marketplace",$F97&lt;&gt;"Todos"),"Informe o canal",IF(OR(NOT(ISNUMBER($H97)),IFERROR($H97&lt;0,TRUE),IFERROR($H97&gt;0.95,TRUE)),"Desconto inválido",IF(OR(NOT(ISNUMBER($X97)),IFERROR($X97&lt;0,TRUE),IFERROR($X97&gt;0.95,TRUE)),"Meta inválida",IF(COUNTA($I97,$K97,$M97,$O97,$Q97)=0,"Informe ao menos um SKU",IF(OR(AND($I97&lt;&gt;"",OR(NOT(ISNUMBER($J97)),IFERROR($J97&lt;1,TRUE),IFERROR($J97&lt;&gt;INT($J97),TRUE))),AND($I97="",$J97&lt;&gt;""),AND($K97&lt;&gt;"",OR(NOT(ISNUMBER($L97)),IFERROR($L97&lt;1,TRUE),IFERROR($L97&lt;&gt;INT($L97),TRUE))),AND($K97="",$L97&lt;&gt;""),AND($M97&lt;&gt;"",OR(NOT(ISNUMBER($N97)),IFERROR($N97&lt;1,TRUE),IFERROR($N97&lt;&gt;INT($N97),TRUE))),AND($M97="",$N97&lt;&gt;""),AND($O97&lt;&gt;"",OR(NOT(ISNUMBER($P97)),IFERROR($P97&lt;1,TRUE),IFERROR($P97&lt;&gt;INT($P97),TRUE))),AND($O97="",$P97&lt;&gt;""),AND($Q97&lt;&gt;"",OR(NOT(ISNUMBER($R97)),IFERROR($R97&lt;1,TRUE),IFERROR($R97&lt;&gt;INT($R97),TRUE))),AND($Q97="",$R97&lt;&gt;"")),"Revise SKUs e quantidades",IF(OR(AND($I97&lt;&gt;"",IFERROR(MATCH($I97,Produtos!$A$5:$A$104,0),0)=0),AND($K97&lt;&gt;"",IFERROR(MATCH($K97,Produtos!$A$5:$A$104,0),0)=0),AND($M97&lt;&gt;"",IFERROR(MATCH($M97,Produtos!$A$5:$A$104,0),0)=0),AND($O97&lt;&gt;"",IFERROR(MATCH($O97,Produtos!$A$5:$A$104,0),0)=0),AND($Q97&lt;&gt;"",IFERROR(MATCH($Q97,Produtos!$A$5:$A$104,0),0)=0)),"SKU não cadastrado",IF(OR(AND($I97&lt;&gt;"",IFERROR(INDEX(Produtos!$I$5:$I$104,MATCH($I97,Produtos!$A$5:$A$104,0)),"")&lt;&gt;"OK"),AND($K97&lt;&gt;"",IFERROR(INDEX(Produtos!$I$5:$I$104,MATCH($K97,Produtos!$A$5:$A$104,0)),"")&lt;&gt;"OK"),AND($M97&lt;&gt;"",IFERROR(INDEX(Produtos!$I$5:$I$104,MATCH($M97,Produtos!$A$5:$A$104,0)),"")&lt;&gt;"OK"),AND($O97&lt;&gt;"",IFERROR(INDEX(Produtos!$I$5:$I$104,MATCH($O97,Produtos!$A$5:$A$104,0)),"")&lt;&gt;"OK"),AND($Q97&lt;&gt;"",IFERROR(INDEX(Produtos!$I$5:$I$104,MATCH($Q97,Produtos!$A$5:$A$104,0)),"")&lt;&gt;"OK")),"SKU com erro no cadastro",IF(OR(AND($I97&lt;&gt;"",IFERROR(INDEX(Produtos!$F$5:$F$104,MATCH($I97,Produtos!$A$5:$A$104,0)),"")&lt;&gt;"Sim"),AND($K97&lt;&gt;"",IFERROR(INDEX(Produtos!$F$5:$F$104,MATCH($K97,Produtos!$A$5:$A$104,0)),"")&lt;&gt;"Sim"),AND($M97&lt;&gt;"",IFERROR(INDEX(Produtos!$F$5:$F$104,MATCH($M97,Produtos!$A$5:$A$104,0)),"")&lt;&gt;"Sim"),AND($O97&lt;&gt;"",IFERROR(INDEX(Produtos!$F$5:$F$104,MATCH($O97,Produtos!$A$5:$A$104,0)),"")&lt;&gt;"Sim"),AND($Q97&lt;&gt;"",IFERROR(INDEX(Produtos!$F$5:$F$104,MATCH($Q97,Produtos!$A$5:$A$104,0)),"")&lt;&gt;"Sim")),"SKU inativo ou sem status",IF(OR(AND($I97&lt;&gt;"",$I97=$K97),AND($I97&lt;&gt;"",$I97=$M97),AND($I97&lt;&gt;"",$I97=$O97),AND($I97&lt;&gt;"",$I97=$Q97),AND($K97&lt;&gt;"",$K97=$M97),AND($K97&lt;&gt;"",$K97=$O97),AND($K97&lt;&gt;"",$K97=$Q97),AND($M97&lt;&gt;"",$M97=$O97),AND($M97&lt;&gt;"",$M97=$Q97),AND($O97&lt;&gt;"",$O97=$Q97)),"SKU repetido no combo",IF(OR($V97="",NOT(ISNUMBER($V97)),IFERROR($V97&lt;=0,TRUE)),"Preço do combo inválido",IF(OR($Z97="",NOT(ISNUMBER($Z97))),"Não foi possível calcular a margem",IF($Z97&lt;0,"Margem negativa",IF($Z97&lt;$X97,"Margem abaixo da meta","OK"))))))))))))))))))))</f>
        <v/>
      </c>
      <c r="AE97" s="23">
        <f>IF($AD97="","",IF($AD97="OK","Viável",IF(OR($AD97="Margem negativa",$AD97="Margem abaixo da meta"),"Inviável","Revisar cadastro")))</f>
        <v/>
      </c>
    </row>
    <row r="98">
      <c r="A98" s="18" t="n"/>
      <c r="B98" s="18" t="n"/>
      <c r="C98" s="36" t="n"/>
      <c r="D98" s="36" t="n"/>
      <c r="E98" s="18" t="n"/>
      <c r="F98" s="18" t="n"/>
      <c r="G98" s="25" t="n"/>
      <c r="H98" s="25" t="n"/>
      <c r="I98" s="18" t="n"/>
      <c r="J98" s="20" t="n"/>
      <c r="K98" s="18" t="n"/>
      <c r="L98" s="20" t="n"/>
      <c r="M98" s="18" t="n"/>
      <c r="N98" s="20" t="n"/>
      <c r="O98" s="18" t="n"/>
      <c r="P98" s="20" t="n"/>
      <c r="Q98" s="18" t="n"/>
      <c r="R98" s="20" t="n"/>
      <c r="S98" s="21">
        <f>IF($A98="","",IF($I98="",0,IFERROR($J98*INDEX(Produtos!$D$5:$D$104,MATCH($I98,Produtos!$A$5:$A$104,0)),0))+IF($K98="",0,IFERROR($L98*INDEX(Produtos!$D$5:$D$104,MATCH($K98,Produtos!$A$5:$A$104,0)),0))+IF($M98="",0,IFERROR($N98*INDEX(Produtos!$D$5:$D$104,MATCH($M98,Produtos!$A$5:$A$104,0)),0))+IF($O98="",0,IFERROR($P98*INDEX(Produtos!$D$5:$D$104,MATCH($O98,Produtos!$A$5:$A$104,0)),0))+IF($Q98="",0,IFERROR($R98*INDEX(Produtos!$D$5:$D$104,MATCH($Q98,Produtos!$A$5:$A$104,0)),0)))</f>
        <v/>
      </c>
      <c r="T98" s="21">
        <f>IF($A98="","",IF($I98="",0,IFERROR($J98*INDEX(Produtos!$E$5:$E$104,MATCH($I98,Produtos!$A$5:$A$104,0)),0))+IF($K98="",0,IFERROR($L98*INDEX(Produtos!$E$5:$E$104,MATCH($K98,Produtos!$A$5:$A$104,0)),0))+IF($M98="",0,IFERROR($N98*INDEX(Produtos!$E$5:$E$104,MATCH($M98,Produtos!$A$5:$A$104,0)),0))+IF($O98="",0,IFERROR($P98*INDEX(Produtos!$E$5:$E$104,MATCH($O98,Produtos!$A$5:$A$104,0)),0))+IF($Q98="",0,IFERROR($R98*INDEX(Produtos!$E$5:$E$104,MATCH($Q98,Produtos!$A$5:$A$104,0)),0)))</f>
        <v/>
      </c>
      <c r="U98" s="21">
        <f>IF(OR($A98="",$S98="",NOT(ISNUMBER($H98))),"",$S98*$H98)</f>
        <v/>
      </c>
      <c r="V98" s="21">
        <f>IF(OR($A98="",$S98="",$U98=""),"",$S98-$U98)</f>
        <v/>
      </c>
      <c r="W98" s="22">
        <f>IF(OR($A98="",NOT(ISNUMBER($S98)),$S98&lt;=0,$U98=""),"",$U98/$S98)</f>
        <v/>
      </c>
      <c r="X98" s="22">
        <f>IF($A98="","",IF($G98="",IF(ISNUMBER(Resumo!$H$2),Resumo!$H$2,""),IF(ISNUMBER($G98),$G98,"")))</f>
        <v/>
      </c>
      <c r="Y98" s="21">
        <f>IF(OR($A98="",$V98="",$T98=""),"",$V98-$T98)</f>
        <v/>
      </c>
      <c r="Z98" s="22">
        <f>IF(OR($A98="",NOT(ISNUMBER($V98)),$V98&lt;=0,$Y98=""),"",$Y98/$V98)</f>
        <v/>
      </c>
      <c r="AA98" s="37">
        <f>IF(OR($A98="",$Z98="",$X98=""),"",($Z98-$X98)*100)</f>
        <v/>
      </c>
      <c r="AB98" s="27">
        <f>IF($A98="","",COUNTA($I98,$K98,$M98,$O98,$Q98))</f>
        <v/>
      </c>
      <c r="AC98" s="27">
        <f>IF($A98="","",SUM(IF(AND($I98&lt;&gt;"",ISNUMBER($J98)),$J98,0),IF(AND($K98&lt;&gt;"",ISNUMBER($L98)),$L98,0),IF(AND($M98&lt;&gt;"",ISNUMBER($N98)),$N98,0),IF(AND($O98&lt;&gt;"",ISNUMBER($P98)),$P98,0),IF(AND($Q98&lt;&gt;"",ISNUMBER($R98)),$R98,0)))</f>
        <v/>
      </c>
      <c r="AD98" s="23">
        <f>IF(COUNTA($A98:$R98)=0,"",IF($A98="","Informe o ID do combo",IF(COUNTIF($A$5:$A$104,$A98)&gt;1,"ID do combo duplicado",IF($B98="","Informe o nome da oferta",IF(OR($C98="",$D98="",NOT(ISNUMBER($C98)),NOT(ISNUMBER($D98))),"Informe datas válidas",IF($D98&lt;$C98,"Data final anterior à inicial",IF(AND($E98&lt;&gt;"Rascunho",$E98&lt;&gt;"Em análise",$E98&lt;&gt;"Aprovado",$E98&lt;&gt;"Descartado"),"Informe a situação",IF(AND($F98&lt;&gt;"Loja virtual",$F98&lt;&gt;"Marketplace",$F98&lt;&gt;"Todos"),"Informe o canal",IF(OR(NOT(ISNUMBER($H98)),IFERROR($H98&lt;0,TRUE),IFERROR($H98&gt;0.95,TRUE)),"Desconto inválido",IF(OR(NOT(ISNUMBER($X98)),IFERROR($X98&lt;0,TRUE),IFERROR($X98&gt;0.95,TRUE)),"Meta inválida",IF(COUNTA($I98,$K98,$M98,$O98,$Q98)=0,"Informe ao menos um SKU",IF(OR(AND($I98&lt;&gt;"",OR(NOT(ISNUMBER($J98)),IFERROR($J98&lt;1,TRUE),IFERROR($J98&lt;&gt;INT($J98),TRUE))),AND($I98="",$J98&lt;&gt;""),AND($K98&lt;&gt;"",OR(NOT(ISNUMBER($L98)),IFERROR($L98&lt;1,TRUE),IFERROR($L98&lt;&gt;INT($L98),TRUE))),AND($K98="",$L98&lt;&gt;""),AND($M98&lt;&gt;"",OR(NOT(ISNUMBER($N98)),IFERROR($N98&lt;1,TRUE),IFERROR($N98&lt;&gt;INT($N98),TRUE))),AND($M98="",$N98&lt;&gt;""),AND($O98&lt;&gt;"",OR(NOT(ISNUMBER($P98)),IFERROR($P98&lt;1,TRUE),IFERROR($P98&lt;&gt;INT($P98),TRUE))),AND($O98="",$P98&lt;&gt;""),AND($Q98&lt;&gt;"",OR(NOT(ISNUMBER($R98)),IFERROR($R98&lt;1,TRUE),IFERROR($R98&lt;&gt;INT($R98),TRUE))),AND($Q98="",$R98&lt;&gt;"")),"Revise SKUs e quantidades",IF(OR(AND($I98&lt;&gt;"",IFERROR(MATCH($I98,Produtos!$A$5:$A$104,0),0)=0),AND($K98&lt;&gt;"",IFERROR(MATCH($K98,Produtos!$A$5:$A$104,0),0)=0),AND($M98&lt;&gt;"",IFERROR(MATCH($M98,Produtos!$A$5:$A$104,0),0)=0),AND($O98&lt;&gt;"",IFERROR(MATCH($O98,Produtos!$A$5:$A$104,0),0)=0),AND($Q98&lt;&gt;"",IFERROR(MATCH($Q98,Produtos!$A$5:$A$104,0),0)=0)),"SKU não cadastrado",IF(OR(AND($I98&lt;&gt;"",IFERROR(INDEX(Produtos!$I$5:$I$104,MATCH($I98,Produtos!$A$5:$A$104,0)),"")&lt;&gt;"OK"),AND($K98&lt;&gt;"",IFERROR(INDEX(Produtos!$I$5:$I$104,MATCH($K98,Produtos!$A$5:$A$104,0)),"")&lt;&gt;"OK"),AND($M98&lt;&gt;"",IFERROR(INDEX(Produtos!$I$5:$I$104,MATCH($M98,Produtos!$A$5:$A$104,0)),"")&lt;&gt;"OK"),AND($O98&lt;&gt;"",IFERROR(INDEX(Produtos!$I$5:$I$104,MATCH($O98,Produtos!$A$5:$A$104,0)),"")&lt;&gt;"OK"),AND($Q98&lt;&gt;"",IFERROR(INDEX(Produtos!$I$5:$I$104,MATCH($Q98,Produtos!$A$5:$A$104,0)),"")&lt;&gt;"OK")),"SKU com erro no cadastro",IF(OR(AND($I98&lt;&gt;"",IFERROR(INDEX(Produtos!$F$5:$F$104,MATCH($I98,Produtos!$A$5:$A$104,0)),"")&lt;&gt;"Sim"),AND($K98&lt;&gt;"",IFERROR(INDEX(Produtos!$F$5:$F$104,MATCH($K98,Produtos!$A$5:$A$104,0)),"")&lt;&gt;"Sim"),AND($M98&lt;&gt;"",IFERROR(INDEX(Produtos!$F$5:$F$104,MATCH($M98,Produtos!$A$5:$A$104,0)),"")&lt;&gt;"Sim"),AND($O98&lt;&gt;"",IFERROR(INDEX(Produtos!$F$5:$F$104,MATCH($O98,Produtos!$A$5:$A$104,0)),"")&lt;&gt;"Sim"),AND($Q98&lt;&gt;"",IFERROR(INDEX(Produtos!$F$5:$F$104,MATCH($Q98,Produtos!$A$5:$A$104,0)),"")&lt;&gt;"Sim")),"SKU inativo ou sem status",IF(OR(AND($I98&lt;&gt;"",$I98=$K98),AND($I98&lt;&gt;"",$I98=$M98),AND($I98&lt;&gt;"",$I98=$O98),AND($I98&lt;&gt;"",$I98=$Q98),AND($K98&lt;&gt;"",$K98=$M98),AND($K98&lt;&gt;"",$K98=$O98),AND($K98&lt;&gt;"",$K98=$Q98),AND($M98&lt;&gt;"",$M98=$O98),AND($M98&lt;&gt;"",$M98=$Q98),AND($O98&lt;&gt;"",$O98=$Q98)),"SKU repetido no combo",IF(OR($V98="",NOT(ISNUMBER($V98)),IFERROR($V98&lt;=0,TRUE)),"Preço do combo inválido",IF(OR($Z98="",NOT(ISNUMBER($Z98))),"Não foi possível calcular a margem",IF($Z98&lt;0,"Margem negativa",IF($Z98&lt;$X98,"Margem abaixo da meta","OK"))))))))))))))))))))</f>
        <v/>
      </c>
      <c r="AE98" s="23">
        <f>IF($AD98="","",IF($AD98="OK","Viável",IF(OR($AD98="Margem negativa",$AD98="Margem abaixo da meta"),"Inviável","Revisar cadastro")))</f>
        <v/>
      </c>
    </row>
    <row r="99">
      <c r="A99" s="18" t="n"/>
      <c r="B99" s="18" t="n"/>
      <c r="C99" s="36" t="n"/>
      <c r="D99" s="36" t="n"/>
      <c r="E99" s="18" t="n"/>
      <c r="F99" s="18" t="n"/>
      <c r="G99" s="25" t="n"/>
      <c r="H99" s="25" t="n"/>
      <c r="I99" s="18" t="n"/>
      <c r="J99" s="20" t="n"/>
      <c r="K99" s="18" t="n"/>
      <c r="L99" s="20" t="n"/>
      <c r="M99" s="18" t="n"/>
      <c r="N99" s="20" t="n"/>
      <c r="O99" s="18" t="n"/>
      <c r="P99" s="20" t="n"/>
      <c r="Q99" s="18" t="n"/>
      <c r="R99" s="20" t="n"/>
      <c r="S99" s="21">
        <f>IF($A99="","",IF($I99="",0,IFERROR($J99*INDEX(Produtos!$D$5:$D$104,MATCH($I99,Produtos!$A$5:$A$104,0)),0))+IF($K99="",0,IFERROR($L99*INDEX(Produtos!$D$5:$D$104,MATCH($K99,Produtos!$A$5:$A$104,0)),0))+IF($M99="",0,IFERROR($N99*INDEX(Produtos!$D$5:$D$104,MATCH($M99,Produtos!$A$5:$A$104,0)),0))+IF($O99="",0,IFERROR($P99*INDEX(Produtos!$D$5:$D$104,MATCH($O99,Produtos!$A$5:$A$104,0)),0))+IF($Q99="",0,IFERROR($R99*INDEX(Produtos!$D$5:$D$104,MATCH($Q99,Produtos!$A$5:$A$104,0)),0)))</f>
        <v/>
      </c>
      <c r="T99" s="21">
        <f>IF($A99="","",IF($I99="",0,IFERROR($J99*INDEX(Produtos!$E$5:$E$104,MATCH($I99,Produtos!$A$5:$A$104,0)),0))+IF($K99="",0,IFERROR($L99*INDEX(Produtos!$E$5:$E$104,MATCH($K99,Produtos!$A$5:$A$104,0)),0))+IF($M99="",0,IFERROR($N99*INDEX(Produtos!$E$5:$E$104,MATCH($M99,Produtos!$A$5:$A$104,0)),0))+IF($O99="",0,IFERROR($P99*INDEX(Produtos!$E$5:$E$104,MATCH($O99,Produtos!$A$5:$A$104,0)),0))+IF($Q99="",0,IFERROR($R99*INDEX(Produtos!$E$5:$E$104,MATCH($Q99,Produtos!$A$5:$A$104,0)),0)))</f>
        <v/>
      </c>
      <c r="U99" s="21">
        <f>IF(OR($A99="",$S99="",NOT(ISNUMBER($H99))),"",$S99*$H99)</f>
        <v/>
      </c>
      <c r="V99" s="21">
        <f>IF(OR($A99="",$S99="",$U99=""),"",$S99-$U99)</f>
        <v/>
      </c>
      <c r="W99" s="22">
        <f>IF(OR($A99="",NOT(ISNUMBER($S99)),$S99&lt;=0,$U99=""),"",$U99/$S99)</f>
        <v/>
      </c>
      <c r="X99" s="22">
        <f>IF($A99="","",IF($G99="",IF(ISNUMBER(Resumo!$H$2),Resumo!$H$2,""),IF(ISNUMBER($G99),$G99,"")))</f>
        <v/>
      </c>
      <c r="Y99" s="21">
        <f>IF(OR($A99="",$V99="",$T99=""),"",$V99-$T99)</f>
        <v/>
      </c>
      <c r="Z99" s="22">
        <f>IF(OR($A99="",NOT(ISNUMBER($V99)),$V99&lt;=0,$Y99=""),"",$Y99/$V99)</f>
        <v/>
      </c>
      <c r="AA99" s="37">
        <f>IF(OR($A99="",$Z99="",$X99=""),"",($Z99-$X99)*100)</f>
        <v/>
      </c>
      <c r="AB99" s="27">
        <f>IF($A99="","",COUNTA($I99,$K99,$M99,$O99,$Q99))</f>
        <v/>
      </c>
      <c r="AC99" s="27">
        <f>IF($A99="","",SUM(IF(AND($I99&lt;&gt;"",ISNUMBER($J99)),$J99,0),IF(AND($K99&lt;&gt;"",ISNUMBER($L99)),$L99,0),IF(AND($M99&lt;&gt;"",ISNUMBER($N99)),$N99,0),IF(AND($O99&lt;&gt;"",ISNUMBER($P99)),$P99,0),IF(AND($Q99&lt;&gt;"",ISNUMBER($R99)),$R99,0)))</f>
        <v/>
      </c>
      <c r="AD99" s="23">
        <f>IF(COUNTA($A99:$R99)=0,"",IF($A99="","Informe o ID do combo",IF(COUNTIF($A$5:$A$104,$A99)&gt;1,"ID do combo duplicado",IF($B99="","Informe o nome da oferta",IF(OR($C99="",$D99="",NOT(ISNUMBER($C99)),NOT(ISNUMBER($D99))),"Informe datas válidas",IF($D99&lt;$C99,"Data final anterior à inicial",IF(AND($E99&lt;&gt;"Rascunho",$E99&lt;&gt;"Em análise",$E99&lt;&gt;"Aprovado",$E99&lt;&gt;"Descartado"),"Informe a situação",IF(AND($F99&lt;&gt;"Loja virtual",$F99&lt;&gt;"Marketplace",$F99&lt;&gt;"Todos"),"Informe o canal",IF(OR(NOT(ISNUMBER($H99)),IFERROR($H99&lt;0,TRUE),IFERROR($H99&gt;0.95,TRUE)),"Desconto inválido",IF(OR(NOT(ISNUMBER($X99)),IFERROR($X99&lt;0,TRUE),IFERROR($X99&gt;0.95,TRUE)),"Meta inválida",IF(COUNTA($I99,$K99,$M99,$O99,$Q99)=0,"Informe ao menos um SKU",IF(OR(AND($I99&lt;&gt;"",OR(NOT(ISNUMBER($J99)),IFERROR($J99&lt;1,TRUE),IFERROR($J99&lt;&gt;INT($J99),TRUE))),AND($I99="",$J99&lt;&gt;""),AND($K99&lt;&gt;"",OR(NOT(ISNUMBER($L99)),IFERROR($L99&lt;1,TRUE),IFERROR($L99&lt;&gt;INT($L99),TRUE))),AND($K99="",$L99&lt;&gt;""),AND($M99&lt;&gt;"",OR(NOT(ISNUMBER($N99)),IFERROR($N99&lt;1,TRUE),IFERROR($N99&lt;&gt;INT($N99),TRUE))),AND($M99="",$N99&lt;&gt;""),AND($O99&lt;&gt;"",OR(NOT(ISNUMBER($P99)),IFERROR($P99&lt;1,TRUE),IFERROR($P99&lt;&gt;INT($P99),TRUE))),AND($O99="",$P99&lt;&gt;""),AND($Q99&lt;&gt;"",OR(NOT(ISNUMBER($R99)),IFERROR($R99&lt;1,TRUE),IFERROR($R99&lt;&gt;INT($R99),TRUE))),AND($Q99="",$R99&lt;&gt;"")),"Revise SKUs e quantidades",IF(OR(AND($I99&lt;&gt;"",IFERROR(MATCH($I99,Produtos!$A$5:$A$104,0),0)=0),AND($K99&lt;&gt;"",IFERROR(MATCH($K99,Produtos!$A$5:$A$104,0),0)=0),AND($M99&lt;&gt;"",IFERROR(MATCH($M99,Produtos!$A$5:$A$104,0),0)=0),AND($O99&lt;&gt;"",IFERROR(MATCH($O99,Produtos!$A$5:$A$104,0),0)=0),AND($Q99&lt;&gt;"",IFERROR(MATCH($Q99,Produtos!$A$5:$A$104,0),0)=0)),"SKU não cadastrado",IF(OR(AND($I99&lt;&gt;"",IFERROR(INDEX(Produtos!$I$5:$I$104,MATCH($I99,Produtos!$A$5:$A$104,0)),"")&lt;&gt;"OK"),AND($K99&lt;&gt;"",IFERROR(INDEX(Produtos!$I$5:$I$104,MATCH($K99,Produtos!$A$5:$A$104,0)),"")&lt;&gt;"OK"),AND($M99&lt;&gt;"",IFERROR(INDEX(Produtos!$I$5:$I$104,MATCH($M99,Produtos!$A$5:$A$104,0)),"")&lt;&gt;"OK"),AND($O99&lt;&gt;"",IFERROR(INDEX(Produtos!$I$5:$I$104,MATCH($O99,Produtos!$A$5:$A$104,0)),"")&lt;&gt;"OK"),AND($Q99&lt;&gt;"",IFERROR(INDEX(Produtos!$I$5:$I$104,MATCH($Q99,Produtos!$A$5:$A$104,0)),"")&lt;&gt;"OK")),"SKU com erro no cadastro",IF(OR(AND($I99&lt;&gt;"",IFERROR(INDEX(Produtos!$F$5:$F$104,MATCH($I99,Produtos!$A$5:$A$104,0)),"")&lt;&gt;"Sim"),AND($K99&lt;&gt;"",IFERROR(INDEX(Produtos!$F$5:$F$104,MATCH($K99,Produtos!$A$5:$A$104,0)),"")&lt;&gt;"Sim"),AND($M99&lt;&gt;"",IFERROR(INDEX(Produtos!$F$5:$F$104,MATCH($M99,Produtos!$A$5:$A$104,0)),"")&lt;&gt;"Sim"),AND($O99&lt;&gt;"",IFERROR(INDEX(Produtos!$F$5:$F$104,MATCH($O99,Produtos!$A$5:$A$104,0)),"")&lt;&gt;"Sim"),AND($Q99&lt;&gt;"",IFERROR(INDEX(Produtos!$F$5:$F$104,MATCH($Q99,Produtos!$A$5:$A$104,0)),"")&lt;&gt;"Sim")),"SKU inativo ou sem status",IF(OR(AND($I99&lt;&gt;"",$I99=$K99),AND($I99&lt;&gt;"",$I99=$M99),AND($I99&lt;&gt;"",$I99=$O99),AND($I99&lt;&gt;"",$I99=$Q99),AND($K99&lt;&gt;"",$K99=$M99),AND($K99&lt;&gt;"",$K99=$O99),AND($K99&lt;&gt;"",$K99=$Q99),AND($M99&lt;&gt;"",$M99=$O99),AND($M99&lt;&gt;"",$M99=$Q99),AND($O99&lt;&gt;"",$O99=$Q99)),"SKU repetido no combo",IF(OR($V99="",NOT(ISNUMBER($V99)),IFERROR($V99&lt;=0,TRUE)),"Preço do combo inválido",IF(OR($Z99="",NOT(ISNUMBER($Z99))),"Não foi possível calcular a margem",IF($Z99&lt;0,"Margem negativa",IF($Z99&lt;$X99,"Margem abaixo da meta","OK"))))))))))))))))))))</f>
        <v/>
      </c>
      <c r="AE99" s="23">
        <f>IF($AD99="","",IF($AD99="OK","Viável",IF(OR($AD99="Margem negativa",$AD99="Margem abaixo da meta"),"Inviável","Revisar cadastro")))</f>
        <v/>
      </c>
    </row>
    <row r="100">
      <c r="A100" s="18" t="n"/>
      <c r="B100" s="18" t="n"/>
      <c r="C100" s="36" t="n"/>
      <c r="D100" s="36" t="n"/>
      <c r="E100" s="18" t="n"/>
      <c r="F100" s="18" t="n"/>
      <c r="G100" s="25" t="n"/>
      <c r="H100" s="25" t="n"/>
      <c r="I100" s="18" t="n"/>
      <c r="J100" s="20" t="n"/>
      <c r="K100" s="18" t="n"/>
      <c r="L100" s="20" t="n"/>
      <c r="M100" s="18" t="n"/>
      <c r="N100" s="20" t="n"/>
      <c r="O100" s="18" t="n"/>
      <c r="P100" s="20" t="n"/>
      <c r="Q100" s="18" t="n"/>
      <c r="R100" s="20" t="n"/>
      <c r="S100" s="21">
        <f>IF($A100="","",IF($I100="",0,IFERROR($J100*INDEX(Produtos!$D$5:$D$104,MATCH($I100,Produtos!$A$5:$A$104,0)),0))+IF($K100="",0,IFERROR($L100*INDEX(Produtos!$D$5:$D$104,MATCH($K100,Produtos!$A$5:$A$104,0)),0))+IF($M100="",0,IFERROR($N100*INDEX(Produtos!$D$5:$D$104,MATCH($M100,Produtos!$A$5:$A$104,0)),0))+IF($O100="",0,IFERROR($P100*INDEX(Produtos!$D$5:$D$104,MATCH($O100,Produtos!$A$5:$A$104,0)),0))+IF($Q100="",0,IFERROR($R100*INDEX(Produtos!$D$5:$D$104,MATCH($Q100,Produtos!$A$5:$A$104,0)),0)))</f>
        <v/>
      </c>
      <c r="T100" s="21">
        <f>IF($A100="","",IF($I100="",0,IFERROR($J100*INDEX(Produtos!$E$5:$E$104,MATCH($I100,Produtos!$A$5:$A$104,0)),0))+IF($K100="",0,IFERROR($L100*INDEX(Produtos!$E$5:$E$104,MATCH($K100,Produtos!$A$5:$A$104,0)),0))+IF($M100="",0,IFERROR($N100*INDEX(Produtos!$E$5:$E$104,MATCH($M100,Produtos!$A$5:$A$104,0)),0))+IF($O100="",0,IFERROR($P100*INDEX(Produtos!$E$5:$E$104,MATCH($O100,Produtos!$A$5:$A$104,0)),0))+IF($Q100="",0,IFERROR($R100*INDEX(Produtos!$E$5:$E$104,MATCH($Q100,Produtos!$A$5:$A$104,0)),0)))</f>
        <v/>
      </c>
      <c r="U100" s="21">
        <f>IF(OR($A100="",$S100="",NOT(ISNUMBER($H100))),"",$S100*$H100)</f>
        <v/>
      </c>
      <c r="V100" s="21">
        <f>IF(OR($A100="",$S100="",$U100=""),"",$S100-$U100)</f>
        <v/>
      </c>
      <c r="W100" s="22">
        <f>IF(OR($A100="",NOT(ISNUMBER($S100)),$S100&lt;=0,$U100=""),"",$U100/$S100)</f>
        <v/>
      </c>
      <c r="X100" s="22">
        <f>IF($A100="","",IF($G100="",IF(ISNUMBER(Resumo!$H$2),Resumo!$H$2,""),IF(ISNUMBER($G100),$G100,"")))</f>
        <v/>
      </c>
      <c r="Y100" s="21">
        <f>IF(OR($A100="",$V100="",$T100=""),"",$V100-$T100)</f>
        <v/>
      </c>
      <c r="Z100" s="22">
        <f>IF(OR($A100="",NOT(ISNUMBER($V100)),$V100&lt;=0,$Y100=""),"",$Y100/$V100)</f>
        <v/>
      </c>
      <c r="AA100" s="37">
        <f>IF(OR($A100="",$Z100="",$X100=""),"",($Z100-$X100)*100)</f>
        <v/>
      </c>
      <c r="AB100" s="27">
        <f>IF($A100="","",COUNTA($I100,$K100,$M100,$O100,$Q100))</f>
        <v/>
      </c>
      <c r="AC100" s="27">
        <f>IF($A100="","",SUM(IF(AND($I100&lt;&gt;"",ISNUMBER($J100)),$J100,0),IF(AND($K100&lt;&gt;"",ISNUMBER($L100)),$L100,0),IF(AND($M100&lt;&gt;"",ISNUMBER($N100)),$N100,0),IF(AND($O100&lt;&gt;"",ISNUMBER($P100)),$P100,0),IF(AND($Q100&lt;&gt;"",ISNUMBER($R100)),$R100,0)))</f>
        <v/>
      </c>
      <c r="AD100" s="23">
        <f>IF(COUNTA($A100:$R100)=0,"",IF($A100="","Informe o ID do combo",IF(COUNTIF($A$5:$A$104,$A100)&gt;1,"ID do combo duplicado",IF($B100="","Informe o nome da oferta",IF(OR($C100="",$D100="",NOT(ISNUMBER($C100)),NOT(ISNUMBER($D100))),"Informe datas válidas",IF($D100&lt;$C100,"Data final anterior à inicial",IF(AND($E100&lt;&gt;"Rascunho",$E100&lt;&gt;"Em análise",$E100&lt;&gt;"Aprovado",$E100&lt;&gt;"Descartado"),"Informe a situação",IF(AND($F100&lt;&gt;"Loja virtual",$F100&lt;&gt;"Marketplace",$F100&lt;&gt;"Todos"),"Informe o canal",IF(OR(NOT(ISNUMBER($H100)),IFERROR($H100&lt;0,TRUE),IFERROR($H100&gt;0.95,TRUE)),"Desconto inválido",IF(OR(NOT(ISNUMBER($X100)),IFERROR($X100&lt;0,TRUE),IFERROR($X100&gt;0.95,TRUE)),"Meta inválida",IF(COUNTA($I100,$K100,$M100,$O100,$Q100)=0,"Informe ao menos um SKU",IF(OR(AND($I100&lt;&gt;"",OR(NOT(ISNUMBER($J100)),IFERROR($J100&lt;1,TRUE),IFERROR($J100&lt;&gt;INT($J100),TRUE))),AND($I100="",$J100&lt;&gt;""),AND($K100&lt;&gt;"",OR(NOT(ISNUMBER($L100)),IFERROR($L100&lt;1,TRUE),IFERROR($L100&lt;&gt;INT($L100),TRUE))),AND($K100="",$L100&lt;&gt;""),AND($M100&lt;&gt;"",OR(NOT(ISNUMBER($N100)),IFERROR($N100&lt;1,TRUE),IFERROR($N100&lt;&gt;INT($N100),TRUE))),AND($M100="",$N100&lt;&gt;""),AND($O100&lt;&gt;"",OR(NOT(ISNUMBER($P100)),IFERROR($P100&lt;1,TRUE),IFERROR($P100&lt;&gt;INT($P100),TRUE))),AND($O100="",$P100&lt;&gt;""),AND($Q100&lt;&gt;"",OR(NOT(ISNUMBER($R100)),IFERROR($R100&lt;1,TRUE),IFERROR($R100&lt;&gt;INT($R100),TRUE))),AND($Q100="",$R100&lt;&gt;"")),"Revise SKUs e quantidades",IF(OR(AND($I100&lt;&gt;"",IFERROR(MATCH($I100,Produtos!$A$5:$A$104,0),0)=0),AND($K100&lt;&gt;"",IFERROR(MATCH($K100,Produtos!$A$5:$A$104,0),0)=0),AND($M100&lt;&gt;"",IFERROR(MATCH($M100,Produtos!$A$5:$A$104,0),0)=0),AND($O100&lt;&gt;"",IFERROR(MATCH($O100,Produtos!$A$5:$A$104,0),0)=0),AND($Q100&lt;&gt;"",IFERROR(MATCH($Q100,Produtos!$A$5:$A$104,0),0)=0)),"SKU não cadastrado",IF(OR(AND($I100&lt;&gt;"",IFERROR(INDEX(Produtos!$I$5:$I$104,MATCH($I100,Produtos!$A$5:$A$104,0)),"")&lt;&gt;"OK"),AND($K100&lt;&gt;"",IFERROR(INDEX(Produtos!$I$5:$I$104,MATCH($K100,Produtos!$A$5:$A$104,0)),"")&lt;&gt;"OK"),AND($M100&lt;&gt;"",IFERROR(INDEX(Produtos!$I$5:$I$104,MATCH($M100,Produtos!$A$5:$A$104,0)),"")&lt;&gt;"OK"),AND($O100&lt;&gt;"",IFERROR(INDEX(Produtos!$I$5:$I$104,MATCH($O100,Produtos!$A$5:$A$104,0)),"")&lt;&gt;"OK"),AND($Q100&lt;&gt;"",IFERROR(INDEX(Produtos!$I$5:$I$104,MATCH($Q100,Produtos!$A$5:$A$104,0)),"")&lt;&gt;"OK")),"SKU com erro no cadastro",IF(OR(AND($I100&lt;&gt;"",IFERROR(INDEX(Produtos!$F$5:$F$104,MATCH($I100,Produtos!$A$5:$A$104,0)),"")&lt;&gt;"Sim"),AND($K100&lt;&gt;"",IFERROR(INDEX(Produtos!$F$5:$F$104,MATCH($K100,Produtos!$A$5:$A$104,0)),"")&lt;&gt;"Sim"),AND($M100&lt;&gt;"",IFERROR(INDEX(Produtos!$F$5:$F$104,MATCH($M100,Produtos!$A$5:$A$104,0)),"")&lt;&gt;"Sim"),AND($O100&lt;&gt;"",IFERROR(INDEX(Produtos!$F$5:$F$104,MATCH($O100,Produtos!$A$5:$A$104,0)),"")&lt;&gt;"Sim"),AND($Q100&lt;&gt;"",IFERROR(INDEX(Produtos!$F$5:$F$104,MATCH($Q100,Produtos!$A$5:$A$104,0)),"")&lt;&gt;"Sim")),"SKU inativo ou sem status",IF(OR(AND($I100&lt;&gt;"",$I100=$K100),AND($I100&lt;&gt;"",$I100=$M100),AND($I100&lt;&gt;"",$I100=$O100),AND($I100&lt;&gt;"",$I100=$Q100),AND($K100&lt;&gt;"",$K100=$M100),AND($K100&lt;&gt;"",$K100=$O100),AND($K100&lt;&gt;"",$K100=$Q100),AND($M100&lt;&gt;"",$M100=$O100),AND($M100&lt;&gt;"",$M100=$Q100),AND($O100&lt;&gt;"",$O100=$Q100)),"SKU repetido no combo",IF(OR($V100="",NOT(ISNUMBER($V100)),IFERROR($V100&lt;=0,TRUE)),"Preço do combo inválido",IF(OR($Z100="",NOT(ISNUMBER($Z100))),"Não foi possível calcular a margem",IF($Z100&lt;0,"Margem negativa",IF($Z100&lt;$X100,"Margem abaixo da meta","OK"))))))))))))))))))))</f>
        <v/>
      </c>
      <c r="AE100" s="23">
        <f>IF($AD100="","",IF($AD100="OK","Viável",IF(OR($AD100="Margem negativa",$AD100="Margem abaixo da meta"),"Inviável","Revisar cadastro")))</f>
        <v/>
      </c>
    </row>
    <row r="101">
      <c r="A101" s="18" t="n"/>
      <c r="B101" s="18" t="n"/>
      <c r="C101" s="36" t="n"/>
      <c r="D101" s="36" t="n"/>
      <c r="E101" s="18" t="n"/>
      <c r="F101" s="18" t="n"/>
      <c r="G101" s="25" t="n"/>
      <c r="H101" s="25" t="n"/>
      <c r="I101" s="18" t="n"/>
      <c r="J101" s="20" t="n"/>
      <c r="K101" s="18" t="n"/>
      <c r="L101" s="20" t="n"/>
      <c r="M101" s="18" t="n"/>
      <c r="N101" s="20" t="n"/>
      <c r="O101" s="18" t="n"/>
      <c r="P101" s="20" t="n"/>
      <c r="Q101" s="18" t="n"/>
      <c r="R101" s="20" t="n"/>
      <c r="S101" s="21">
        <f>IF($A101="","",IF($I101="",0,IFERROR($J101*INDEX(Produtos!$D$5:$D$104,MATCH($I101,Produtos!$A$5:$A$104,0)),0))+IF($K101="",0,IFERROR($L101*INDEX(Produtos!$D$5:$D$104,MATCH($K101,Produtos!$A$5:$A$104,0)),0))+IF($M101="",0,IFERROR($N101*INDEX(Produtos!$D$5:$D$104,MATCH($M101,Produtos!$A$5:$A$104,0)),0))+IF($O101="",0,IFERROR($P101*INDEX(Produtos!$D$5:$D$104,MATCH($O101,Produtos!$A$5:$A$104,0)),0))+IF($Q101="",0,IFERROR($R101*INDEX(Produtos!$D$5:$D$104,MATCH($Q101,Produtos!$A$5:$A$104,0)),0)))</f>
        <v/>
      </c>
      <c r="T101" s="21">
        <f>IF($A101="","",IF($I101="",0,IFERROR($J101*INDEX(Produtos!$E$5:$E$104,MATCH($I101,Produtos!$A$5:$A$104,0)),0))+IF($K101="",0,IFERROR($L101*INDEX(Produtos!$E$5:$E$104,MATCH($K101,Produtos!$A$5:$A$104,0)),0))+IF($M101="",0,IFERROR($N101*INDEX(Produtos!$E$5:$E$104,MATCH($M101,Produtos!$A$5:$A$104,0)),0))+IF($O101="",0,IFERROR($P101*INDEX(Produtos!$E$5:$E$104,MATCH($O101,Produtos!$A$5:$A$104,0)),0))+IF($Q101="",0,IFERROR($R101*INDEX(Produtos!$E$5:$E$104,MATCH($Q101,Produtos!$A$5:$A$104,0)),0)))</f>
        <v/>
      </c>
      <c r="U101" s="21">
        <f>IF(OR($A101="",$S101="",NOT(ISNUMBER($H101))),"",$S101*$H101)</f>
        <v/>
      </c>
      <c r="V101" s="21">
        <f>IF(OR($A101="",$S101="",$U101=""),"",$S101-$U101)</f>
        <v/>
      </c>
      <c r="W101" s="22">
        <f>IF(OR($A101="",NOT(ISNUMBER($S101)),$S101&lt;=0,$U101=""),"",$U101/$S101)</f>
        <v/>
      </c>
      <c r="X101" s="22">
        <f>IF($A101="","",IF($G101="",IF(ISNUMBER(Resumo!$H$2),Resumo!$H$2,""),IF(ISNUMBER($G101),$G101,"")))</f>
        <v/>
      </c>
      <c r="Y101" s="21">
        <f>IF(OR($A101="",$V101="",$T101=""),"",$V101-$T101)</f>
        <v/>
      </c>
      <c r="Z101" s="22">
        <f>IF(OR($A101="",NOT(ISNUMBER($V101)),$V101&lt;=0,$Y101=""),"",$Y101/$V101)</f>
        <v/>
      </c>
      <c r="AA101" s="37">
        <f>IF(OR($A101="",$Z101="",$X101=""),"",($Z101-$X101)*100)</f>
        <v/>
      </c>
      <c r="AB101" s="27">
        <f>IF($A101="","",COUNTA($I101,$K101,$M101,$O101,$Q101))</f>
        <v/>
      </c>
      <c r="AC101" s="27">
        <f>IF($A101="","",SUM(IF(AND($I101&lt;&gt;"",ISNUMBER($J101)),$J101,0),IF(AND($K101&lt;&gt;"",ISNUMBER($L101)),$L101,0),IF(AND($M101&lt;&gt;"",ISNUMBER($N101)),$N101,0),IF(AND($O101&lt;&gt;"",ISNUMBER($P101)),$P101,0),IF(AND($Q101&lt;&gt;"",ISNUMBER($R101)),$R101,0)))</f>
        <v/>
      </c>
      <c r="AD101" s="23">
        <f>IF(COUNTA($A101:$R101)=0,"",IF($A101="","Informe o ID do combo",IF(COUNTIF($A$5:$A$104,$A101)&gt;1,"ID do combo duplicado",IF($B101="","Informe o nome da oferta",IF(OR($C101="",$D101="",NOT(ISNUMBER($C101)),NOT(ISNUMBER($D101))),"Informe datas válidas",IF($D101&lt;$C101,"Data final anterior à inicial",IF(AND($E101&lt;&gt;"Rascunho",$E101&lt;&gt;"Em análise",$E101&lt;&gt;"Aprovado",$E101&lt;&gt;"Descartado"),"Informe a situação",IF(AND($F101&lt;&gt;"Loja virtual",$F101&lt;&gt;"Marketplace",$F101&lt;&gt;"Todos"),"Informe o canal",IF(OR(NOT(ISNUMBER($H101)),IFERROR($H101&lt;0,TRUE),IFERROR($H101&gt;0.95,TRUE)),"Desconto inválido",IF(OR(NOT(ISNUMBER($X101)),IFERROR($X101&lt;0,TRUE),IFERROR($X101&gt;0.95,TRUE)),"Meta inválida",IF(COUNTA($I101,$K101,$M101,$O101,$Q101)=0,"Informe ao menos um SKU",IF(OR(AND($I101&lt;&gt;"",OR(NOT(ISNUMBER($J101)),IFERROR($J101&lt;1,TRUE),IFERROR($J101&lt;&gt;INT($J101),TRUE))),AND($I101="",$J101&lt;&gt;""),AND($K101&lt;&gt;"",OR(NOT(ISNUMBER($L101)),IFERROR($L101&lt;1,TRUE),IFERROR($L101&lt;&gt;INT($L101),TRUE))),AND($K101="",$L101&lt;&gt;""),AND($M101&lt;&gt;"",OR(NOT(ISNUMBER($N101)),IFERROR($N101&lt;1,TRUE),IFERROR($N101&lt;&gt;INT($N101),TRUE))),AND($M101="",$N101&lt;&gt;""),AND($O101&lt;&gt;"",OR(NOT(ISNUMBER($P101)),IFERROR($P101&lt;1,TRUE),IFERROR($P101&lt;&gt;INT($P101),TRUE))),AND($O101="",$P101&lt;&gt;""),AND($Q101&lt;&gt;"",OR(NOT(ISNUMBER($R101)),IFERROR($R101&lt;1,TRUE),IFERROR($R101&lt;&gt;INT($R101),TRUE))),AND($Q101="",$R101&lt;&gt;"")),"Revise SKUs e quantidades",IF(OR(AND($I101&lt;&gt;"",IFERROR(MATCH($I101,Produtos!$A$5:$A$104,0),0)=0),AND($K101&lt;&gt;"",IFERROR(MATCH($K101,Produtos!$A$5:$A$104,0),0)=0),AND($M101&lt;&gt;"",IFERROR(MATCH($M101,Produtos!$A$5:$A$104,0),0)=0),AND($O101&lt;&gt;"",IFERROR(MATCH($O101,Produtos!$A$5:$A$104,0),0)=0),AND($Q101&lt;&gt;"",IFERROR(MATCH($Q101,Produtos!$A$5:$A$104,0),0)=0)),"SKU não cadastrado",IF(OR(AND($I101&lt;&gt;"",IFERROR(INDEX(Produtos!$I$5:$I$104,MATCH($I101,Produtos!$A$5:$A$104,0)),"")&lt;&gt;"OK"),AND($K101&lt;&gt;"",IFERROR(INDEX(Produtos!$I$5:$I$104,MATCH($K101,Produtos!$A$5:$A$104,0)),"")&lt;&gt;"OK"),AND($M101&lt;&gt;"",IFERROR(INDEX(Produtos!$I$5:$I$104,MATCH($M101,Produtos!$A$5:$A$104,0)),"")&lt;&gt;"OK"),AND($O101&lt;&gt;"",IFERROR(INDEX(Produtos!$I$5:$I$104,MATCH($O101,Produtos!$A$5:$A$104,0)),"")&lt;&gt;"OK"),AND($Q101&lt;&gt;"",IFERROR(INDEX(Produtos!$I$5:$I$104,MATCH($Q101,Produtos!$A$5:$A$104,0)),"")&lt;&gt;"OK")),"SKU com erro no cadastro",IF(OR(AND($I101&lt;&gt;"",IFERROR(INDEX(Produtos!$F$5:$F$104,MATCH($I101,Produtos!$A$5:$A$104,0)),"")&lt;&gt;"Sim"),AND($K101&lt;&gt;"",IFERROR(INDEX(Produtos!$F$5:$F$104,MATCH($K101,Produtos!$A$5:$A$104,0)),"")&lt;&gt;"Sim"),AND($M101&lt;&gt;"",IFERROR(INDEX(Produtos!$F$5:$F$104,MATCH($M101,Produtos!$A$5:$A$104,0)),"")&lt;&gt;"Sim"),AND($O101&lt;&gt;"",IFERROR(INDEX(Produtos!$F$5:$F$104,MATCH($O101,Produtos!$A$5:$A$104,0)),"")&lt;&gt;"Sim"),AND($Q101&lt;&gt;"",IFERROR(INDEX(Produtos!$F$5:$F$104,MATCH($Q101,Produtos!$A$5:$A$104,0)),"")&lt;&gt;"Sim")),"SKU inativo ou sem status",IF(OR(AND($I101&lt;&gt;"",$I101=$K101),AND($I101&lt;&gt;"",$I101=$M101),AND($I101&lt;&gt;"",$I101=$O101),AND($I101&lt;&gt;"",$I101=$Q101),AND($K101&lt;&gt;"",$K101=$M101),AND($K101&lt;&gt;"",$K101=$O101),AND($K101&lt;&gt;"",$K101=$Q101),AND($M101&lt;&gt;"",$M101=$O101),AND($M101&lt;&gt;"",$M101=$Q101),AND($O101&lt;&gt;"",$O101=$Q101)),"SKU repetido no combo",IF(OR($V101="",NOT(ISNUMBER($V101)),IFERROR($V101&lt;=0,TRUE)),"Preço do combo inválido",IF(OR($Z101="",NOT(ISNUMBER($Z101))),"Não foi possível calcular a margem",IF($Z101&lt;0,"Margem negativa",IF($Z101&lt;$X101,"Margem abaixo da meta","OK"))))))))))))))))))))</f>
        <v/>
      </c>
      <c r="AE101" s="23">
        <f>IF($AD101="","",IF($AD101="OK","Viável",IF(OR($AD101="Margem negativa",$AD101="Margem abaixo da meta"),"Inviável","Revisar cadastro")))</f>
        <v/>
      </c>
    </row>
    <row r="102">
      <c r="A102" s="18" t="n"/>
      <c r="B102" s="18" t="n"/>
      <c r="C102" s="36" t="n"/>
      <c r="D102" s="36" t="n"/>
      <c r="E102" s="18" t="n"/>
      <c r="F102" s="18" t="n"/>
      <c r="G102" s="25" t="n"/>
      <c r="H102" s="25" t="n"/>
      <c r="I102" s="18" t="n"/>
      <c r="J102" s="20" t="n"/>
      <c r="K102" s="18" t="n"/>
      <c r="L102" s="20" t="n"/>
      <c r="M102" s="18" t="n"/>
      <c r="N102" s="20" t="n"/>
      <c r="O102" s="18" t="n"/>
      <c r="P102" s="20" t="n"/>
      <c r="Q102" s="18" t="n"/>
      <c r="R102" s="20" t="n"/>
      <c r="S102" s="21">
        <f>IF($A102="","",IF($I102="",0,IFERROR($J102*INDEX(Produtos!$D$5:$D$104,MATCH($I102,Produtos!$A$5:$A$104,0)),0))+IF($K102="",0,IFERROR($L102*INDEX(Produtos!$D$5:$D$104,MATCH($K102,Produtos!$A$5:$A$104,0)),0))+IF($M102="",0,IFERROR($N102*INDEX(Produtos!$D$5:$D$104,MATCH($M102,Produtos!$A$5:$A$104,0)),0))+IF($O102="",0,IFERROR($P102*INDEX(Produtos!$D$5:$D$104,MATCH($O102,Produtos!$A$5:$A$104,0)),0))+IF($Q102="",0,IFERROR($R102*INDEX(Produtos!$D$5:$D$104,MATCH($Q102,Produtos!$A$5:$A$104,0)),0)))</f>
        <v/>
      </c>
      <c r="T102" s="21">
        <f>IF($A102="","",IF($I102="",0,IFERROR($J102*INDEX(Produtos!$E$5:$E$104,MATCH($I102,Produtos!$A$5:$A$104,0)),0))+IF($K102="",0,IFERROR($L102*INDEX(Produtos!$E$5:$E$104,MATCH($K102,Produtos!$A$5:$A$104,0)),0))+IF($M102="",0,IFERROR($N102*INDEX(Produtos!$E$5:$E$104,MATCH($M102,Produtos!$A$5:$A$104,0)),0))+IF($O102="",0,IFERROR($P102*INDEX(Produtos!$E$5:$E$104,MATCH($O102,Produtos!$A$5:$A$104,0)),0))+IF($Q102="",0,IFERROR($R102*INDEX(Produtos!$E$5:$E$104,MATCH($Q102,Produtos!$A$5:$A$104,0)),0)))</f>
        <v/>
      </c>
      <c r="U102" s="21">
        <f>IF(OR($A102="",$S102="",NOT(ISNUMBER($H102))),"",$S102*$H102)</f>
        <v/>
      </c>
      <c r="V102" s="21">
        <f>IF(OR($A102="",$S102="",$U102=""),"",$S102-$U102)</f>
        <v/>
      </c>
      <c r="W102" s="22">
        <f>IF(OR($A102="",NOT(ISNUMBER($S102)),$S102&lt;=0,$U102=""),"",$U102/$S102)</f>
        <v/>
      </c>
      <c r="X102" s="22">
        <f>IF($A102="","",IF($G102="",IF(ISNUMBER(Resumo!$H$2),Resumo!$H$2,""),IF(ISNUMBER($G102),$G102,"")))</f>
        <v/>
      </c>
      <c r="Y102" s="21">
        <f>IF(OR($A102="",$V102="",$T102=""),"",$V102-$T102)</f>
        <v/>
      </c>
      <c r="Z102" s="22">
        <f>IF(OR($A102="",NOT(ISNUMBER($V102)),$V102&lt;=0,$Y102=""),"",$Y102/$V102)</f>
        <v/>
      </c>
      <c r="AA102" s="37">
        <f>IF(OR($A102="",$Z102="",$X102=""),"",($Z102-$X102)*100)</f>
        <v/>
      </c>
      <c r="AB102" s="27">
        <f>IF($A102="","",COUNTA($I102,$K102,$M102,$O102,$Q102))</f>
        <v/>
      </c>
      <c r="AC102" s="27">
        <f>IF($A102="","",SUM(IF(AND($I102&lt;&gt;"",ISNUMBER($J102)),$J102,0),IF(AND($K102&lt;&gt;"",ISNUMBER($L102)),$L102,0),IF(AND($M102&lt;&gt;"",ISNUMBER($N102)),$N102,0),IF(AND($O102&lt;&gt;"",ISNUMBER($P102)),$P102,0),IF(AND($Q102&lt;&gt;"",ISNUMBER($R102)),$R102,0)))</f>
        <v/>
      </c>
      <c r="AD102" s="23">
        <f>IF(COUNTA($A102:$R102)=0,"",IF($A102="","Informe o ID do combo",IF(COUNTIF($A$5:$A$104,$A102)&gt;1,"ID do combo duplicado",IF($B102="","Informe o nome da oferta",IF(OR($C102="",$D102="",NOT(ISNUMBER($C102)),NOT(ISNUMBER($D102))),"Informe datas válidas",IF($D102&lt;$C102,"Data final anterior à inicial",IF(AND($E102&lt;&gt;"Rascunho",$E102&lt;&gt;"Em análise",$E102&lt;&gt;"Aprovado",$E102&lt;&gt;"Descartado"),"Informe a situação",IF(AND($F102&lt;&gt;"Loja virtual",$F102&lt;&gt;"Marketplace",$F102&lt;&gt;"Todos"),"Informe o canal",IF(OR(NOT(ISNUMBER($H102)),IFERROR($H102&lt;0,TRUE),IFERROR($H102&gt;0.95,TRUE)),"Desconto inválido",IF(OR(NOT(ISNUMBER($X102)),IFERROR($X102&lt;0,TRUE),IFERROR($X102&gt;0.95,TRUE)),"Meta inválida",IF(COUNTA($I102,$K102,$M102,$O102,$Q102)=0,"Informe ao menos um SKU",IF(OR(AND($I102&lt;&gt;"",OR(NOT(ISNUMBER($J102)),IFERROR($J102&lt;1,TRUE),IFERROR($J102&lt;&gt;INT($J102),TRUE))),AND($I102="",$J102&lt;&gt;""),AND($K102&lt;&gt;"",OR(NOT(ISNUMBER($L102)),IFERROR($L102&lt;1,TRUE),IFERROR($L102&lt;&gt;INT($L102),TRUE))),AND($K102="",$L102&lt;&gt;""),AND($M102&lt;&gt;"",OR(NOT(ISNUMBER($N102)),IFERROR($N102&lt;1,TRUE),IFERROR($N102&lt;&gt;INT($N102),TRUE))),AND($M102="",$N102&lt;&gt;""),AND($O102&lt;&gt;"",OR(NOT(ISNUMBER($P102)),IFERROR($P102&lt;1,TRUE),IFERROR($P102&lt;&gt;INT($P102),TRUE))),AND($O102="",$P102&lt;&gt;""),AND($Q102&lt;&gt;"",OR(NOT(ISNUMBER($R102)),IFERROR($R102&lt;1,TRUE),IFERROR($R102&lt;&gt;INT($R102),TRUE))),AND($Q102="",$R102&lt;&gt;"")),"Revise SKUs e quantidades",IF(OR(AND($I102&lt;&gt;"",IFERROR(MATCH($I102,Produtos!$A$5:$A$104,0),0)=0),AND($K102&lt;&gt;"",IFERROR(MATCH($K102,Produtos!$A$5:$A$104,0),0)=0),AND($M102&lt;&gt;"",IFERROR(MATCH($M102,Produtos!$A$5:$A$104,0),0)=0),AND($O102&lt;&gt;"",IFERROR(MATCH($O102,Produtos!$A$5:$A$104,0),0)=0),AND($Q102&lt;&gt;"",IFERROR(MATCH($Q102,Produtos!$A$5:$A$104,0),0)=0)),"SKU não cadastrado",IF(OR(AND($I102&lt;&gt;"",IFERROR(INDEX(Produtos!$I$5:$I$104,MATCH($I102,Produtos!$A$5:$A$104,0)),"")&lt;&gt;"OK"),AND($K102&lt;&gt;"",IFERROR(INDEX(Produtos!$I$5:$I$104,MATCH($K102,Produtos!$A$5:$A$104,0)),"")&lt;&gt;"OK"),AND($M102&lt;&gt;"",IFERROR(INDEX(Produtos!$I$5:$I$104,MATCH($M102,Produtos!$A$5:$A$104,0)),"")&lt;&gt;"OK"),AND($O102&lt;&gt;"",IFERROR(INDEX(Produtos!$I$5:$I$104,MATCH($O102,Produtos!$A$5:$A$104,0)),"")&lt;&gt;"OK"),AND($Q102&lt;&gt;"",IFERROR(INDEX(Produtos!$I$5:$I$104,MATCH($Q102,Produtos!$A$5:$A$104,0)),"")&lt;&gt;"OK")),"SKU com erro no cadastro",IF(OR(AND($I102&lt;&gt;"",IFERROR(INDEX(Produtos!$F$5:$F$104,MATCH($I102,Produtos!$A$5:$A$104,0)),"")&lt;&gt;"Sim"),AND($K102&lt;&gt;"",IFERROR(INDEX(Produtos!$F$5:$F$104,MATCH($K102,Produtos!$A$5:$A$104,0)),"")&lt;&gt;"Sim"),AND($M102&lt;&gt;"",IFERROR(INDEX(Produtos!$F$5:$F$104,MATCH($M102,Produtos!$A$5:$A$104,0)),"")&lt;&gt;"Sim"),AND($O102&lt;&gt;"",IFERROR(INDEX(Produtos!$F$5:$F$104,MATCH($O102,Produtos!$A$5:$A$104,0)),"")&lt;&gt;"Sim"),AND($Q102&lt;&gt;"",IFERROR(INDEX(Produtos!$F$5:$F$104,MATCH($Q102,Produtos!$A$5:$A$104,0)),"")&lt;&gt;"Sim")),"SKU inativo ou sem status",IF(OR(AND($I102&lt;&gt;"",$I102=$K102),AND($I102&lt;&gt;"",$I102=$M102),AND($I102&lt;&gt;"",$I102=$O102),AND($I102&lt;&gt;"",$I102=$Q102),AND($K102&lt;&gt;"",$K102=$M102),AND($K102&lt;&gt;"",$K102=$O102),AND($K102&lt;&gt;"",$K102=$Q102),AND($M102&lt;&gt;"",$M102=$O102),AND($M102&lt;&gt;"",$M102=$Q102),AND($O102&lt;&gt;"",$O102=$Q102)),"SKU repetido no combo",IF(OR($V102="",NOT(ISNUMBER($V102)),IFERROR($V102&lt;=0,TRUE)),"Preço do combo inválido",IF(OR($Z102="",NOT(ISNUMBER($Z102))),"Não foi possível calcular a margem",IF($Z102&lt;0,"Margem negativa",IF($Z102&lt;$X102,"Margem abaixo da meta","OK"))))))))))))))))))))</f>
        <v/>
      </c>
      <c r="AE102" s="23">
        <f>IF($AD102="","",IF($AD102="OK","Viável",IF(OR($AD102="Margem negativa",$AD102="Margem abaixo da meta"),"Inviável","Revisar cadastro")))</f>
        <v/>
      </c>
    </row>
    <row r="103">
      <c r="A103" s="18" t="n"/>
      <c r="B103" s="18" t="n"/>
      <c r="C103" s="36" t="n"/>
      <c r="D103" s="36" t="n"/>
      <c r="E103" s="18" t="n"/>
      <c r="F103" s="18" t="n"/>
      <c r="G103" s="25" t="n"/>
      <c r="H103" s="25" t="n"/>
      <c r="I103" s="18" t="n"/>
      <c r="J103" s="20" t="n"/>
      <c r="K103" s="18" t="n"/>
      <c r="L103" s="20" t="n"/>
      <c r="M103" s="18" t="n"/>
      <c r="N103" s="20" t="n"/>
      <c r="O103" s="18" t="n"/>
      <c r="P103" s="20" t="n"/>
      <c r="Q103" s="18" t="n"/>
      <c r="R103" s="20" t="n"/>
      <c r="S103" s="21">
        <f>IF($A103="","",IF($I103="",0,IFERROR($J103*INDEX(Produtos!$D$5:$D$104,MATCH($I103,Produtos!$A$5:$A$104,0)),0))+IF($K103="",0,IFERROR($L103*INDEX(Produtos!$D$5:$D$104,MATCH($K103,Produtos!$A$5:$A$104,0)),0))+IF($M103="",0,IFERROR($N103*INDEX(Produtos!$D$5:$D$104,MATCH($M103,Produtos!$A$5:$A$104,0)),0))+IF($O103="",0,IFERROR($P103*INDEX(Produtos!$D$5:$D$104,MATCH($O103,Produtos!$A$5:$A$104,0)),0))+IF($Q103="",0,IFERROR($R103*INDEX(Produtos!$D$5:$D$104,MATCH($Q103,Produtos!$A$5:$A$104,0)),0)))</f>
        <v/>
      </c>
      <c r="T103" s="21">
        <f>IF($A103="","",IF($I103="",0,IFERROR($J103*INDEX(Produtos!$E$5:$E$104,MATCH($I103,Produtos!$A$5:$A$104,0)),0))+IF($K103="",0,IFERROR($L103*INDEX(Produtos!$E$5:$E$104,MATCH($K103,Produtos!$A$5:$A$104,0)),0))+IF($M103="",0,IFERROR($N103*INDEX(Produtos!$E$5:$E$104,MATCH($M103,Produtos!$A$5:$A$104,0)),0))+IF($O103="",0,IFERROR($P103*INDEX(Produtos!$E$5:$E$104,MATCH($O103,Produtos!$A$5:$A$104,0)),0))+IF($Q103="",0,IFERROR($R103*INDEX(Produtos!$E$5:$E$104,MATCH($Q103,Produtos!$A$5:$A$104,0)),0)))</f>
        <v/>
      </c>
      <c r="U103" s="21">
        <f>IF(OR($A103="",$S103="",NOT(ISNUMBER($H103))),"",$S103*$H103)</f>
        <v/>
      </c>
      <c r="V103" s="21">
        <f>IF(OR($A103="",$S103="",$U103=""),"",$S103-$U103)</f>
        <v/>
      </c>
      <c r="W103" s="22">
        <f>IF(OR($A103="",NOT(ISNUMBER($S103)),$S103&lt;=0,$U103=""),"",$U103/$S103)</f>
        <v/>
      </c>
      <c r="X103" s="22">
        <f>IF($A103="","",IF($G103="",IF(ISNUMBER(Resumo!$H$2),Resumo!$H$2,""),IF(ISNUMBER($G103),$G103,"")))</f>
        <v/>
      </c>
      <c r="Y103" s="21">
        <f>IF(OR($A103="",$V103="",$T103=""),"",$V103-$T103)</f>
        <v/>
      </c>
      <c r="Z103" s="22">
        <f>IF(OR($A103="",NOT(ISNUMBER($V103)),$V103&lt;=0,$Y103=""),"",$Y103/$V103)</f>
        <v/>
      </c>
      <c r="AA103" s="37">
        <f>IF(OR($A103="",$Z103="",$X103=""),"",($Z103-$X103)*100)</f>
        <v/>
      </c>
      <c r="AB103" s="27">
        <f>IF($A103="","",COUNTA($I103,$K103,$M103,$O103,$Q103))</f>
        <v/>
      </c>
      <c r="AC103" s="27">
        <f>IF($A103="","",SUM(IF(AND($I103&lt;&gt;"",ISNUMBER($J103)),$J103,0),IF(AND($K103&lt;&gt;"",ISNUMBER($L103)),$L103,0),IF(AND($M103&lt;&gt;"",ISNUMBER($N103)),$N103,0),IF(AND($O103&lt;&gt;"",ISNUMBER($P103)),$P103,0),IF(AND($Q103&lt;&gt;"",ISNUMBER($R103)),$R103,0)))</f>
        <v/>
      </c>
      <c r="AD103" s="23">
        <f>IF(COUNTA($A103:$R103)=0,"",IF($A103="","Informe o ID do combo",IF(COUNTIF($A$5:$A$104,$A103)&gt;1,"ID do combo duplicado",IF($B103="","Informe o nome da oferta",IF(OR($C103="",$D103="",NOT(ISNUMBER($C103)),NOT(ISNUMBER($D103))),"Informe datas válidas",IF($D103&lt;$C103,"Data final anterior à inicial",IF(AND($E103&lt;&gt;"Rascunho",$E103&lt;&gt;"Em análise",$E103&lt;&gt;"Aprovado",$E103&lt;&gt;"Descartado"),"Informe a situação",IF(AND($F103&lt;&gt;"Loja virtual",$F103&lt;&gt;"Marketplace",$F103&lt;&gt;"Todos"),"Informe o canal",IF(OR(NOT(ISNUMBER($H103)),IFERROR($H103&lt;0,TRUE),IFERROR($H103&gt;0.95,TRUE)),"Desconto inválido",IF(OR(NOT(ISNUMBER($X103)),IFERROR($X103&lt;0,TRUE),IFERROR($X103&gt;0.95,TRUE)),"Meta inválida",IF(COUNTA($I103,$K103,$M103,$O103,$Q103)=0,"Informe ao menos um SKU",IF(OR(AND($I103&lt;&gt;"",OR(NOT(ISNUMBER($J103)),IFERROR($J103&lt;1,TRUE),IFERROR($J103&lt;&gt;INT($J103),TRUE))),AND($I103="",$J103&lt;&gt;""),AND($K103&lt;&gt;"",OR(NOT(ISNUMBER($L103)),IFERROR($L103&lt;1,TRUE),IFERROR($L103&lt;&gt;INT($L103),TRUE))),AND($K103="",$L103&lt;&gt;""),AND($M103&lt;&gt;"",OR(NOT(ISNUMBER($N103)),IFERROR($N103&lt;1,TRUE),IFERROR($N103&lt;&gt;INT($N103),TRUE))),AND($M103="",$N103&lt;&gt;""),AND($O103&lt;&gt;"",OR(NOT(ISNUMBER($P103)),IFERROR($P103&lt;1,TRUE),IFERROR($P103&lt;&gt;INT($P103),TRUE))),AND($O103="",$P103&lt;&gt;""),AND($Q103&lt;&gt;"",OR(NOT(ISNUMBER($R103)),IFERROR($R103&lt;1,TRUE),IFERROR($R103&lt;&gt;INT($R103),TRUE))),AND($Q103="",$R103&lt;&gt;"")),"Revise SKUs e quantidades",IF(OR(AND($I103&lt;&gt;"",IFERROR(MATCH($I103,Produtos!$A$5:$A$104,0),0)=0),AND($K103&lt;&gt;"",IFERROR(MATCH($K103,Produtos!$A$5:$A$104,0),0)=0),AND($M103&lt;&gt;"",IFERROR(MATCH($M103,Produtos!$A$5:$A$104,0),0)=0),AND($O103&lt;&gt;"",IFERROR(MATCH($O103,Produtos!$A$5:$A$104,0),0)=0),AND($Q103&lt;&gt;"",IFERROR(MATCH($Q103,Produtos!$A$5:$A$104,0),0)=0)),"SKU não cadastrado",IF(OR(AND($I103&lt;&gt;"",IFERROR(INDEX(Produtos!$I$5:$I$104,MATCH($I103,Produtos!$A$5:$A$104,0)),"")&lt;&gt;"OK"),AND($K103&lt;&gt;"",IFERROR(INDEX(Produtos!$I$5:$I$104,MATCH($K103,Produtos!$A$5:$A$104,0)),"")&lt;&gt;"OK"),AND($M103&lt;&gt;"",IFERROR(INDEX(Produtos!$I$5:$I$104,MATCH($M103,Produtos!$A$5:$A$104,0)),"")&lt;&gt;"OK"),AND($O103&lt;&gt;"",IFERROR(INDEX(Produtos!$I$5:$I$104,MATCH($O103,Produtos!$A$5:$A$104,0)),"")&lt;&gt;"OK"),AND($Q103&lt;&gt;"",IFERROR(INDEX(Produtos!$I$5:$I$104,MATCH($Q103,Produtos!$A$5:$A$104,0)),"")&lt;&gt;"OK")),"SKU com erro no cadastro",IF(OR(AND($I103&lt;&gt;"",IFERROR(INDEX(Produtos!$F$5:$F$104,MATCH($I103,Produtos!$A$5:$A$104,0)),"")&lt;&gt;"Sim"),AND($K103&lt;&gt;"",IFERROR(INDEX(Produtos!$F$5:$F$104,MATCH($K103,Produtos!$A$5:$A$104,0)),"")&lt;&gt;"Sim"),AND($M103&lt;&gt;"",IFERROR(INDEX(Produtos!$F$5:$F$104,MATCH($M103,Produtos!$A$5:$A$104,0)),"")&lt;&gt;"Sim"),AND($O103&lt;&gt;"",IFERROR(INDEX(Produtos!$F$5:$F$104,MATCH($O103,Produtos!$A$5:$A$104,0)),"")&lt;&gt;"Sim"),AND($Q103&lt;&gt;"",IFERROR(INDEX(Produtos!$F$5:$F$104,MATCH($Q103,Produtos!$A$5:$A$104,0)),"")&lt;&gt;"Sim")),"SKU inativo ou sem status",IF(OR(AND($I103&lt;&gt;"",$I103=$K103),AND($I103&lt;&gt;"",$I103=$M103),AND($I103&lt;&gt;"",$I103=$O103),AND($I103&lt;&gt;"",$I103=$Q103),AND($K103&lt;&gt;"",$K103=$M103),AND($K103&lt;&gt;"",$K103=$O103),AND($K103&lt;&gt;"",$K103=$Q103),AND($M103&lt;&gt;"",$M103=$O103),AND($M103&lt;&gt;"",$M103=$Q103),AND($O103&lt;&gt;"",$O103=$Q103)),"SKU repetido no combo",IF(OR($V103="",NOT(ISNUMBER($V103)),IFERROR($V103&lt;=0,TRUE)),"Preço do combo inválido",IF(OR($Z103="",NOT(ISNUMBER($Z103))),"Não foi possível calcular a margem",IF($Z103&lt;0,"Margem negativa",IF($Z103&lt;$X103,"Margem abaixo da meta","OK"))))))))))))))))))))</f>
        <v/>
      </c>
      <c r="AE103" s="23">
        <f>IF($AD103="","",IF($AD103="OK","Viável",IF(OR($AD103="Margem negativa",$AD103="Margem abaixo da meta"),"Inviável","Revisar cadastro")))</f>
        <v/>
      </c>
    </row>
    <row r="104">
      <c r="A104" s="18" t="n"/>
      <c r="B104" s="18" t="n"/>
      <c r="C104" s="36" t="n"/>
      <c r="D104" s="36" t="n"/>
      <c r="E104" s="18" t="n"/>
      <c r="F104" s="18" t="n"/>
      <c r="G104" s="25" t="n"/>
      <c r="H104" s="25" t="n"/>
      <c r="I104" s="18" t="n"/>
      <c r="J104" s="20" t="n"/>
      <c r="K104" s="18" t="n"/>
      <c r="L104" s="20" t="n"/>
      <c r="M104" s="18" t="n"/>
      <c r="N104" s="20" t="n"/>
      <c r="O104" s="18" t="n"/>
      <c r="P104" s="20" t="n"/>
      <c r="Q104" s="18" t="n"/>
      <c r="R104" s="20" t="n"/>
      <c r="S104" s="21">
        <f>IF($A104="","",IF($I104="",0,IFERROR($J104*INDEX(Produtos!$D$5:$D$104,MATCH($I104,Produtos!$A$5:$A$104,0)),0))+IF($K104="",0,IFERROR($L104*INDEX(Produtos!$D$5:$D$104,MATCH($K104,Produtos!$A$5:$A$104,0)),0))+IF($M104="",0,IFERROR($N104*INDEX(Produtos!$D$5:$D$104,MATCH($M104,Produtos!$A$5:$A$104,0)),0))+IF($O104="",0,IFERROR($P104*INDEX(Produtos!$D$5:$D$104,MATCH($O104,Produtos!$A$5:$A$104,0)),0))+IF($Q104="",0,IFERROR($R104*INDEX(Produtos!$D$5:$D$104,MATCH($Q104,Produtos!$A$5:$A$104,0)),0)))</f>
        <v/>
      </c>
      <c r="T104" s="21">
        <f>IF($A104="","",IF($I104="",0,IFERROR($J104*INDEX(Produtos!$E$5:$E$104,MATCH($I104,Produtos!$A$5:$A$104,0)),0))+IF($K104="",0,IFERROR($L104*INDEX(Produtos!$E$5:$E$104,MATCH($K104,Produtos!$A$5:$A$104,0)),0))+IF($M104="",0,IFERROR($N104*INDEX(Produtos!$E$5:$E$104,MATCH($M104,Produtos!$A$5:$A$104,0)),0))+IF($O104="",0,IFERROR($P104*INDEX(Produtos!$E$5:$E$104,MATCH($O104,Produtos!$A$5:$A$104,0)),0))+IF($Q104="",0,IFERROR($R104*INDEX(Produtos!$E$5:$E$104,MATCH($Q104,Produtos!$A$5:$A$104,0)),0)))</f>
        <v/>
      </c>
      <c r="U104" s="21">
        <f>IF(OR($A104="",$S104="",NOT(ISNUMBER($H104))),"",$S104*$H104)</f>
        <v/>
      </c>
      <c r="V104" s="21">
        <f>IF(OR($A104="",$S104="",$U104=""),"",$S104-$U104)</f>
        <v/>
      </c>
      <c r="W104" s="22">
        <f>IF(OR($A104="",NOT(ISNUMBER($S104)),$S104&lt;=0,$U104=""),"",$U104/$S104)</f>
        <v/>
      </c>
      <c r="X104" s="22">
        <f>IF($A104="","",IF($G104="",IF(ISNUMBER(Resumo!$H$2),Resumo!$H$2,""),IF(ISNUMBER($G104),$G104,"")))</f>
        <v/>
      </c>
      <c r="Y104" s="21">
        <f>IF(OR($A104="",$V104="",$T104=""),"",$V104-$T104)</f>
        <v/>
      </c>
      <c r="Z104" s="22">
        <f>IF(OR($A104="",NOT(ISNUMBER($V104)),$V104&lt;=0,$Y104=""),"",$Y104/$V104)</f>
        <v/>
      </c>
      <c r="AA104" s="37">
        <f>IF(OR($A104="",$Z104="",$X104=""),"",($Z104-$X104)*100)</f>
        <v/>
      </c>
      <c r="AB104" s="27">
        <f>IF($A104="","",COUNTA($I104,$K104,$M104,$O104,$Q104))</f>
        <v/>
      </c>
      <c r="AC104" s="27">
        <f>IF($A104="","",SUM(IF(AND($I104&lt;&gt;"",ISNUMBER($J104)),$J104,0),IF(AND($K104&lt;&gt;"",ISNUMBER($L104)),$L104,0),IF(AND($M104&lt;&gt;"",ISNUMBER($N104)),$N104,0),IF(AND($O104&lt;&gt;"",ISNUMBER($P104)),$P104,0),IF(AND($Q104&lt;&gt;"",ISNUMBER($R104)),$R104,0)))</f>
        <v/>
      </c>
      <c r="AD104" s="23">
        <f>IF(COUNTA($A104:$R104)=0,"",IF($A104="","Informe o ID do combo",IF(COUNTIF($A$5:$A$104,$A104)&gt;1,"ID do combo duplicado",IF($B104="","Informe o nome da oferta",IF(OR($C104="",$D104="",NOT(ISNUMBER($C104)),NOT(ISNUMBER($D104))),"Informe datas válidas",IF($D104&lt;$C104,"Data final anterior à inicial",IF(AND($E104&lt;&gt;"Rascunho",$E104&lt;&gt;"Em análise",$E104&lt;&gt;"Aprovado",$E104&lt;&gt;"Descartado"),"Informe a situação",IF(AND($F104&lt;&gt;"Loja virtual",$F104&lt;&gt;"Marketplace",$F104&lt;&gt;"Todos"),"Informe o canal",IF(OR(NOT(ISNUMBER($H104)),IFERROR($H104&lt;0,TRUE),IFERROR($H104&gt;0.95,TRUE)),"Desconto inválido",IF(OR(NOT(ISNUMBER($X104)),IFERROR($X104&lt;0,TRUE),IFERROR($X104&gt;0.95,TRUE)),"Meta inválida",IF(COUNTA($I104,$K104,$M104,$O104,$Q104)=0,"Informe ao menos um SKU",IF(OR(AND($I104&lt;&gt;"",OR(NOT(ISNUMBER($J104)),IFERROR($J104&lt;1,TRUE),IFERROR($J104&lt;&gt;INT($J104),TRUE))),AND($I104="",$J104&lt;&gt;""),AND($K104&lt;&gt;"",OR(NOT(ISNUMBER($L104)),IFERROR($L104&lt;1,TRUE),IFERROR($L104&lt;&gt;INT($L104),TRUE))),AND($K104="",$L104&lt;&gt;""),AND($M104&lt;&gt;"",OR(NOT(ISNUMBER($N104)),IFERROR($N104&lt;1,TRUE),IFERROR($N104&lt;&gt;INT($N104),TRUE))),AND($M104="",$N104&lt;&gt;""),AND($O104&lt;&gt;"",OR(NOT(ISNUMBER($P104)),IFERROR($P104&lt;1,TRUE),IFERROR($P104&lt;&gt;INT($P104),TRUE))),AND($O104="",$P104&lt;&gt;""),AND($Q104&lt;&gt;"",OR(NOT(ISNUMBER($R104)),IFERROR($R104&lt;1,TRUE),IFERROR($R104&lt;&gt;INT($R104),TRUE))),AND($Q104="",$R104&lt;&gt;"")),"Revise SKUs e quantidades",IF(OR(AND($I104&lt;&gt;"",IFERROR(MATCH($I104,Produtos!$A$5:$A$104,0),0)=0),AND($K104&lt;&gt;"",IFERROR(MATCH($K104,Produtos!$A$5:$A$104,0),0)=0),AND($M104&lt;&gt;"",IFERROR(MATCH($M104,Produtos!$A$5:$A$104,0),0)=0),AND($O104&lt;&gt;"",IFERROR(MATCH($O104,Produtos!$A$5:$A$104,0),0)=0),AND($Q104&lt;&gt;"",IFERROR(MATCH($Q104,Produtos!$A$5:$A$104,0),0)=0)),"SKU não cadastrado",IF(OR(AND($I104&lt;&gt;"",IFERROR(INDEX(Produtos!$I$5:$I$104,MATCH($I104,Produtos!$A$5:$A$104,0)),"")&lt;&gt;"OK"),AND($K104&lt;&gt;"",IFERROR(INDEX(Produtos!$I$5:$I$104,MATCH($K104,Produtos!$A$5:$A$104,0)),"")&lt;&gt;"OK"),AND($M104&lt;&gt;"",IFERROR(INDEX(Produtos!$I$5:$I$104,MATCH($M104,Produtos!$A$5:$A$104,0)),"")&lt;&gt;"OK"),AND($O104&lt;&gt;"",IFERROR(INDEX(Produtos!$I$5:$I$104,MATCH($O104,Produtos!$A$5:$A$104,0)),"")&lt;&gt;"OK"),AND($Q104&lt;&gt;"",IFERROR(INDEX(Produtos!$I$5:$I$104,MATCH($Q104,Produtos!$A$5:$A$104,0)),"")&lt;&gt;"OK")),"SKU com erro no cadastro",IF(OR(AND($I104&lt;&gt;"",IFERROR(INDEX(Produtos!$F$5:$F$104,MATCH($I104,Produtos!$A$5:$A$104,0)),"")&lt;&gt;"Sim"),AND($K104&lt;&gt;"",IFERROR(INDEX(Produtos!$F$5:$F$104,MATCH($K104,Produtos!$A$5:$A$104,0)),"")&lt;&gt;"Sim"),AND($M104&lt;&gt;"",IFERROR(INDEX(Produtos!$F$5:$F$104,MATCH($M104,Produtos!$A$5:$A$104,0)),"")&lt;&gt;"Sim"),AND($O104&lt;&gt;"",IFERROR(INDEX(Produtos!$F$5:$F$104,MATCH($O104,Produtos!$A$5:$A$104,0)),"")&lt;&gt;"Sim"),AND($Q104&lt;&gt;"",IFERROR(INDEX(Produtos!$F$5:$F$104,MATCH($Q104,Produtos!$A$5:$A$104,0)),"")&lt;&gt;"Sim")),"SKU inativo ou sem status",IF(OR(AND($I104&lt;&gt;"",$I104=$K104),AND($I104&lt;&gt;"",$I104=$M104),AND($I104&lt;&gt;"",$I104=$O104),AND($I104&lt;&gt;"",$I104=$Q104),AND($K104&lt;&gt;"",$K104=$M104),AND($K104&lt;&gt;"",$K104=$O104),AND($K104&lt;&gt;"",$K104=$Q104),AND($M104&lt;&gt;"",$M104=$O104),AND($M104&lt;&gt;"",$M104=$Q104),AND($O104&lt;&gt;"",$O104=$Q104)),"SKU repetido no combo",IF(OR($V104="",NOT(ISNUMBER($V104)),IFERROR($V104&lt;=0,TRUE)),"Preço do combo inválido",IF(OR($Z104="",NOT(ISNUMBER($Z104))),"Não foi possível calcular a margem",IF($Z104&lt;0,"Margem negativa",IF($Z104&lt;$X104,"Margem abaixo da meta","OK"))))))))))))))))))))</f>
        <v/>
      </c>
      <c r="AE104" s="23">
        <f>IF($AD104="","",IF($AD104="OK","Viável",IF(OR($AD104="Margem negativa",$AD104="Margem abaixo da meta"),"Inviável","Revisar cadastro")))</f>
        <v/>
      </c>
    </row>
  </sheetData>
  <mergeCells count="1">
    <mergeCell ref="A1:AE1"/>
  </mergeCells>
  <conditionalFormatting sqref="A5:A104">
    <cfRule type="expression" priority="1" dxfId="0">
      <formula>AND($A5&lt;&gt;"",COUNTIF($A$5:$A$104,$A5)&gt;1)</formula>
    </cfRule>
  </conditionalFormatting>
  <conditionalFormatting sqref="Z5:Z104">
    <cfRule type="expression" priority="2" dxfId="0" stopIfTrue="1">
      <formula>AND(ISNUMBER($Z5),$Z5&lt;0)</formula>
    </cfRule>
    <cfRule type="expression" priority="3" dxfId="3" stopIfTrue="1">
      <formula>AND(ISNUMBER($Z5),ISNUMBER($X5),$Z5&gt;=0,$Z5&lt;$X5)</formula>
    </cfRule>
    <cfRule type="expression" priority="4" dxfId="1">
      <formula>AND(ISNUMBER($Z5),ISNUMBER($X5),$Z5&gt;=$X5)</formula>
    </cfRule>
  </conditionalFormatting>
  <conditionalFormatting sqref="AD5:AD104">
    <cfRule type="expression" priority="5" dxfId="1" stopIfTrue="1">
      <formula>$AD5="OK"</formula>
    </cfRule>
    <cfRule type="expression" priority="6" dxfId="3" stopIfTrue="1">
      <formula>$AD5="Margem abaixo da meta"</formula>
    </cfRule>
    <cfRule type="expression" priority="7" dxfId="0" stopIfTrue="1">
      <formula>$AD5="Margem negativa"</formula>
    </cfRule>
    <cfRule type="expression" priority="8" dxfId="0" stopIfTrue="1">
      <formula>OR($AD5="ID do combo duplicado",$AD5="SKU não cadastrado",$AD5="SKU com erro no cadastro")</formula>
    </cfRule>
    <cfRule type="expression" priority="9" dxfId="3">
      <formula>$AD5&lt;&gt;""</formula>
    </cfRule>
  </conditionalFormatting>
  <conditionalFormatting sqref="AE5:AE104">
    <cfRule type="expression" priority="10" dxfId="1">
      <formula>$AE5="Viável"</formula>
    </cfRule>
    <cfRule type="expression" priority="11" dxfId="0">
      <formula>$AE5="Inviável"</formula>
    </cfRule>
    <cfRule type="expression" priority="12" dxfId="3">
      <formula>$AE5="Revisar cadastro"</formula>
    </cfRule>
  </conditionalFormatting>
  <dataValidations count="10">
    <dataValidation sqref="A5:A104" showDropDown="0" showInputMessage="0" showErrorMessage="1" allowBlank="0" errorTitle="ID inválido" error="Use um ID único com até 30 caracteres." type="custom">
      <formula1>OR(A5="",AND(LEN(A5)&lt;=30,COUNTIF($A$5:$A$104,A5)=1))</formula1>
    </dataValidation>
    <dataValidation sqref="B5:B104" showDropDown="0" showInputMessage="0" showErrorMessage="1" allowBlank="0" errorTitle="Nome muito longo" error="Use até 100 caracteres no nome da oferta." type="textLength" operator="lessThanOrEqual">
      <formula1>100</formula1>
    </dataValidation>
    <dataValidation sqref="C5:C104" showDropDown="0" showInputMessage="0" showErrorMessage="1" allowBlank="0" errorTitle="Data inválida" error="Informe uma data entre 01/01/2020 e 31/12/2035." type="date" operator="between">
      <formula1>DATE(2020,1,1)</formula1>
      <formula2>DATE(2035,12,31)</formula2>
    </dataValidation>
    <dataValidation sqref="D5:D104" showDropDown="0" showInputMessage="0" showErrorMessage="1" allowBlank="0" errorTitle="Data final inválida" error="Informe uma data final igual ou posterior à data inicial." type="custom">
      <formula1>OR(D5="",AND(ISNUMBER(D5),ISNUMBER(C5),D5&gt;=C5,D5&lt;=DATE(2035,12,31)))</formula1>
    </dataValidation>
    <dataValidation sqref="E5:E104" showDropDown="0" showInputMessage="0" showErrorMessage="1" allowBlank="0" errorTitle="Situação inválida" error="Selecione uma situação da lista." type="list">
      <formula1>"Rascunho,Em análise,Aprovado,Descartado"</formula1>
    </dataValidation>
    <dataValidation sqref="F5:F104" showDropDown="0" showInputMessage="0" showErrorMessage="1" allowBlank="0" errorTitle="Canal inválido" error="Selecione um canal da lista." type="list">
      <formula1>"Loja virtual,Marketplace,Todos"</formula1>
    </dataValidation>
    <dataValidation sqref="G5:G104" showDropDown="0" showInputMessage="0" showErrorMessage="1" allowBlank="0" errorTitle="Meta inválida" error="Informe uma meta entre 0,00% e 95,00% ou deixe em branco." type="decimal" operator="between">
      <formula1>0</formula1>
      <formula2>0.95</formula2>
    </dataValidation>
    <dataValidation sqref="H5:H104" showDropDown="0" showInputMessage="0" showErrorMessage="1" allowBlank="0" errorTitle="Desconto inválido" error="Informe um desconto entre 0,00% e 95,00%." type="decimal" operator="between">
      <formula1>0</formula1>
      <formula2>0.95</formula2>
    </dataValidation>
    <dataValidation sqref="I5:I104 K5:K104 M5:M104 O5:O104 Q5:Q104" showDropDown="0" showInputMessage="0" showErrorMessage="1" allowBlank="0" errorTitle="SKU inválido" error="Selecione um SKU cadastrado na aba Produtos." type="list">
      <formula1>INDIRECT("'Produtos'!$A$5:$A$104")</formula1>
    </dataValidation>
    <dataValidation sqref="J5:J104 L5:L104 N5:N104 P5:P104 R5:R104" showDropDown="0" showInputMessage="0" showErrorMessage="1" allowBlank="0" errorTitle="Quantidade inválida" error="Informe um número inteiro entre 1 e 999." type="whole" operator="between">
      <formula1>1</formula1>
      <formula2>999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8D0C1"/>
    <outlinePr summaryBelow="1" summaryRight="1"/>
    <pageSetUpPr/>
  </sheetPr>
  <dimension ref="A1:F3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2" customHeight="1">
      <c r="A1" s="1" t="inlineStr">
        <is>
          <t>Como usar o planejador de combos promocionais</t>
        </is>
      </c>
      <c r="B1" s="34" t="n"/>
      <c r="C1" s="34" t="n"/>
      <c r="D1" s="34" t="n"/>
      <c r="E1" s="34" t="n"/>
      <c r="F1" s="35" t="n"/>
    </row>
    <row r="2"/>
    <row r="3" ht="24" customHeight="1">
      <c r="A3" s="28" t="inlineStr">
        <is>
          <t>Objetivo</t>
        </is>
      </c>
      <c r="B3" s="28" t="n"/>
      <c r="C3" s="28" t="n"/>
      <c r="D3" s="28" t="n"/>
      <c r="E3" s="28" t="n"/>
      <c r="F3" s="28" t="n"/>
    </row>
    <row r="4" ht="34" customHeight="1">
      <c r="A4" s="29" t="inlineStr">
        <is>
          <t>Use esta pasta para testar descontos de ofertas combinadas antes da publicação. O resultado compara a margem calculada com a meta informada.</t>
        </is>
      </c>
      <c r="B4" s="29" t="n"/>
      <c r="C4" s="29" t="n"/>
      <c r="D4" s="29" t="n"/>
      <c r="E4" s="29" t="n"/>
      <c r="F4" s="29" t="n"/>
    </row>
    <row r="5"/>
    <row r="6"/>
    <row r="7" ht="24" customHeight="1">
      <c r="A7" s="28" t="inlineStr">
        <is>
          <t>Passo a passo</t>
        </is>
      </c>
      <c r="B7" s="28" t="n"/>
      <c r="C7" s="28" t="n"/>
      <c r="D7" s="28" t="n"/>
      <c r="E7" s="28" t="n"/>
      <c r="F7" s="28" t="n"/>
    </row>
    <row r="8" ht="34" customHeight="1">
      <c r="A8" s="29" t="inlineStr">
        <is>
          <t>1. Revise ou substitua os produtos fictícios na aba Produtos.</t>
        </is>
      </c>
      <c r="B8" s="29" t="n"/>
      <c r="C8" s="29" t="n"/>
      <c r="D8" s="29" t="n"/>
      <c r="E8" s="29" t="n"/>
      <c r="F8" s="29" t="n"/>
    </row>
    <row r="9" ht="34" customHeight="1">
      <c r="A9" s="30" t="inlineStr">
        <is>
          <t>2. Informe preço avulso, custo unitário e status ativo de cada SKU.</t>
        </is>
      </c>
      <c r="B9" s="30" t="n"/>
      <c r="C9" s="30" t="n"/>
      <c r="D9" s="30" t="n"/>
      <c r="E9" s="30" t="n"/>
      <c r="F9" s="30" t="n"/>
    </row>
    <row r="10" ht="34" customHeight="1">
      <c r="A10" s="29" t="inlineStr">
        <is>
          <t>3. Defina a meta padrão de margem no Resumo.</t>
        </is>
      </c>
      <c r="B10" s="29" t="n"/>
      <c r="C10" s="29" t="n"/>
      <c r="D10" s="29" t="n"/>
      <c r="E10" s="29" t="n"/>
      <c r="F10" s="29" t="n"/>
    </row>
    <row r="11" ht="34" customHeight="1">
      <c r="A11" s="30" t="inlineStr">
        <is>
          <t>4. Na aba Combos Promocionais, informe o período, canal, desconto, SKUs e quantidades.</t>
        </is>
      </c>
      <c r="B11" s="30" t="n"/>
      <c r="C11" s="30" t="n"/>
      <c r="D11" s="30" t="n"/>
      <c r="E11" s="30" t="n"/>
      <c r="F11" s="30" t="n"/>
    </row>
    <row r="12" ht="34" customHeight="1">
      <c r="A12" s="29" t="inlineStr">
        <is>
          <t>5. Use a coluna Decisão sugerida para separar ofertas viáveis, inviáveis e cenários com dados a revisar.</t>
        </is>
      </c>
      <c r="B12" s="29" t="n"/>
      <c r="C12" s="29" t="n"/>
      <c r="D12" s="29" t="n"/>
      <c r="E12" s="29" t="n"/>
      <c r="F12" s="29" t="n"/>
    </row>
    <row r="13" ht="34" customHeight="1">
      <c r="A13" s="30" t="inlineStr">
        <is>
          <t>6. Registre a decisão operacional na coluna Situação.</t>
        </is>
      </c>
      <c r="B13" s="30" t="n"/>
      <c r="C13" s="30" t="n"/>
      <c r="D13" s="30" t="n"/>
      <c r="E13" s="30" t="n"/>
      <c r="F13" s="30" t="n"/>
    </row>
    <row r="14"/>
    <row r="15"/>
    <row r="16" ht="24" customHeight="1">
      <c r="A16" s="28" t="inlineStr">
        <is>
          <t>Regras de cálculo</t>
        </is>
      </c>
      <c r="B16" s="28" t="n"/>
      <c r="C16" s="28" t="n"/>
      <c r="D16" s="28" t="n"/>
      <c r="E16" s="28" t="n"/>
      <c r="F16" s="28" t="n"/>
    </row>
    <row r="17" ht="34" customHeight="1">
      <c r="A17" s="30" t="inlineStr">
        <is>
          <t>Valor avulso: soma do preço avulso de cada SKU multiplicado pela quantidade.</t>
        </is>
      </c>
      <c r="B17" s="30" t="n"/>
      <c r="C17" s="30" t="n"/>
      <c r="D17" s="30" t="n"/>
      <c r="E17" s="30" t="n"/>
      <c r="F17" s="30" t="n"/>
    </row>
    <row r="18" ht="34" customHeight="1">
      <c r="A18" s="29" t="inlineStr">
        <is>
          <t>Preço do combo: valor avulso menos o desconto proposto.</t>
        </is>
      </c>
      <c r="B18" s="29" t="n"/>
      <c r="C18" s="29" t="n"/>
      <c r="D18" s="29" t="n"/>
      <c r="E18" s="29" t="n"/>
      <c r="F18" s="29" t="n"/>
    </row>
    <row r="19" ht="34" customHeight="1">
      <c r="A19" s="30" t="inlineStr">
        <is>
          <t>Economia do cliente: diferença entre o valor avulso e o preço do combo.</t>
        </is>
      </c>
      <c r="B19" s="30" t="n"/>
      <c r="C19" s="30" t="n"/>
      <c r="D19" s="30" t="n"/>
      <c r="E19" s="30" t="n"/>
      <c r="F19" s="30" t="n"/>
    </row>
    <row r="20" ht="34" customHeight="1">
      <c r="A20" s="29" t="inlineStr">
        <is>
          <t>Margem do combo: preço do combo menos o custo total.</t>
        </is>
      </c>
      <c r="B20" s="29" t="n"/>
      <c r="C20" s="29" t="n"/>
      <c r="D20" s="29" t="n"/>
      <c r="E20" s="29" t="n"/>
      <c r="F20" s="29" t="n"/>
    </row>
    <row r="21" ht="34" customHeight="1">
      <c r="A21" s="30" t="inlineStr">
        <is>
          <t>Margem percentual: margem do combo dividida pelo preço do combo.</t>
        </is>
      </c>
      <c r="B21" s="30" t="n"/>
      <c r="C21" s="30" t="n"/>
      <c r="D21" s="30" t="n"/>
      <c r="E21" s="30" t="n"/>
      <c r="F21" s="30" t="n"/>
    </row>
    <row r="22" ht="34" customHeight="1">
      <c r="A22" s="29" t="inlineStr">
        <is>
          <t>Meta aplicada: meta específica do cenário; quando vazia, usa a meta padrão do Resumo.</t>
        </is>
      </c>
      <c r="B22" s="29" t="n"/>
      <c r="C22" s="29" t="n"/>
      <c r="D22" s="29" t="n"/>
      <c r="E22" s="29" t="n"/>
      <c r="F22" s="29" t="n"/>
    </row>
    <row r="23" ht="34" customHeight="1">
      <c r="A23" s="30" t="inlineStr">
        <is>
          <t>Viável: cadastro íntegro e margem igual ou superior à meta.</t>
        </is>
      </c>
      <c r="B23" s="30" t="n"/>
      <c r="C23" s="30" t="n"/>
      <c r="D23" s="30" t="n"/>
      <c r="E23" s="30" t="n"/>
      <c r="F23" s="30" t="n"/>
    </row>
    <row r="24" ht="34" customHeight="1">
      <c r="A24" s="29" t="inlineStr">
        <is>
          <t>Inviável: margem negativa ou abaixo da meta.</t>
        </is>
      </c>
      <c r="B24" s="29" t="n"/>
      <c r="C24" s="29" t="n"/>
      <c r="D24" s="29" t="n"/>
      <c r="E24" s="29" t="n"/>
      <c r="F24" s="29" t="n"/>
    </row>
    <row r="25" ht="34" customHeight="1">
      <c r="A25" s="30" t="inlineStr">
        <is>
          <t>Revisar cadastro: ausência, inconsistência, inatividade ou duplicidade de dados.</t>
        </is>
      </c>
      <c r="B25" s="30" t="n"/>
      <c r="C25" s="30" t="n"/>
      <c r="D25" s="30" t="n"/>
      <c r="E25" s="30" t="n"/>
      <c r="F25" s="30" t="n"/>
    </row>
    <row r="26"/>
    <row r="27" ht="24" customHeight="1">
      <c r="A27" s="28" t="inlineStr">
        <is>
          <t>Legenda</t>
        </is>
      </c>
      <c r="B27" s="28" t="n"/>
      <c r="C27" s="28" t="n"/>
      <c r="D27" s="28" t="n"/>
      <c r="E27" s="28" t="n"/>
      <c r="F27" s="28" t="n"/>
    </row>
    <row r="28">
      <c r="A28" s="18" t="inlineStr">
        <is>
          <t>Amarelo-claro: célula editável.</t>
        </is>
      </c>
      <c r="B28" s="18" t="n"/>
      <c r="C28" s="18" t="n"/>
      <c r="D28" s="18" t="n"/>
      <c r="E28" s="18" t="n"/>
      <c r="F28" s="18" t="n"/>
    </row>
    <row r="29">
      <c r="A29" s="23" t="inlineStr">
        <is>
          <t>Azul-claro: resultado calculado.</t>
        </is>
      </c>
      <c r="B29" s="23" t="n"/>
      <c r="C29" s="23" t="n"/>
      <c r="D29" s="23" t="n"/>
      <c r="E29" s="23" t="n"/>
      <c r="F29" s="23" t="n"/>
    </row>
    <row r="30">
      <c r="A30" s="31" t="inlineStr">
        <is>
          <t>Verde: resultado adequado.</t>
        </is>
      </c>
      <c r="B30" s="31" t="n"/>
      <c r="C30" s="31" t="n"/>
      <c r="D30" s="31" t="n"/>
      <c r="E30" s="31" t="n"/>
      <c r="F30" s="31" t="n"/>
    </row>
    <row r="31">
      <c r="A31" s="32" t="inlineStr">
        <is>
          <t>Amarelo: atenção ou revisão.</t>
        </is>
      </c>
      <c r="B31" s="32" t="n"/>
      <c r="C31" s="32" t="n"/>
      <c r="D31" s="32" t="n"/>
      <c r="E31" s="32" t="n"/>
      <c r="F31" s="32" t="n"/>
    </row>
    <row r="32">
      <c r="A32" s="33" t="inlineStr">
        <is>
          <t>Vermelho: erro ou inviabilidade.</t>
        </is>
      </c>
      <c r="B32" s="33" t="n"/>
      <c r="C32" s="33" t="n"/>
      <c r="D32" s="33" t="n"/>
      <c r="E32" s="33" t="n"/>
      <c r="F32" s="33" t="n"/>
    </row>
    <row r="33"/>
    <row r="34"/>
    <row r="35" ht="24" customHeight="1">
      <c r="A35" s="28" t="inlineStr">
        <is>
          <t>Escopo</t>
        </is>
      </c>
      <c r="B35" s="28" t="n"/>
      <c r="C35" s="28" t="n"/>
      <c r="D35" s="28" t="n"/>
      <c r="E35" s="28" t="n"/>
      <c r="F35" s="28" t="n"/>
    </row>
    <row r="36" ht="54" customHeight="1">
      <c r="A36" s="29" t="inlineStr">
        <is>
          <t>Cada linha representa uma simulação promocional temporária. A planilha não cria kits físicos permanentes, não reserva estoque e não define dependências logísticas entre SKUs. O modelo suporta até cinco SKUs por cenário.</t>
        </is>
      </c>
      <c r="B36" s="29" t="n"/>
      <c r="C36" s="29" t="n"/>
      <c r="D36" s="29" t="n"/>
      <c r="E36" s="29" t="n"/>
      <c r="F36" s="29" t="n"/>
    </row>
    <row r="37"/>
    <row r="38" ht="54" customHeight="1">
      <c r="A38" s="29" t="inlineStr">
        <is>
          <t>Frete, comissão, tributos, mídia e embalagem não possuem módulos separados. Quando forem relevantes, incorpore esses valores ao custo unitário informado. Revise periodicamente as premissas comerciais e regulatórias aplicáveis à sua operação.</t>
        </is>
      </c>
      <c r="B38" s="29" t="n"/>
      <c r="C38" s="29" t="n"/>
      <c r="D38" s="29" t="n"/>
      <c r="E38" s="29" t="n"/>
      <c r="F38" s="29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Comercial Fictícia</dc:creator>
  <dc:title xmlns:dc="http://purl.org/dc/elements/1.1/">Planejador de combos promocionais</dc:title>
  <dc:subject xmlns:dc="http://purl.org/dc/elements/1.1/">Simulação de descontos e margens para combos promocionais fictícios</dc:subject>
  <dcterms:created xmlns:dcterms="http://purl.org/dc/terms/" xmlns:xsi="http://www.w3.org/2001/XMLSchema-instance" xsi:type="dcterms:W3CDTF">2026-09-06T15:43:26Z</dcterms:created>
  <dcterms:modified xmlns:dcterms="http://purl.org/dc/terms/" xmlns:xsi="http://www.w3.org/2001/XMLSchema-instance" xsi:type="dcterms:W3CDTF">2026-09-06T15:43:27+00:00Z</dcterms:modified>
</cp:coreProperties>
</file>