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ustos de Estoque" sheetId="2" state="visible" r:id="rId2"/>
    <sheet xmlns:r="http://schemas.openxmlformats.org/officeDocument/2006/relationships" name="Análises" sheetId="3" state="visible" r:id="rId3"/>
    <sheet xmlns:r="http://schemas.openxmlformats.org/officeDocument/2006/relationships" name="Parâmetros" sheetId="4" state="visible" r:id="rId4"/>
    <sheet xmlns:r="http://schemas.openxmlformats.org/officeDocument/2006/relationships" name="Instruções" sheetId="5" state="visible" r:id="rId5"/>
  </sheets>
  <definedNames>
    <definedName name="_xlnm._FilterDatabase" localSheetId="3" hidden="1">'Parâmetros'!$D$3:$D$13</definedName>
  </definedNames>
  <calcPr calcId="0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[$R$-pt-BR] #,##0.00"/>
  </numFmts>
  <fonts count="10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17372E"/>
      <sz val="12"/>
    </font>
    <font>
      <name val="Aptos"/>
      <color rgb="0026352F"/>
      <sz val="10"/>
    </font>
    <font>
      <name val="Aptos"/>
      <b val="1"/>
      <color rgb="00FFFFFF"/>
      <sz val="10"/>
    </font>
    <font>
      <name val="Aptos Display"/>
      <b val="1"/>
      <color rgb="0017372E"/>
      <sz val="15"/>
    </font>
    <font>
      <name val="Aptos"/>
      <b val="1"/>
      <color rgb="00B7473A"/>
      <sz val="10"/>
    </font>
    <font>
      <name val="Aptos"/>
      <i val="1"/>
      <color rgb="006D756F"/>
      <sz val="10"/>
    </font>
    <font>
      <name val="Aptos"/>
      <color rgb="0026352F"/>
      <sz val="11"/>
    </font>
    <font>
      <name val="Aptos"/>
      <b val="1"/>
      <color rgb="0017372E"/>
      <sz val="11"/>
    </font>
  </fonts>
  <fills count="10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FFF1C9"/>
      </patternFill>
    </fill>
    <fill>
      <patternFill patternType="solid">
        <fgColor rgb="00C65D32"/>
      </patternFill>
    </fill>
    <fill>
      <patternFill patternType="solid">
        <fgColor rgb="00E5ECEA"/>
      </patternFill>
    </fill>
    <fill>
      <patternFill patternType="solid">
        <fgColor rgb="00F9DFC5"/>
      </patternFill>
    </fill>
    <fill>
      <patternFill patternType="solid">
        <fgColor rgb="00F6F0E4"/>
      </patternFill>
    </fill>
    <fill>
      <patternFill patternType="solid">
        <fgColor rgb="00FFFFFF"/>
      </patternFill>
    </fill>
    <fill>
      <patternFill patternType="solid">
        <fgColor rgb="00DDEBE5"/>
      </patternFill>
    </fill>
  </fills>
  <borders count="6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  <border>
      <left/>
      <right/>
      <top style="thin">
        <color rgb="00D8D0C1"/>
      </top>
      <bottom/>
      <diagonal/>
    </border>
    <border>
      <left/>
      <right style="thin">
        <color rgb="00D8D0C1"/>
      </right>
      <top style="thin">
        <color rgb="00D8D0C1"/>
      </top>
      <bottom/>
      <diagonal/>
    </border>
    <border>
      <left/>
      <right/>
      <top style="thin">
        <color rgb="00D8D0C1"/>
      </top>
      <bottom style="thin">
        <color rgb="00D8D0C1"/>
      </bottom>
      <diagonal/>
    </border>
    <border>
      <left/>
      <right style="thin">
        <color rgb="00D8D0C1"/>
      </right>
      <top style="thin">
        <color rgb="00D8D0C1"/>
      </top>
      <bottom style="thin">
        <color rgb="00D8D0C1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164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 wrapText="1"/>
    </xf>
    <xf numFmtId="165" fontId="5" fillId="5" borderId="1" applyAlignment="1" pivotButton="0" quotePrefix="0" xfId="0">
      <alignment horizontal="center" vertical="center"/>
    </xf>
    <xf numFmtId="10" fontId="5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Continuous" vertical="center" wrapText="1"/>
    </xf>
    <xf numFmtId="0" fontId="4" fillId="2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/>
    </xf>
    <xf numFmtId="165" fontId="3" fillId="7" borderId="1" applyAlignment="1" pivotButton="0" quotePrefix="0" xfId="0">
      <alignment horizontal="right" vertical="center"/>
    </xf>
    <xf numFmtId="10" fontId="3" fillId="7" borderId="1" applyAlignment="1" pivotButton="0" quotePrefix="0" xfId="0">
      <alignment horizontal="right" vertical="center"/>
    </xf>
    <xf numFmtId="0" fontId="3" fillId="8" borderId="1" applyAlignment="1" pivotButton="0" quotePrefix="0" xfId="0">
      <alignment horizontal="left" vertical="center"/>
    </xf>
    <xf numFmtId="165" fontId="3" fillId="8" borderId="1" applyAlignment="1" pivotButton="0" quotePrefix="0" xfId="0">
      <alignment horizontal="right" vertical="center"/>
    </xf>
    <xf numFmtId="10" fontId="3" fillId="8" borderId="1" applyAlignment="1" pivotButton="0" quotePrefix="0" xfId="0">
      <alignment horizontal="right" vertical="center"/>
    </xf>
    <xf numFmtId="0" fontId="7" fillId="7" borderId="1" applyAlignment="1" pivotButton="0" quotePrefix="0" xfId="0">
      <alignment horizontal="centerContinuous" vertical="center" wrapText="1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wrapText="1"/>
    </xf>
    <xf numFmtId="165" fontId="3" fillId="3" borderId="1" applyAlignment="1" pivotButton="0" quotePrefix="0" xfId="0">
      <alignment horizontal="center" vertical="center"/>
    </xf>
    <xf numFmtId="10" fontId="3" fillId="3" borderId="1" applyAlignment="1" pivotButton="0" quotePrefix="0" xfId="0">
      <alignment horizontal="center" vertical="center"/>
    </xf>
    <xf numFmtId="10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center" vertical="center"/>
    </xf>
    <xf numFmtId="0" fontId="2" fillId="0" borderId="0" pivotButton="0" quotePrefix="0" xfId="0"/>
    <xf numFmtId="164" fontId="3" fillId="5" borderId="1" applyAlignment="1" pivotButton="0" quotePrefix="0" xfId="0">
      <alignment horizontal="center" vertical="center"/>
    </xf>
    <xf numFmtId="1" fontId="3" fillId="7" borderId="1" applyAlignment="1" pivotButton="0" quotePrefix="0" xfId="0">
      <alignment horizontal="right" vertical="center"/>
    </xf>
    <xf numFmtId="1" fontId="3" fillId="8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center" wrapText="1"/>
    </xf>
    <xf numFmtId="10" fontId="3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0" fontId="3" fillId="8" borderId="1" applyAlignment="1" pivotButton="0" quotePrefix="0" xfId="0">
      <alignment horizontal="left" vertical="center" wrapText="1"/>
    </xf>
    <xf numFmtId="165" fontId="3" fillId="3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 wrapText="1"/>
    </xf>
    <xf numFmtId="0" fontId="9" fillId="7" borderId="1" applyAlignment="1" pivotButton="0" quotePrefix="0" xfId="0">
      <alignment horizontal="center" vertical="center"/>
    </xf>
    <xf numFmtId="0" fontId="8" fillId="7" borderId="1" applyAlignment="1" pivotButton="0" quotePrefix="0" xfId="0">
      <alignment horizontal="left" vertical="center" wrapText="1"/>
    </xf>
    <xf numFmtId="0" fontId="9" fillId="8" borderId="1" applyAlignment="1" pivotButton="0" quotePrefix="0" xfId="0">
      <alignment horizontal="center" vertical="center"/>
    </xf>
    <xf numFmtId="0" fontId="8" fillId="8" borderId="1" applyAlignment="1" pivotButton="0" quotePrefix="0" xfId="0">
      <alignment horizontal="left" vertical="center" wrapText="1"/>
    </xf>
    <xf numFmtId="0" fontId="8" fillId="6" borderId="1" applyAlignment="1" pivotButton="0" quotePrefix="0" xfId="0">
      <alignment horizontal="left" vertical="center" wrapText="1"/>
    </xf>
    <xf numFmtId="0" fontId="8" fillId="9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3" fillId="3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right" vertical="center"/>
    </xf>
    <xf numFmtId="165" fontId="3" fillId="8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2D6A57"/>
        <sz val="10"/>
      </font>
      <fill>
        <patternFill patternType="solid">
          <fgColor rgb="00DDEBE5"/>
        </patternFill>
      </fill>
    </dxf>
    <dxf>
      <font>
        <name val="Aptos"/>
        <b val="1"/>
        <color rgb="00B7473A"/>
        <sz val="10"/>
      </font>
      <fill>
        <patternFill patternType="solid">
          <fgColor rgb="00F9DFC5"/>
        </patternFill>
      </fill>
    </dxf>
    <dxf>
      <font>
        <name val="Aptos"/>
        <b val="1"/>
        <color rgb="00B7473A"/>
        <sz val="10"/>
      </font>
      <fill>
        <patternFill patternType="solid">
          <fgColor rgb="00F6DA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Composição do custo de manutenção</a:t>
            </a:r>
          </a:p>
        </rich>
      </tx>
    </title>
    <plotArea>
      <doughnutChart>
        <varyColors val="1"/>
        <ser>
          <idx val="0"/>
          <order val="0"/>
          <tx>
            <strRef>
              <f>'Resumo'!B15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'Resumo'!$A$16:$A$20</f>
            </numRef>
          </cat>
          <val>
            <numRef>
              <f>'Resumo'!$B$16:$B$20</f>
            </numRef>
          </val>
        </ser>
        <dLbls>
          <showCatName val="1"/>
          <showLeaderLines val="1"/>
        </dLbls>
        <firstSliceAng val="270"/>
        <holeSize val="55"/>
      </doughnutChart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5 maiores custos por SKU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'Resumo'!F15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'Resumo'!$E$16:$E$20</f>
            </numRef>
          </cat>
          <val>
            <numRef>
              <f>'Resumo'!$F$16:$F$20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Custo mensal</a:t>
                </a:r>
              </a:p>
            </rich>
          </tx>
        </title>
        <numFmt formatCode="[$R$-pt-BR] #,##0.0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3780000" cy="302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22</row>
      <rowOff>0</rowOff>
    </from>
    <ext cx="5220000" cy="302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CustosEstoque" displayName="tbCustosEstoque" ref="A5:Y505" headerRowCount="1">
  <autoFilter ref="A5:Y505"/>
  <tableColumns count="25">
    <tableColumn id="1" name="Competência"/>
    <tableColumn id="2" name="SKU"/>
    <tableColumn id="3" name="Produto"/>
    <tableColumn id="4" name="Categoria"/>
    <tableColumn id="5" name="Estoque médio valorizado (R$)"/>
    <tableColumn id="6" name="Taxa de capital personalizada (% a.m.)"/>
    <tableColumn id="7" name="Armazenagem mensal (R$)"/>
    <tableColumn id="8" name="Taxa de seguro personalizada (% a.m.)"/>
    <tableColumn id="9" name="Taxa de obsolescência personalizada (% a.m.)"/>
    <tableColumn id="10" name="Taxa de perdas personalizada (% a.m.)"/>
    <tableColumn id="11" name="Observação"/>
    <tableColumn id="12" name="Taxa de capital aplicada (% a.m.)"/>
    <tableColumn id="13" name="Taxa de seguro aplicada (% a.m.)"/>
    <tableColumn id="14" name="Taxa de obsolescência aplicada (% a.m.)"/>
    <tableColumn id="15" name="Taxa de perdas aplicada (% a.m.)"/>
    <tableColumn id="16" name="Custo de capital (R$)"/>
    <tableColumn id="17" name="Custo de armazenagem (R$)"/>
    <tableColumn id="18" name="Custo de seguro (R$)"/>
    <tableColumn id="19" name="Custo de obsolescência (R$)"/>
    <tableColumn id="20" name="Custo de perdas (R$)"/>
    <tableColumn id="21" name="Custo de manutenção total (R$)"/>
    <tableColumn id="22" name="Taxa de manutenção (% a.m.)"/>
    <tableColumn id="23" name="Situação"/>
    <tableColumn id="24" name="Ordem no período selecionado"/>
    <tableColumn id="25" name="Linha apta para cálculo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0"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6" customWidth="1" min="2" max="2"/>
    <col width="25" customWidth="1" min="3" max="3"/>
    <col width="17" customWidth="1" min="4" max="4"/>
    <col width="27" customWidth="1" min="5" max="5"/>
    <col width="16" customWidth="1" min="6" max="6"/>
    <col width="25" customWidth="1" min="7" max="7"/>
    <col width="16" customWidth="1" min="8" max="8"/>
  </cols>
  <sheetData>
    <row r="1" ht="32" customHeight="1">
      <c r="A1" s="1" t="inlineStr">
        <is>
          <t>Custo de Manutenção de Estoque</t>
        </is>
      </c>
      <c r="B1" s="44" t="n"/>
      <c r="C1" s="44" t="n"/>
      <c r="D1" s="44" t="n"/>
      <c r="E1" s="44" t="n"/>
      <c r="F1" s="44" t="n"/>
      <c r="G1" s="44" t="n"/>
      <c r="H1" s="45" t="n"/>
    </row>
    <row r="2"/>
    <row r="3">
      <c r="A3" s="2" t="inlineStr">
        <is>
          <t>Competência analisada</t>
        </is>
      </c>
      <c r="B3" s="46" t="n">
        <v>46266</v>
      </c>
    </row>
    <row r="4"/>
    <row r="5" ht="34" customHeight="1">
      <c r="A5" s="4" t="inlineStr">
        <is>
          <t>Estoque médio valorizado</t>
        </is>
      </c>
      <c r="C5" s="4" t="inlineStr">
        <is>
          <t>Custo de manutenção</t>
        </is>
      </c>
      <c r="E5" s="4" t="inlineStr">
        <is>
          <t>Taxa ponderada (% a.m.)</t>
        </is>
      </c>
      <c r="G5" s="4" t="inlineStr">
        <is>
          <t>SKUs analisados</t>
        </is>
      </c>
    </row>
    <row r="6" ht="34" customHeight="1">
      <c r="A6" s="47">
        <f>IF(OR($B$3="",$G$6=0),"",SUMIFS('Custos de Estoque'!$E$6:$E$505,'Custos de Estoque'!$A$6:$A$505,$B$3,'Custos de Estoque'!$Y$6:$Y$505,1,'Custos de Estoque'!$U$6:$U$505,"&gt;=0"))</f>
        <v/>
      </c>
      <c r="C6" s="47">
        <f>IF(OR($B$3="",$G$6=0),"",SUMIFS('Custos de Estoque'!$U$6:$U$505,'Custos de Estoque'!$A$6:$A$505,$B$3,'Custos de Estoque'!$Y$6:$Y$505,1))</f>
        <v/>
      </c>
      <c r="E6" s="6">
        <f>IFERROR($C$6/$A$6,"")</f>
        <v/>
      </c>
      <c r="G6" s="7">
        <f>IF($B$3="","",COUNTIFS('Custos de Estoque'!$A$6:$A$505,$B$3,'Custos de Estoque'!$Y$6:$Y$505,1,'Custos de Estoque'!$U$6:$U$505,"&gt;=0"))</f>
        <v/>
      </c>
    </row>
    <row r="7"/>
    <row r="8">
      <c r="A8" s="4" t="inlineStr">
        <is>
          <t>Capital</t>
        </is>
      </c>
      <c r="C8" s="4" t="inlineStr">
        <is>
          <t>Armazenagem</t>
        </is>
      </c>
      <c r="E8" s="4" t="inlineStr">
        <is>
          <t>Seguro</t>
        </is>
      </c>
      <c r="G8" s="4" t="inlineStr">
        <is>
          <t>Obsolescência + perdas</t>
        </is>
      </c>
    </row>
    <row r="9">
      <c r="A9" s="47">
        <f>IF(OR($B$3="",$G$6=0),"",SUMIFS('Custos de Estoque'!$P$6:$P$505,'Custos de Estoque'!$A$6:$A$505,$B$3,'Custos de Estoque'!$Y$6:$Y$505,1))</f>
        <v/>
      </c>
      <c r="C9" s="47">
        <f>IF(OR($B$3="",$G$6=0),"",SUMIFS('Custos de Estoque'!$Q$6:$Q$505,'Custos de Estoque'!$A$6:$A$505,$B$3,'Custos de Estoque'!$Y$6:$Y$505,1))</f>
        <v/>
      </c>
      <c r="E9" s="47">
        <f>IF(OR($B$3="",$G$6=0),"",SUMIFS('Custos de Estoque'!$R$6:$R$505,'Custos de Estoque'!$A$6:$A$505,$B$3,'Custos de Estoque'!$Y$6:$Y$505,1))</f>
        <v/>
      </c>
      <c r="G9" s="47">
        <f>IF(OR($B$3="",$G$6=0),"",SUMIFS('Custos de Estoque'!$S$6:$S$505,'Custos de Estoque'!$A$6:$A$505,$B$3,'Custos de Estoque'!$Y$6:$Y$505,1)+SUMIFS('Custos de Estoque'!$T$6:$T$505,'Custos de Estoque'!$A$6:$A$505,$B$3,'Custos de Estoque'!$Y$6:$Y$505,1))</f>
        <v/>
      </c>
    </row>
    <row r="10"/>
    <row r="11">
      <c r="A11" s="4" t="inlineStr">
        <is>
          <t>Linhas para revisão</t>
        </is>
      </c>
      <c r="C11" s="4" t="inlineStr">
        <is>
          <t>Acima da taxa limite</t>
        </is>
      </c>
      <c r="E11" s="4" t="inlineStr">
        <is>
          <t>Acima do estoque limite</t>
        </is>
      </c>
      <c r="G11" s="4" t="inlineStr">
        <is>
          <t>Maior direcionador</t>
        </is>
      </c>
    </row>
    <row r="12">
      <c r="A12" s="8">
        <f>IF($B$3="","",COUNTIFS('Custos de Estoque'!$A$6:$A$505,$B$3,'Custos de Estoque'!$W$6:$W$505,"&lt;&gt;OK",'Custos de Estoque'!$W$6:$W$505,"&lt;&gt;"))</f>
        <v/>
      </c>
      <c r="C12" s="8">
        <f>IF($B$3="","",COUNTIFS('Custos de Estoque'!$A$6:$A$505,$B$3,'Custos de Estoque'!$Y$6:$Y$505,1,'Custos de Estoque'!$V$6:$V$505,"&gt;"&amp;'Parâmetros'!$B$8))</f>
        <v/>
      </c>
      <c r="E12" s="8">
        <f>IF($B$3="","",COUNTIFS('Custos de Estoque'!$A$6:$A$505,$B$3,'Custos de Estoque'!$Y$6:$Y$505,1,'Custos de Estoque'!$E$6:$E$505,"&gt;"&amp;'Parâmetros'!$B$9))</f>
        <v/>
      </c>
      <c r="G12" s="9">
        <f>IF(SUM($B$16:$B$20)=0,"Sem dados",INDEX($A$16:$A$20,MATCH(MAX($B$16:$B$20),$B$16:$B$20,0)))</f>
        <v/>
      </c>
    </row>
    <row r="13" ht="28" customHeight="1">
      <c r="A13" s="10">
        <f>IF($B$3="","Selecione uma competência.",IF(OR(COUNT('Parâmetros'!$B$4:$B$9)&lt;&gt;6,MIN('Parâmetros'!$B$4:$B$8)&lt;0,MAX('Parâmetros'!$B$4:$B$8)&gt;1,'Parâmetros'!$B$9&lt;0),"Revise os parâmetros padrão.",IF($G$6=0,"Nenhum registro apto para a competência selecionada.",IF($A$12&gt;0,"Há linhas para revisão na competência selecionada.","Sem alertas de revisão na competência selecionada."))))</f>
        <v/>
      </c>
      <c r="B13" s="10" t="n"/>
      <c r="C13" s="10" t="n"/>
      <c r="D13" s="10" t="n"/>
      <c r="E13" s="10" t="n"/>
      <c r="F13" s="10" t="n"/>
      <c r="G13" s="10" t="n"/>
      <c r="H13" s="10" t="n"/>
    </row>
    <row r="14"/>
    <row r="15">
      <c r="A15" s="11" t="inlineStr">
        <is>
          <t>Componente</t>
        </is>
      </c>
      <c r="B15" s="11" t="inlineStr">
        <is>
          <t>Custo</t>
        </is>
      </c>
      <c r="D15" s="11" t="inlineStr">
        <is>
          <t>SKU</t>
        </is>
      </c>
      <c r="E15" s="11" t="inlineStr">
        <is>
          <t>Produto</t>
        </is>
      </c>
      <c r="F15" s="11" t="inlineStr">
        <is>
          <t>Custo total</t>
        </is>
      </c>
      <c r="G15" s="11" t="inlineStr">
        <is>
          <t>Taxa</t>
        </is>
      </c>
    </row>
    <row r="16">
      <c r="A16" s="12" t="inlineStr">
        <is>
          <t>Capital</t>
        </is>
      </c>
      <c r="B16" s="48">
        <f>A9</f>
        <v/>
      </c>
      <c r="D16" s="12">
        <f>'Análises'!B20</f>
        <v/>
      </c>
      <c r="E16" s="12">
        <f>'Análises'!C20</f>
        <v/>
      </c>
      <c r="F16" s="48">
        <f>'Análises'!F20</f>
        <v/>
      </c>
      <c r="G16" s="14">
        <f>'Análises'!G20</f>
        <v/>
      </c>
    </row>
    <row r="17">
      <c r="A17" s="15" t="inlineStr">
        <is>
          <t>Armazenagem</t>
        </is>
      </c>
      <c r="B17" s="49">
        <f>C9</f>
        <v/>
      </c>
      <c r="D17" s="15">
        <f>'Análises'!B21</f>
        <v/>
      </c>
      <c r="E17" s="15">
        <f>'Análises'!C21</f>
        <v/>
      </c>
      <c r="F17" s="49">
        <f>'Análises'!F21</f>
        <v/>
      </c>
      <c r="G17" s="17">
        <f>'Análises'!G21</f>
        <v/>
      </c>
    </row>
    <row r="18">
      <c r="A18" s="12" t="inlineStr">
        <is>
          <t>Seguro</t>
        </is>
      </c>
      <c r="B18" s="48">
        <f>E9</f>
        <v/>
      </c>
      <c r="D18" s="12">
        <f>'Análises'!B22</f>
        <v/>
      </c>
      <c r="E18" s="12">
        <f>'Análises'!C22</f>
        <v/>
      </c>
      <c r="F18" s="48">
        <f>'Análises'!F22</f>
        <v/>
      </c>
      <c r="G18" s="14">
        <f>'Análises'!G22</f>
        <v/>
      </c>
    </row>
    <row r="19">
      <c r="A19" s="15" t="inlineStr">
        <is>
          <t>Obsolescência</t>
        </is>
      </c>
      <c r="B19" s="49">
        <f>IF(OR($B$3="",$G$6=0),"",SUMIFS('Custos de Estoque'!$S$6:$S$505,'Custos de Estoque'!$A$6:$A$505,$B$3,'Custos de Estoque'!$Y$6:$Y$505,1))</f>
        <v/>
      </c>
      <c r="D19" s="15">
        <f>'Análises'!B23</f>
        <v/>
      </c>
      <c r="E19" s="15">
        <f>'Análises'!C23</f>
        <v/>
      </c>
      <c r="F19" s="49">
        <f>'Análises'!F23</f>
        <v/>
      </c>
      <c r="G19" s="17">
        <f>'Análises'!G23</f>
        <v/>
      </c>
    </row>
    <row r="20">
      <c r="A20" s="12" t="inlineStr">
        <is>
          <t>Perdas</t>
        </is>
      </c>
      <c r="B20" s="48">
        <f>IF(OR($B$3="",$G$6=0),"",SUMIFS('Custos de Estoque'!$T$6:$T$505,'Custos de Estoque'!$A$6:$A$505,$B$3,'Custos de Estoque'!$Y$6:$Y$505,1))</f>
        <v/>
      </c>
      <c r="D20" s="12">
        <f>'Análises'!B24</f>
        <v/>
      </c>
      <c r="E20" s="12">
        <f>'Análises'!C24</f>
        <v/>
      </c>
      <c r="F20" s="48">
        <f>'Análises'!F24</f>
        <v/>
      </c>
      <c r="G20" s="14">
        <f>'Análises'!G24</f>
        <v/>
      </c>
    </row>
  </sheetData>
  <mergeCells count="1">
    <mergeCell ref="A1:H1"/>
  </mergeCells>
  <conditionalFormatting sqref="A13:H13">
    <cfRule type="expression" priority="1" dxfId="0">
      <formula>LEFT($A$13,11)="Sem alertas"</formula>
    </cfRule>
    <cfRule type="expression" priority="2" dxfId="1">
      <formula>OR(LEFT($A$13,15)="Nenhum registro",LEFT($A$13,9)="Selecione")</formula>
    </cfRule>
    <cfRule type="expression" priority="3" dxfId="2">
      <formula>AND($A$13&lt;&gt;"",LEFT($A$13,11)&lt;&gt;"Sem alertas",LEFT($A$13,15)&lt;&gt;"Nenhum registro",LEFT($A$13,9)&lt;&gt;"Selecione")</formula>
    </cfRule>
  </conditionalFormatting>
  <dataValidations count="1">
    <dataValidation sqref="B3" showDropDown="0" showInputMessage="1" showErrorMessage="1" allowBlank="0" errorTitle="Competência inválida" error="Use uma data válida correspondente ao primeiro dia do mês." promptTitle="Competência mensal" prompt="Informe o primeiro dia do mês da competência, por exemplo 01/09/2026." type="custom" errorStyle="stop">
      <formula1>AND(ISNUMBER(B3),DAY(B3)=1,B3&gt;=DATE(2020,1,1),B3&lt;=DATE(2100,12,1))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505"/>
  <sheetViews>
    <sheetView showGridLines="0" zoomScale="7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30" customWidth="1" min="3" max="3"/>
    <col width="20" customWidth="1" min="4" max="4"/>
    <col width="20" customWidth="1" min="5" max="5"/>
    <col width="21" customWidth="1" min="6" max="6"/>
    <col width="19" customWidth="1" min="7" max="7"/>
    <col width="21" customWidth="1" min="8" max="8"/>
    <col width="23" customWidth="1" min="9" max="9"/>
    <col width="21" customWidth="1" min="10" max="10"/>
    <col width="25" customWidth="1" min="11" max="11"/>
    <col width="20" customWidth="1" min="12" max="12"/>
    <col width="20" customWidth="1" min="13" max="13"/>
    <col width="22" customWidth="1" min="14" max="14"/>
    <col width="20" customWidth="1" min="15" max="15"/>
    <col width="18" customWidth="1" min="16" max="16"/>
    <col width="20" customWidth="1" min="17" max="17"/>
    <col width="18" customWidth="1" min="18" max="18"/>
    <col width="22" customWidth="1" min="19" max="19"/>
    <col width="18" customWidth="1" min="20" max="20"/>
    <col width="22" customWidth="1" min="21" max="21"/>
    <col width="20" customWidth="1" min="22" max="22"/>
    <col width="31" customWidth="1" min="23" max="23"/>
    <col hidden="1" width="13" customWidth="1" min="24" max="24"/>
    <col hidden="1" width="13" customWidth="1" min="25" max="25"/>
  </cols>
  <sheetData>
    <row r="1" ht="32" customHeight="1">
      <c r="A1" s="1" t="inlineStr">
        <is>
          <t>Apuração mensal do custo de manutenção de estoque</t>
        </is>
      </c>
      <c r="B1" s="44" t="n"/>
      <c r="C1" s="44" t="n"/>
      <c r="D1" s="44" t="n"/>
      <c r="E1" s="44" t="n"/>
      <c r="F1" s="44" t="n"/>
      <c r="G1" s="44" t="n"/>
      <c r="H1" s="44" t="n"/>
      <c r="I1" s="44" t="n"/>
      <c r="J1" s="44" t="n"/>
      <c r="K1" s="44" t="n"/>
      <c r="L1" s="44" t="n"/>
      <c r="M1" s="44" t="n"/>
      <c r="N1" s="44" t="n"/>
      <c r="O1" s="44" t="n"/>
      <c r="P1" s="44" t="n"/>
      <c r="Q1" s="44" t="n"/>
      <c r="R1" s="44" t="n"/>
      <c r="S1" s="44" t="n"/>
      <c r="T1" s="44" t="n"/>
      <c r="U1" s="44" t="n"/>
      <c r="V1" s="44" t="n"/>
      <c r="W1" s="44" t="n"/>
      <c r="X1" s="44" t="n"/>
      <c r="Y1" s="45" t="n"/>
    </row>
    <row r="2"/>
    <row r="3" ht="28" customHeight="1">
      <c r="A3" s="18" t="inlineStr">
        <is>
          <t>Preencha somente as células amarelas. Uma linha deve representar um único SKU em uma única competência.</t>
        </is>
      </c>
      <c r="B3" s="18" t="n"/>
      <c r="C3" s="18" t="n"/>
      <c r="D3" s="18" t="n"/>
      <c r="E3" s="18" t="n"/>
      <c r="F3" s="18" t="n"/>
      <c r="G3" s="18" t="n"/>
      <c r="H3" s="18" t="n"/>
      <c r="I3" s="18" t="n"/>
      <c r="J3" s="18" t="n"/>
      <c r="K3" s="18" t="n"/>
      <c r="L3" s="18" t="n"/>
      <c r="M3" s="18" t="n"/>
      <c r="N3" s="18" t="n"/>
      <c r="O3" s="18" t="n"/>
      <c r="P3" s="18" t="n"/>
      <c r="Q3" s="18" t="n"/>
      <c r="R3" s="18" t="n"/>
      <c r="S3" s="18" t="n"/>
      <c r="T3" s="18" t="n"/>
      <c r="U3" s="18" t="n"/>
      <c r="V3" s="18" t="n"/>
      <c r="W3" s="18" t="n"/>
      <c r="X3" s="18" t="n"/>
      <c r="Y3" s="18" t="n"/>
    </row>
    <row r="4"/>
    <row r="5" ht="58" customHeight="1">
      <c r="A5" s="11" t="inlineStr">
        <is>
          <t>Competência</t>
        </is>
      </c>
      <c r="B5" s="11" t="inlineStr">
        <is>
          <t>SKU</t>
        </is>
      </c>
      <c r="C5" s="11" t="inlineStr">
        <is>
          <t>Produto</t>
        </is>
      </c>
      <c r="D5" s="11" t="inlineStr">
        <is>
          <t>Categoria</t>
        </is>
      </c>
      <c r="E5" s="11" t="inlineStr">
        <is>
          <t>Estoque médio valorizado (R$)</t>
        </is>
      </c>
      <c r="F5" s="11" t="inlineStr">
        <is>
          <t>Taxa de capital personalizada (% a.m.)</t>
        </is>
      </c>
      <c r="G5" s="11" t="inlineStr">
        <is>
          <t>Armazenagem mensal (R$)</t>
        </is>
      </c>
      <c r="H5" s="11" t="inlineStr">
        <is>
          <t>Taxa de seguro personalizada (% a.m.)</t>
        </is>
      </c>
      <c r="I5" s="11" t="inlineStr">
        <is>
          <t>Taxa de obsolescência personalizada (% a.m.)</t>
        </is>
      </c>
      <c r="J5" s="11" t="inlineStr">
        <is>
          <t>Taxa de perdas personalizada (% a.m.)</t>
        </is>
      </c>
      <c r="K5" s="11" t="inlineStr">
        <is>
          <t>Observação</t>
        </is>
      </c>
      <c r="L5" s="11" t="inlineStr">
        <is>
          <t>Taxa de capital aplicada (% a.m.)</t>
        </is>
      </c>
      <c r="M5" s="11" t="inlineStr">
        <is>
          <t>Taxa de seguro aplicada (% a.m.)</t>
        </is>
      </c>
      <c r="N5" s="11" t="inlineStr">
        <is>
          <t>Taxa de obsolescência aplicada (% a.m.)</t>
        </is>
      </c>
      <c r="O5" s="11" t="inlineStr">
        <is>
          <t>Taxa de perdas aplicada (% a.m.)</t>
        </is>
      </c>
      <c r="P5" s="11" t="inlineStr">
        <is>
          <t>Custo de capital (R$)</t>
        </is>
      </c>
      <c r="Q5" s="11" t="inlineStr">
        <is>
          <t>Custo de armazenagem (R$)</t>
        </is>
      </c>
      <c r="R5" s="11" t="inlineStr">
        <is>
          <t>Custo de seguro (R$)</t>
        </is>
      </c>
      <c r="S5" s="11" t="inlineStr">
        <is>
          <t>Custo de obsolescência (R$)</t>
        </is>
      </c>
      <c r="T5" s="11" t="inlineStr">
        <is>
          <t>Custo de perdas (R$)</t>
        </is>
      </c>
      <c r="U5" s="11" t="inlineStr">
        <is>
          <t>Custo de manutenção total (R$)</t>
        </is>
      </c>
      <c r="V5" s="11" t="inlineStr">
        <is>
          <t>Taxa de manutenção (% a.m.)</t>
        </is>
      </c>
      <c r="W5" s="11" t="inlineStr">
        <is>
          <t>Situação</t>
        </is>
      </c>
      <c r="X5" s="11" t="inlineStr">
        <is>
          <t>Ordem no período selecionado</t>
        </is>
      </c>
      <c r="Y5" s="11" t="inlineStr">
        <is>
          <t>Linha apta para cálculo</t>
        </is>
      </c>
    </row>
    <row r="6">
      <c r="A6" s="46" t="n">
        <v>46266</v>
      </c>
      <c r="B6" s="19" t="inlineStr">
        <is>
          <t>SKU-FIC-001</t>
        </is>
      </c>
      <c r="C6" s="20" t="inlineStr">
        <is>
          <t>Luminária Nuvem 2.0</t>
        </is>
      </c>
      <c r="D6" s="19" t="inlineStr">
        <is>
          <t>Casa e Cozinha</t>
        </is>
      </c>
      <c r="E6" s="50" t="n">
        <v>42000</v>
      </c>
      <c r="F6" s="22" t="n"/>
      <c r="G6" s="50" t="n">
        <v>680</v>
      </c>
      <c r="H6" s="22" t="n"/>
      <c r="I6" s="22" t="n"/>
      <c r="J6" s="22" t="n"/>
      <c r="K6" s="20" t="inlineStr">
        <is>
          <t>Exemplo fictício</t>
        </is>
      </c>
      <c r="L6" s="23">
        <f>IF($Y6&lt;&gt;1,"",IF($F6="",IF(AND(ISNUMBER('Parâmetros'!$B$4),'Parâmetros'!$B$4&gt;=0,'Parâmetros'!$B$4&lt;=1),'Parâmetros'!$B$4,""),$F6))</f>
        <v/>
      </c>
      <c r="M6" s="23">
        <f>IF($Y6&lt;&gt;1,"",IF($H6="",IF(AND(ISNUMBER('Parâmetros'!$B$5),'Parâmetros'!$B$5&gt;=0,'Parâmetros'!$B$5&lt;=1),'Parâmetros'!$B$5,""),$H6))</f>
        <v/>
      </c>
      <c r="N6" s="23">
        <f>IF($Y6&lt;&gt;1,"",IF($I6="",IF(AND(ISNUMBER('Parâmetros'!$B$6),'Parâmetros'!$B$6&gt;=0,'Parâmetros'!$B$6&lt;=1),'Parâmetros'!$B$6,""),$I6))</f>
        <v/>
      </c>
      <c r="O6" s="23">
        <f>IF($Y6&lt;&gt;1,"",IF($J6="",IF(AND(ISNUMBER('Parâmetros'!$B$7),'Parâmetros'!$B$7&gt;=0,'Parâmetros'!$B$7&lt;=1),'Parâmetros'!$B$7,""),$J6))</f>
        <v/>
      </c>
      <c r="P6" s="51">
        <f>IF(OR($Y6&lt;&gt;1,NOT(ISNUMBER($L6))),"",$E6*$L6)</f>
        <v/>
      </c>
      <c r="Q6" s="51">
        <f>IF($Y6&lt;&gt;1,"",$G6)</f>
        <v/>
      </c>
      <c r="R6" s="51">
        <f>IF(OR($Y6&lt;&gt;1,NOT(ISNUMBER($M6))),"",$E6*$M6)</f>
        <v/>
      </c>
      <c r="S6" s="51">
        <f>IF(OR($Y6&lt;&gt;1,NOT(ISNUMBER($N6))),"",$E6*$N6)</f>
        <v/>
      </c>
      <c r="T6" s="51">
        <f>IF(OR($Y6&lt;&gt;1,NOT(ISNUMBER($O6))),"",$E6*$O6)</f>
        <v/>
      </c>
      <c r="U6" s="51">
        <f>IF(COUNT($P6:$T6)&lt;&gt;5,"",SUM($P6:$T6))</f>
        <v/>
      </c>
      <c r="V6" s="23">
        <f>IFERROR($U6/$E6,"")</f>
        <v/>
      </c>
      <c r="W6" s="25">
        <f>IF(COUNTA($A6:$K6)=0,"",IF($A6="","Informar competência",IF($B6="","Informar SKU",IF($C6="","Informar produto",IF($D6="","Informar categoria",IF(COUNTIF('Parâmetros'!$D$4:$D$13,$D6)=0,"Categoria fora da lista",IF($E6="","Informar estoque médio",IF($G6="","Informar armazenagem",IF(COUNTIFS($A$6:$A$505,$A6,$B$6:$B$505,$B6)&gt;1,"Duplicidade de competência e SKU",IF($Y6&lt;&gt;1,"Valor, taxa ou data inválida",IF($U6="","Revisar parâmetros padrão",IF($V6&gt;'Parâmetros'!$B$8,"Taxa acima do limite",IF($E6&gt;'Parâmetros'!$B$9,"Estoque acima do limite","OK")))))))))))))</f>
        <v/>
      </c>
      <c r="X6" s="26">
        <f>IF(OR($Y6&lt;&gt;1,$A6&lt;&gt;'Resumo'!$B$3,$U6=""),"",COUNTIFS($A$6:$A$505,'Resumo'!$B$3,$Y$6:$Y$505,1,$U$6:$U$505,"&gt;"&amp;$U6)+COUNTIFS($A$6:$A6,'Resumo'!$B$3,$Y$6:$Y6,1,$U$6:$U6,$U6))</f>
        <v/>
      </c>
      <c r="Y6" s="26">
        <f>IF(COUNTA($A6:$K6)=0,"",IFERROR(IF(AND(ISNUMBER($A6),DAY($A6)=1,$A6&gt;=DATE(2020,1,1),$A6&lt;=DATE(2100,12,1),$B6&lt;&gt;"",$C6&lt;&gt;"",$D6&lt;&gt;"",COUNTIF('Parâmetros'!$D$4:$D$13,$D6)=1,ISNUMBER($E6),$E6&gt;0,ISNUMBER($G6),$G6&gt;=0,OR($F6="",AND(ISNUMBER($F6),$F6&gt;=0,$F6&lt;=1)),OR($H6="",AND(ISNUMBER($H6),$H6&gt;=0,$H6&lt;=1)),OR($I6="",AND(ISNUMBER($I6),$I6&gt;=0,$I6&lt;=1)),OR($J6="",AND(ISNUMBER($J6),$J6&gt;=0,$J6&lt;=1)),COUNTIFS($A$6:$A$505,$A6,$B$6:$B$505,$B6)=1),1,0),0))</f>
        <v/>
      </c>
    </row>
    <row r="7">
      <c r="A7" s="46" t="n">
        <v>46266</v>
      </c>
      <c r="B7" s="19" t="inlineStr">
        <is>
          <t>SKU-FIC-002</t>
        </is>
      </c>
      <c r="C7" s="20" t="inlineStr">
        <is>
          <t>Fone Aurora Mini</t>
        </is>
      </c>
      <c r="D7" s="19" t="inlineStr">
        <is>
          <t>Eletrônicos</t>
        </is>
      </c>
      <c r="E7" s="50" t="n">
        <v>58500</v>
      </c>
      <c r="F7" s="22" t="n">
        <v>0.0135</v>
      </c>
      <c r="G7" s="50" t="n">
        <v>920</v>
      </c>
      <c r="H7" s="22" t="n">
        <v>0.0025</v>
      </c>
      <c r="I7" s="22" t="n">
        <v>0.008</v>
      </c>
      <c r="J7" s="22" t="n">
        <v>0.004</v>
      </c>
      <c r="K7" s="20" t="inlineStr">
        <is>
          <t>Exemplo fictício</t>
        </is>
      </c>
      <c r="L7" s="23">
        <f>IF($Y7&lt;&gt;1,"",IF($F7="",IF(AND(ISNUMBER('Parâmetros'!$B$4),'Parâmetros'!$B$4&gt;=0,'Parâmetros'!$B$4&lt;=1),'Parâmetros'!$B$4,""),$F7))</f>
        <v/>
      </c>
      <c r="M7" s="23">
        <f>IF($Y7&lt;&gt;1,"",IF($H7="",IF(AND(ISNUMBER('Parâmetros'!$B$5),'Parâmetros'!$B$5&gt;=0,'Parâmetros'!$B$5&lt;=1),'Parâmetros'!$B$5,""),$H7))</f>
        <v/>
      </c>
      <c r="N7" s="23">
        <f>IF($Y7&lt;&gt;1,"",IF($I7="",IF(AND(ISNUMBER('Parâmetros'!$B$6),'Parâmetros'!$B$6&gt;=0,'Parâmetros'!$B$6&lt;=1),'Parâmetros'!$B$6,""),$I7))</f>
        <v/>
      </c>
      <c r="O7" s="23">
        <f>IF($Y7&lt;&gt;1,"",IF($J7="",IF(AND(ISNUMBER('Parâmetros'!$B$7),'Parâmetros'!$B$7&gt;=0,'Parâmetros'!$B$7&lt;=1),'Parâmetros'!$B$7,""),$J7))</f>
        <v/>
      </c>
      <c r="P7" s="51">
        <f>IF(OR($Y7&lt;&gt;1,NOT(ISNUMBER($L7))),"",$E7*$L7)</f>
        <v/>
      </c>
      <c r="Q7" s="51">
        <f>IF($Y7&lt;&gt;1,"",$G7)</f>
        <v/>
      </c>
      <c r="R7" s="51">
        <f>IF(OR($Y7&lt;&gt;1,NOT(ISNUMBER($M7))),"",$E7*$M7)</f>
        <v/>
      </c>
      <c r="S7" s="51">
        <f>IF(OR($Y7&lt;&gt;1,NOT(ISNUMBER($N7))),"",$E7*$N7)</f>
        <v/>
      </c>
      <c r="T7" s="51">
        <f>IF(OR($Y7&lt;&gt;1,NOT(ISNUMBER($O7))),"",$E7*$O7)</f>
        <v/>
      </c>
      <c r="U7" s="51">
        <f>IF(COUNT($P7:$T7)&lt;&gt;5,"",SUM($P7:$T7))</f>
        <v/>
      </c>
      <c r="V7" s="23">
        <f>IFERROR($U7/$E7,"")</f>
        <v/>
      </c>
      <c r="W7" s="25">
        <f>IF(COUNTA($A7:$K7)=0,"",IF($A7="","Informar competência",IF($B7="","Informar SKU",IF($C7="","Informar produto",IF($D7="","Informar categoria",IF(COUNTIF('Parâmetros'!$D$4:$D$13,$D7)=0,"Categoria fora da lista",IF($E7="","Informar estoque médio",IF($G7="","Informar armazenagem",IF(COUNTIFS($A$6:$A$505,$A7,$B$6:$B$505,$B7)&gt;1,"Duplicidade de competência e SKU",IF($Y7&lt;&gt;1,"Valor, taxa ou data inválida",IF($U7="","Revisar parâmetros padrão",IF($V7&gt;'Parâmetros'!$B$8,"Taxa acima do limite",IF($E7&gt;'Parâmetros'!$B$9,"Estoque acima do limite","OK")))))))))))))</f>
        <v/>
      </c>
      <c r="X7" s="26">
        <f>IF(OR($Y7&lt;&gt;1,$A7&lt;&gt;'Resumo'!$B$3,$U7=""),"",COUNTIFS($A$6:$A$505,'Resumo'!$B$3,$Y$6:$Y$505,1,$U$6:$U$505,"&gt;"&amp;$U7)+COUNTIFS($A$6:$A7,'Resumo'!$B$3,$Y$6:$Y7,1,$U$6:$U7,$U7))</f>
        <v/>
      </c>
      <c r="Y7" s="26">
        <f>IF(COUNTA($A7:$K7)=0,"",IFERROR(IF(AND(ISNUMBER($A7),DAY($A7)=1,$A7&gt;=DATE(2020,1,1),$A7&lt;=DATE(2100,12,1),$B7&lt;&gt;"",$C7&lt;&gt;"",$D7&lt;&gt;"",COUNTIF('Parâmetros'!$D$4:$D$13,$D7)=1,ISNUMBER($E7),$E7&gt;0,ISNUMBER($G7),$G7&gt;=0,OR($F7="",AND(ISNUMBER($F7),$F7&gt;=0,$F7&lt;=1)),OR($H7="",AND(ISNUMBER($H7),$H7&gt;=0,$H7&lt;=1)),OR($I7="",AND(ISNUMBER($I7),$I7&gt;=0,$I7&lt;=1)),OR($J7="",AND(ISNUMBER($J7),$J7&gt;=0,$J7&lt;=1)),COUNTIFS($A$6:$A$505,$A7,$B$6:$B$505,$B7)=1),1,0),0))</f>
        <v/>
      </c>
    </row>
    <row r="8">
      <c r="A8" s="46" t="n">
        <v>46266</v>
      </c>
      <c r="B8" s="19" t="inlineStr">
        <is>
          <t>SKU-FIC-003</t>
        </is>
      </c>
      <c r="C8" s="20" t="inlineStr">
        <is>
          <t>Caderno Órbita A5</t>
        </is>
      </c>
      <c r="D8" s="19" t="inlineStr">
        <is>
          <t>Papelaria</t>
        </is>
      </c>
      <c r="E8" s="50" t="n">
        <v>18000</v>
      </c>
      <c r="F8" s="22" t="n"/>
      <c r="G8" s="50" t="n">
        <v>320</v>
      </c>
      <c r="H8" s="22" t="n"/>
      <c r="I8" s="22" t="n"/>
      <c r="J8" s="22" t="n"/>
      <c r="K8" s="20" t="inlineStr">
        <is>
          <t>Exemplo fictício</t>
        </is>
      </c>
      <c r="L8" s="23">
        <f>IF($Y8&lt;&gt;1,"",IF($F8="",IF(AND(ISNUMBER('Parâmetros'!$B$4),'Parâmetros'!$B$4&gt;=0,'Parâmetros'!$B$4&lt;=1),'Parâmetros'!$B$4,""),$F8))</f>
        <v/>
      </c>
      <c r="M8" s="23">
        <f>IF($Y8&lt;&gt;1,"",IF($H8="",IF(AND(ISNUMBER('Parâmetros'!$B$5),'Parâmetros'!$B$5&gt;=0,'Parâmetros'!$B$5&lt;=1),'Parâmetros'!$B$5,""),$H8))</f>
        <v/>
      </c>
      <c r="N8" s="23">
        <f>IF($Y8&lt;&gt;1,"",IF($I8="",IF(AND(ISNUMBER('Parâmetros'!$B$6),'Parâmetros'!$B$6&gt;=0,'Parâmetros'!$B$6&lt;=1),'Parâmetros'!$B$6,""),$I8))</f>
        <v/>
      </c>
      <c r="O8" s="23">
        <f>IF($Y8&lt;&gt;1,"",IF($J8="",IF(AND(ISNUMBER('Parâmetros'!$B$7),'Parâmetros'!$B$7&gt;=0,'Parâmetros'!$B$7&lt;=1),'Parâmetros'!$B$7,""),$J8))</f>
        <v/>
      </c>
      <c r="P8" s="51">
        <f>IF(OR($Y8&lt;&gt;1,NOT(ISNUMBER($L8))),"",$E8*$L8)</f>
        <v/>
      </c>
      <c r="Q8" s="51">
        <f>IF($Y8&lt;&gt;1,"",$G8)</f>
        <v/>
      </c>
      <c r="R8" s="51">
        <f>IF(OR($Y8&lt;&gt;1,NOT(ISNUMBER($M8))),"",$E8*$M8)</f>
        <v/>
      </c>
      <c r="S8" s="51">
        <f>IF(OR($Y8&lt;&gt;1,NOT(ISNUMBER($N8))),"",$E8*$N8)</f>
        <v/>
      </c>
      <c r="T8" s="51">
        <f>IF(OR($Y8&lt;&gt;1,NOT(ISNUMBER($O8))),"",$E8*$O8)</f>
        <v/>
      </c>
      <c r="U8" s="51">
        <f>IF(COUNT($P8:$T8)&lt;&gt;5,"",SUM($P8:$T8))</f>
        <v/>
      </c>
      <c r="V8" s="23">
        <f>IFERROR($U8/$E8,"")</f>
        <v/>
      </c>
      <c r="W8" s="25">
        <f>IF(COUNTA($A8:$K8)=0,"",IF($A8="","Informar competência",IF($B8="","Informar SKU",IF($C8="","Informar produto",IF($D8="","Informar categoria",IF(COUNTIF('Parâmetros'!$D$4:$D$13,$D8)=0,"Categoria fora da lista",IF($E8="","Informar estoque médio",IF($G8="","Informar armazenagem",IF(COUNTIFS($A$6:$A$505,$A8,$B$6:$B$505,$B8)&gt;1,"Duplicidade de competência e SKU",IF($Y8&lt;&gt;1,"Valor, taxa ou data inválida",IF($U8="","Revisar parâmetros padrão",IF($V8&gt;'Parâmetros'!$B$8,"Taxa acima do limite",IF($E8&gt;'Parâmetros'!$B$9,"Estoque acima do limite","OK")))))))))))))</f>
        <v/>
      </c>
      <c r="X8" s="26">
        <f>IF(OR($Y8&lt;&gt;1,$A8&lt;&gt;'Resumo'!$B$3,$U8=""),"",COUNTIFS($A$6:$A$505,'Resumo'!$B$3,$Y$6:$Y$505,1,$U$6:$U$505,"&gt;"&amp;$U8)+COUNTIFS($A$6:$A8,'Resumo'!$B$3,$Y$6:$Y8,1,$U$6:$U8,$U8))</f>
        <v/>
      </c>
      <c r="Y8" s="26">
        <f>IF(COUNTA($A8:$K8)=0,"",IFERROR(IF(AND(ISNUMBER($A8),DAY($A8)=1,$A8&gt;=DATE(2020,1,1),$A8&lt;=DATE(2100,12,1),$B8&lt;&gt;"",$C8&lt;&gt;"",$D8&lt;&gt;"",COUNTIF('Parâmetros'!$D$4:$D$13,$D8)=1,ISNUMBER($E8),$E8&gt;0,ISNUMBER($G8),$G8&gt;=0,OR($F8="",AND(ISNUMBER($F8),$F8&gt;=0,$F8&lt;=1)),OR($H8="",AND(ISNUMBER($H8),$H8&gt;=0,$H8&lt;=1)),OR($I8="",AND(ISNUMBER($I8),$I8&gt;=0,$I8&lt;=1)),OR($J8="",AND(ISNUMBER($J8),$J8&gt;=0,$J8&lt;=1)),COUNTIFS($A$6:$A$505,$A8,$B$6:$B$505,$B8)=1),1,0),0))</f>
        <v/>
      </c>
    </row>
    <row r="9">
      <c r="A9" s="46" t="n">
        <v>46266</v>
      </c>
      <c r="B9" s="19" t="inlineStr">
        <is>
          <t>SKU-FIC-004</t>
        </is>
      </c>
      <c r="C9" s="20" t="inlineStr">
        <is>
          <t>Escova Brisa</t>
        </is>
      </c>
      <c r="D9" s="19" t="inlineStr">
        <is>
          <t>Beleza</t>
        </is>
      </c>
      <c r="E9" s="50" t="n">
        <v>26400</v>
      </c>
      <c r="F9" s="22" t="n"/>
      <c r="G9" s="50" t="n">
        <v>390</v>
      </c>
      <c r="H9" s="22" t="n">
        <v>0.0018</v>
      </c>
      <c r="I9" s="22" t="n">
        <v>0.0045</v>
      </c>
      <c r="J9" s="22" t="n">
        <v>0.0025</v>
      </c>
      <c r="K9" s="20" t="inlineStr">
        <is>
          <t>Exemplo fictício</t>
        </is>
      </c>
      <c r="L9" s="23">
        <f>IF($Y9&lt;&gt;1,"",IF($F9="",IF(AND(ISNUMBER('Parâmetros'!$B$4),'Parâmetros'!$B$4&gt;=0,'Parâmetros'!$B$4&lt;=1),'Parâmetros'!$B$4,""),$F9))</f>
        <v/>
      </c>
      <c r="M9" s="23">
        <f>IF($Y9&lt;&gt;1,"",IF($H9="",IF(AND(ISNUMBER('Parâmetros'!$B$5),'Parâmetros'!$B$5&gt;=0,'Parâmetros'!$B$5&lt;=1),'Parâmetros'!$B$5,""),$H9))</f>
        <v/>
      </c>
      <c r="N9" s="23">
        <f>IF($Y9&lt;&gt;1,"",IF($I9="",IF(AND(ISNUMBER('Parâmetros'!$B$6),'Parâmetros'!$B$6&gt;=0,'Parâmetros'!$B$6&lt;=1),'Parâmetros'!$B$6,""),$I9))</f>
        <v/>
      </c>
      <c r="O9" s="23">
        <f>IF($Y9&lt;&gt;1,"",IF($J9="",IF(AND(ISNUMBER('Parâmetros'!$B$7),'Parâmetros'!$B$7&gt;=0,'Parâmetros'!$B$7&lt;=1),'Parâmetros'!$B$7,""),$J9))</f>
        <v/>
      </c>
      <c r="P9" s="51">
        <f>IF(OR($Y9&lt;&gt;1,NOT(ISNUMBER($L9))),"",$E9*$L9)</f>
        <v/>
      </c>
      <c r="Q9" s="51">
        <f>IF($Y9&lt;&gt;1,"",$G9)</f>
        <v/>
      </c>
      <c r="R9" s="51">
        <f>IF(OR($Y9&lt;&gt;1,NOT(ISNUMBER($M9))),"",$E9*$M9)</f>
        <v/>
      </c>
      <c r="S9" s="51">
        <f>IF(OR($Y9&lt;&gt;1,NOT(ISNUMBER($N9))),"",$E9*$N9)</f>
        <v/>
      </c>
      <c r="T9" s="51">
        <f>IF(OR($Y9&lt;&gt;1,NOT(ISNUMBER($O9))),"",$E9*$O9)</f>
        <v/>
      </c>
      <c r="U9" s="51">
        <f>IF(COUNT($P9:$T9)&lt;&gt;5,"",SUM($P9:$T9))</f>
        <v/>
      </c>
      <c r="V9" s="23">
        <f>IFERROR($U9/$E9,"")</f>
        <v/>
      </c>
      <c r="W9" s="25">
        <f>IF(COUNTA($A9:$K9)=0,"",IF($A9="","Informar competência",IF($B9="","Informar SKU",IF($C9="","Informar produto",IF($D9="","Informar categoria",IF(COUNTIF('Parâmetros'!$D$4:$D$13,$D9)=0,"Categoria fora da lista",IF($E9="","Informar estoque médio",IF($G9="","Informar armazenagem",IF(COUNTIFS($A$6:$A$505,$A9,$B$6:$B$505,$B9)&gt;1,"Duplicidade de competência e SKU",IF($Y9&lt;&gt;1,"Valor, taxa ou data inválida",IF($U9="","Revisar parâmetros padrão",IF($V9&gt;'Parâmetros'!$B$8,"Taxa acima do limite",IF($E9&gt;'Parâmetros'!$B$9,"Estoque acima do limite","OK")))))))))))))</f>
        <v/>
      </c>
      <c r="X9" s="26">
        <f>IF(OR($Y9&lt;&gt;1,$A9&lt;&gt;'Resumo'!$B$3,$U9=""),"",COUNTIFS($A$6:$A$505,'Resumo'!$B$3,$Y$6:$Y$505,1,$U$6:$U$505,"&gt;"&amp;$U9)+COUNTIFS($A$6:$A9,'Resumo'!$B$3,$Y$6:$Y9,1,$U$6:$U9,$U9))</f>
        <v/>
      </c>
      <c r="Y9" s="26">
        <f>IF(COUNTA($A9:$K9)=0,"",IFERROR(IF(AND(ISNUMBER($A9),DAY($A9)=1,$A9&gt;=DATE(2020,1,1),$A9&lt;=DATE(2100,12,1),$B9&lt;&gt;"",$C9&lt;&gt;"",$D9&lt;&gt;"",COUNTIF('Parâmetros'!$D$4:$D$13,$D9)=1,ISNUMBER($E9),$E9&gt;0,ISNUMBER($G9),$G9&gt;=0,OR($F9="",AND(ISNUMBER($F9),$F9&gt;=0,$F9&lt;=1)),OR($H9="",AND(ISNUMBER($H9),$H9&gt;=0,$H9&lt;=1)),OR($I9="",AND(ISNUMBER($I9),$I9&gt;=0,$I9&lt;=1)),OR($J9="",AND(ISNUMBER($J9),$J9&gt;=0,$J9&lt;=1)),COUNTIFS($A$6:$A$505,$A9,$B$6:$B$505,$B9)=1),1,0),0))</f>
        <v/>
      </c>
    </row>
    <row r="10">
      <c r="A10" s="46" t="n">
        <v>46266</v>
      </c>
      <c r="B10" s="19" t="inlineStr">
        <is>
          <t>SKU-FIC-005</t>
        </is>
      </c>
      <c r="C10" s="20" t="inlineStr">
        <is>
          <t>Cama Pet Cometa M</t>
        </is>
      </c>
      <c r="D10" s="19" t="inlineStr">
        <is>
          <t>Pet Shop</t>
        </is>
      </c>
      <c r="E10" s="50" t="n">
        <v>33800</v>
      </c>
      <c r="F10" s="22" t="n">
        <v>0.011</v>
      </c>
      <c r="G10" s="50" t="n">
        <v>610</v>
      </c>
      <c r="H10" s="22" t="n"/>
      <c r="I10" s="22" t="n"/>
      <c r="J10" s="22" t="n"/>
      <c r="K10" s="20" t="inlineStr">
        <is>
          <t>Exemplo fictício</t>
        </is>
      </c>
      <c r="L10" s="23">
        <f>IF($Y10&lt;&gt;1,"",IF($F10="",IF(AND(ISNUMBER('Parâmetros'!$B$4),'Parâmetros'!$B$4&gt;=0,'Parâmetros'!$B$4&lt;=1),'Parâmetros'!$B$4,""),$F10))</f>
        <v/>
      </c>
      <c r="M10" s="23">
        <f>IF($Y10&lt;&gt;1,"",IF($H10="",IF(AND(ISNUMBER('Parâmetros'!$B$5),'Parâmetros'!$B$5&gt;=0,'Parâmetros'!$B$5&lt;=1),'Parâmetros'!$B$5,""),$H10))</f>
        <v/>
      </c>
      <c r="N10" s="23">
        <f>IF($Y10&lt;&gt;1,"",IF($I10="",IF(AND(ISNUMBER('Parâmetros'!$B$6),'Parâmetros'!$B$6&gt;=0,'Parâmetros'!$B$6&lt;=1),'Parâmetros'!$B$6,""),$I10))</f>
        <v/>
      </c>
      <c r="O10" s="23">
        <f>IF($Y10&lt;&gt;1,"",IF($J10="",IF(AND(ISNUMBER('Parâmetros'!$B$7),'Parâmetros'!$B$7&gt;=0,'Parâmetros'!$B$7&lt;=1),'Parâmetros'!$B$7,""),$J10))</f>
        <v/>
      </c>
      <c r="P10" s="51">
        <f>IF(OR($Y10&lt;&gt;1,NOT(ISNUMBER($L10))),"",$E10*$L10)</f>
        <v/>
      </c>
      <c r="Q10" s="51">
        <f>IF($Y10&lt;&gt;1,"",$G10)</f>
        <v/>
      </c>
      <c r="R10" s="51">
        <f>IF(OR($Y10&lt;&gt;1,NOT(ISNUMBER($M10))),"",$E10*$M10)</f>
        <v/>
      </c>
      <c r="S10" s="51">
        <f>IF(OR($Y10&lt;&gt;1,NOT(ISNUMBER($N10))),"",$E10*$N10)</f>
        <v/>
      </c>
      <c r="T10" s="51">
        <f>IF(OR($Y10&lt;&gt;1,NOT(ISNUMBER($O10))),"",$E10*$O10)</f>
        <v/>
      </c>
      <c r="U10" s="51">
        <f>IF(COUNT($P10:$T10)&lt;&gt;5,"",SUM($P10:$T10))</f>
        <v/>
      </c>
      <c r="V10" s="23">
        <f>IFERROR($U10/$E10,"")</f>
        <v/>
      </c>
      <c r="W10" s="25">
        <f>IF(COUNTA($A10:$K10)=0,"",IF($A10="","Informar competência",IF($B10="","Informar SKU",IF($C10="","Informar produto",IF($D10="","Informar categoria",IF(COUNTIF('Parâmetros'!$D$4:$D$13,$D10)=0,"Categoria fora da lista",IF($E10="","Informar estoque médio",IF($G10="","Informar armazenagem",IF(COUNTIFS($A$6:$A$505,$A10,$B$6:$B$505,$B10)&gt;1,"Duplicidade de competência e SKU",IF($Y10&lt;&gt;1,"Valor, taxa ou data inválida",IF($U10="","Revisar parâmetros padrão",IF($V10&gt;'Parâmetros'!$B$8,"Taxa acima do limite",IF($E10&gt;'Parâmetros'!$B$9,"Estoque acima do limite","OK")))))))))))))</f>
        <v/>
      </c>
      <c r="X10" s="26">
        <f>IF(OR($Y10&lt;&gt;1,$A10&lt;&gt;'Resumo'!$B$3,$U10=""),"",COUNTIFS($A$6:$A$505,'Resumo'!$B$3,$Y$6:$Y$505,1,$U$6:$U$505,"&gt;"&amp;$U10)+COUNTIFS($A$6:$A10,'Resumo'!$B$3,$Y$6:$Y10,1,$U$6:$U10,$U10))</f>
        <v/>
      </c>
      <c r="Y10" s="26">
        <f>IF(COUNTA($A10:$K10)=0,"",IFERROR(IF(AND(ISNUMBER($A10),DAY($A10)=1,$A10&gt;=DATE(2020,1,1),$A10&lt;=DATE(2100,12,1),$B10&lt;&gt;"",$C10&lt;&gt;"",$D10&lt;&gt;"",COUNTIF('Parâmetros'!$D$4:$D$13,$D10)=1,ISNUMBER($E10),$E10&gt;0,ISNUMBER($G10),$G10&gt;=0,OR($F10="",AND(ISNUMBER($F10),$F10&gt;=0,$F10&lt;=1)),OR($H10="",AND(ISNUMBER($H10),$H10&gt;=0,$H10&lt;=1)),OR($I10="",AND(ISNUMBER($I10),$I10&gt;=0,$I10&lt;=1)),OR($J10="",AND(ISNUMBER($J10),$J10&gt;=0,$J10&lt;=1)),COUNTIFS($A$6:$A$505,$A10,$B$6:$B$505,$B10)=1),1,0),0))</f>
        <v/>
      </c>
    </row>
    <row r="11">
      <c r="A11" s="46" t="n">
        <v>46266</v>
      </c>
      <c r="B11" s="19" t="inlineStr">
        <is>
          <t>SKU-FIC-006</t>
        </is>
      </c>
      <c r="C11" s="20" t="inlineStr">
        <is>
          <t>Garrafa Térmica Solis</t>
        </is>
      </c>
      <c r="D11" s="19" t="inlineStr">
        <is>
          <t>Esporte</t>
        </is>
      </c>
      <c r="E11" s="50" t="n">
        <v>47200</v>
      </c>
      <c r="F11" s="22" t="n"/>
      <c r="G11" s="50" t="n">
        <v>740</v>
      </c>
      <c r="H11" s="22" t="n">
        <v>0.0022</v>
      </c>
      <c r="I11" s="22" t="n">
        <v>0.0035</v>
      </c>
      <c r="J11" s="22" t="n">
        <v>0.002</v>
      </c>
      <c r="K11" s="20" t="inlineStr">
        <is>
          <t>Exemplo fictício</t>
        </is>
      </c>
      <c r="L11" s="23">
        <f>IF($Y11&lt;&gt;1,"",IF($F11="",IF(AND(ISNUMBER('Parâmetros'!$B$4),'Parâmetros'!$B$4&gt;=0,'Parâmetros'!$B$4&lt;=1),'Parâmetros'!$B$4,""),$F11))</f>
        <v/>
      </c>
      <c r="M11" s="23">
        <f>IF($Y11&lt;&gt;1,"",IF($H11="",IF(AND(ISNUMBER('Parâmetros'!$B$5),'Parâmetros'!$B$5&gt;=0,'Parâmetros'!$B$5&lt;=1),'Parâmetros'!$B$5,""),$H11))</f>
        <v/>
      </c>
      <c r="N11" s="23">
        <f>IF($Y11&lt;&gt;1,"",IF($I11="",IF(AND(ISNUMBER('Parâmetros'!$B$6),'Parâmetros'!$B$6&gt;=0,'Parâmetros'!$B$6&lt;=1),'Parâmetros'!$B$6,""),$I11))</f>
        <v/>
      </c>
      <c r="O11" s="23">
        <f>IF($Y11&lt;&gt;1,"",IF($J11="",IF(AND(ISNUMBER('Parâmetros'!$B$7),'Parâmetros'!$B$7&gt;=0,'Parâmetros'!$B$7&lt;=1),'Parâmetros'!$B$7,""),$J11))</f>
        <v/>
      </c>
      <c r="P11" s="51">
        <f>IF(OR($Y11&lt;&gt;1,NOT(ISNUMBER($L11))),"",$E11*$L11)</f>
        <v/>
      </c>
      <c r="Q11" s="51">
        <f>IF($Y11&lt;&gt;1,"",$G11)</f>
        <v/>
      </c>
      <c r="R11" s="51">
        <f>IF(OR($Y11&lt;&gt;1,NOT(ISNUMBER($M11))),"",$E11*$M11)</f>
        <v/>
      </c>
      <c r="S11" s="51">
        <f>IF(OR($Y11&lt;&gt;1,NOT(ISNUMBER($N11))),"",$E11*$N11)</f>
        <v/>
      </c>
      <c r="T11" s="51">
        <f>IF(OR($Y11&lt;&gt;1,NOT(ISNUMBER($O11))),"",$E11*$O11)</f>
        <v/>
      </c>
      <c r="U11" s="51">
        <f>IF(COUNT($P11:$T11)&lt;&gt;5,"",SUM($P11:$T11))</f>
        <v/>
      </c>
      <c r="V11" s="23">
        <f>IFERROR($U11/$E11,"")</f>
        <v/>
      </c>
      <c r="W11" s="25">
        <f>IF(COUNTA($A11:$K11)=0,"",IF($A11="","Informar competência",IF($B11="","Informar SKU",IF($C11="","Informar produto",IF($D11="","Informar categoria",IF(COUNTIF('Parâmetros'!$D$4:$D$13,$D11)=0,"Categoria fora da lista",IF($E11="","Informar estoque médio",IF($G11="","Informar armazenagem",IF(COUNTIFS($A$6:$A$505,$A11,$B$6:$B$505,$B11)&gt;1,"Duplicidade de competência e SKU",IF($Y11&lt;&gt;1,"Valor, taxa ou data inválida",IF($U11="","Revisar parâmetros padrão",IF($V11&gt;'Parâmetros'!$B$8,"Taxa acima do limite",IF($E11&gt;'Parâmetros'!$B$9,"Estoque acima do limite","OK")))))))))))))</f>
        <v/>
      </c>
      <c r="X11" s="26">
        <f>IF(OR($Y11&lt;&gt;1,$A11&lt;&gt;'Resumo'!$B$3,$U11=""),"",COUNTIFS($A$6:$A$505,'Resumo'!$B$3,$Y$6:$Y$505,1,$U$6:$U$505,"&gt;"&amp;$U11)+COUNTIFS($A$6:$A11,'Resumo'!$B$3,$Y$6:$Y11,1,$U$6:$U11,$U11))</f>
        <v/>
      </c>
      <c r="Y11" s="26">
        <f>IF(COUNTA($A11:$K11)=0,"",IFERROR(IF(AND(ISNUMBER($A11),DAY($A11)=1,$A11&gt;=DATE(2020,1,1),$A11&lt;=DATE(2100,12,1),$B11&lt;&gt;"",$C11&lt;&gt;"",$D11&lt;&gt;"",COUNTIF('Parâmetros'!$D$4:$D$13,$D11)=1,ISNUMBER($E11),$E11&gt;0,ISNUMBER($G11),$G11&gt;=0,OR($F11="",AND(ISNUMBER($F11),$F11&gt;=0,$F11&lt;=1)),OR($H11="",AND(ISNUMBER($H11),$H11&gt;=0,$H11&lt;=1)),OR($I11="",AND(ISNUMBER($I11),$I11&gt;=0,$I11&lt;=1)),OR($J11="",AND(ISNUMBER($J11),$J11&gt;=0,$J11&lt;=1)),COUNTIFS($A$6:$A$505,$A11,$B$6:$B$505,$B11)=1),1,0),0))</f>
        <v/>
      </c>
    </row>
    <row r="12">
      <c r="A12" s="46" t="n">
        <v>46266</v>
      </c>
      <c r="B12" s="19" t="inlineStr">
        <is>
          <t>SKU-FIC-007</t>
        </is>
      </c>
      <c r="C12" s="20" t="inlineStr">
        <is>
          <t>Mochila Vértice</t>
        </is>
      </c>
      <c r="D12" s="19" t="inlineStr">
        <is>
          <t>Moda</t>
        </is>
      </c>
      <c r="E12" s="50" t="n">
        <v>39600</v>
      </c>
      <c r="F12" s="22" t="n">
        <v>0.0125</v>
      </c>
      <c r="G12" s="50" t="n">
        <v>560</v>
      </c>
      <c r="H12" s="22" t="n"/>
      <c r="I12" s="22" t="n">
        <v>0.006</v>
      </c>
      <c r="J12" s="22" t="n">
        <v>0.0035</v>
      </c>
      <c r="K12" s="20" t="inlineStr">
        <is>
          <t>Exemplo fictício</t>
        </is>
      </c>
      <c r="L12" s="23">
        <f>IF($Y12&lt;&gt;1,"",IF($F12="",IF(AND(ISNUMBER('Parâmetros'!$B$4),'Parâmetros'!$B$4&gt;=0,'Parâmetros'!$B$4&lt;=1),'Parâmetros'!$B$4,""),$F12))</f>
        <v/>
      </c>
      <c r="M12" s="23">
        <f>IF($Y12&lt;&gt;1,"",IF($H12="",IF(AND(ISNUMBER('Parâmetros'!$B$5),'Parâmetros'!$B$5&gt;=0,'Parâmetros'!$B$5&lt;=1),'Parâmetros'!$B$5,""),$H12))</f>
        <v/>
      </c>
      <c r="N12" s="23">
        <f>IF($Y12&lt;&gt;1,"",IF($I12="",IF(AND(ISNUMBER('Parâmetros'!$B$6),'Parâmetros'!$B$6&gt;=0,'Parâmetros'!$B$6&lt;=1),'Parâmetros'!$B$6,""),$I12))</f>
        <v/>
      </c>
      <c r="O12" s="23">
        <f>IF($Y12&lt;&gt;1,"",IF($J12="",IF(AND(ISNUMBER('Parâmetros'!$B$7),'Parâmetros'!$B$7&gt;=0,'Parâmetros'!$B$7&lt;=1),'Parâmetros'!$B$7,""),$J12))</f>
        <v/>
      </c>
      <c r="P12" s="51">
        <f>IF(OR($Y12&lt;&gt;1,NOT(ISNUMBER($L12))),"",$E12*$L12)</f>
        <v/>
      </c>
      <c r="Q12" s="51">
        <f>IF($Y12&lt;&gt;1,"",$G12)</f>
        <v/>
      </c>
      <c r="R12" s="51">
        <f>IF(OR($Y12&lt;&gt;1,NOT(ISNUMBER($M12))),"",$E12*$M12)</f>
        <v/>
      </c>
      <c r="S12" s="51">
        <f>IF(OR($Y12&lt;&gt;1,NOT(ISNUMBER($N12))),"",$E12*$N12)</f>
        <v/>
      </c>
      <c r="T12" s="51">
        <f>IF(OR($Y12&lt;&gt;1,NOT(ISNUMBER($O12))),"",$E12*$O12)</f>
        <v/>
      </c>
      <c r="U12" s="51">
        <f>IF(COUNT($P12:$T12)&lt;&gt;5,"",SUM($P12:$T12))</f>
        <v/>
      </c>
      <c r="V12" s="23">
        <f>IFERROR($U12/$E12,"")</f>
        <v/>
      </c>
      <c r="W12" s="25">
        <f>IF(COUNTA($A12:$K12)=0,"",IF($A12="","Informar competência",IF($B12="","Informar SKU",IF($C12="","Informar produto",IF($D12="","Informar categoria",IF(COUNTIF('Parâmetros'!$D$4:$D$13,$D12)=0,"Categoria fora da lista",IF($E12="","Informar estoque médio",IF($G12="","Informar armazenagem",IF(COUNTIFS($A$6:$A$505,$A12,$B$6:$B$505,$B12)&gt;1,"Duplicidade de competência e SKU",IF($Y12&lt;&gt;1,"Valor, taxa ou data inválida",IF($U12="","Revisar parâmetros padrão",IF($V12&gt;'Parâmetros'!$B$8,"Taxa acima do limite",IF($E12&gt;'Parâmetros'!$B$9,"Estoque acima do limite","OK")))))))))))))</f>
        <v/>
      </c>
      <c r="X12" s="26">
        <f>IF(OR($Y12&lt;&gt;1,$A12&lt;&gt;'Resumo'!$B$3,$U12=""),"",COUNTIFS($A$6:$A$505,'Resumo'!$B$3,$Y$6:$Y$505,1,$U$6:$U$505,"&gt;"&amp;$U12)+COUNTIFS($A$6:$A12,'Resumo'!$B$3,$Y$6:$Y12,1,$U$6:$U12,$U12))</f>
        <v/>
      </c>
      <c r="Y12" s="26">
        <f>IF(COUNTA($A12:$K12)=0,"",IFERROR(IF(AND(ISNUMBER($A12),DAY($A12)=1,$A12&gt;=DATE(2020,1,1),$A12&lt;=DATE(2100,12,1),$B12&lt;&gt;"",$C12&lt;&gt;"",$D12&lt;&gt;"",COUNTIF('Parâmetros'!$D$4:$D$13,$D12)=1,ISNUMBER($E12),$E12&gt;0,ISNUMBER($G12),$G12&gt;=0,OR($F12="",AND(ISNUMBER($F12),$F12&gt;=0,$F12&lt;=1)),OR($H12="",AND(ISNUMBER($H12),$H12&gt;=0,$H12&lt;=1)),OR($I12="",AND(ISNUMBER($I12),$I12&gt;=0,$I12&lt;=1)),OR($J12="",AND(ISNUMBER($J12),$J12&gt;=0,$J12&lt;=1)),COUNTIFS($A$6:$A$505,$A12,$B$6:$B$505,$B12)=1),1,0),0))</f>
        <v/>
      </c>
    </row>
    <row r="13">
      <c r="A13" s="46" t="n">
        <v>46266</v>
      </c>
      <c r="B13" s="19" t="inlineStr">
        <is>
          <t>SKU-FIC-008</t>
        </is>
      </c>
      <c r="C13" s="20" t="inlineStr">
        <is>
          <t>Robô de Montar Astro</t>
        </is>
      </c>
      <c r="D13" s="19" t="inlineStr">
        <is>
          <t>Brinquedos</t>
        </is>
      </c>
      <c r="E13" s="50" t="n">
        <v>51300</v>
      </c>
      <c r="F13" s="22" t="n">
        <v>0.014</v>
      </c>
      <c r="G13" s="50" t="n">
        <v>870</v>
      </c>
      <c r="H13" s="22" t="n">
        <v>0.003</v>
      </c>
      <c r="I13" s="22" t="n">
        <v>0.011</v>
      </c>
      <c r="J13" s="22" t="n">
        <v>0.005</v>
      </c>
      <c r="K13" s="20" t="inlineStr">
        <is>
          <t>Exemplo fictício</t>
        </is>
      </c>
      <c r="L13" s="23">
        <f>IF($Y13&lt;&gt;1,"",IF($F13="",IF(AND(ISNUMBER('Parâmetros'!$B$4),'Parâmetros'!$B$4&gt;=0,'Parâmetros'!$B$4&lt;=1),'Parâmetros'!$B$4,""),$F13))</f>
        <v/>
      </c>
      <c r="M13" s="23">
        <f>IF($Y13&lt;&gt;1,"",IF($H13="",IF(AND(ISNUMBER('Parâmetros'!$B$5),'Parâmetros'!$B$5&gt;=0,'Parâmetros'!$B$5&lt;=1),'Parâmetros'!$B$5,""),$H13))</f>
        <v/>
      </c>
      <c r="N13" s="23">
        <f>IF($Y13&lt;&gt;1,"",IF($I13="",IF(AND(ISNUMBER('Parâmetros'!$B$6),'Parâmetros'!$B$6&gt;=0,'Parâmetros'!$B$6&lt;=1),'Parâmetros'!$B$6,""),$I13))</f>
        <v/>
      </c>
      <c r="O13" s="23">
        <f>IF($Y13&lt;&gt;1,"",IF($J13="",IF(AND(ISNUMBER('Parâmetros'!$B$7),'Parâmetros'!$B$7&gt;=0,'Parâmetros'!$B$7&lt;=1),'Parâmetros'!$B$7,""),$J13))</f>
        <v/>
      </c>
      <c r="P13" s="51">
        <f>IF(OR($Y13&lt;&gt;1,NOT(ISNUMBER($L13))),"",$E13*$L13)</f>
        <v/>
      </c>
      <c r="Q13" s="51">
        <f>IF($Y13&lt;&gt;1,"",$G13)</f>
        <v/>
      </c>
      <c r="R13" s="51">
        <f>IF(OR($Y13&lt;&gt;1,NOT(ISNUMBER($M13))),"",$E13*$M13)</f>
        <v/>
      </c>
      <c r="S13" s="51">
        <f>IF(OR($Y13&lt;&gt;1,NOT(ISNUMBER($N13))),"",$E13*$N13)</f>
        <v/>
      </c>
      <c r="T13" s="51">
        <f>IF(OR($Y13&lt;&gt;1,NOT(ISNUMBER($O13))),"",$E13*$O13)</f>
        <v/>
      </c>
      <c r="U13" s="51">
        <f>IF(COUNT($P13:$T13)&lt;&gt;5,"",SUM($P13:$T13))</f>
        <v/>
      </c>
      <c r="V13" s="23">
        <f>IFERROR($U13/$E13,"")</f>
        <v/>
      </c>
      <c r="W13" s="25">
        <f>IF(COUNTA($A13:$K13)=0,"",IF($A13="","Informar competência",IF($B13="","Informar SKU",IF($C13="","Informar produto",IF($D13="","Informar categoria",IF(COUNTIF('Parâmetros'!$D$4:$D$13,$D13)=0,"Categoria fora da lista",IF($E13="","Informar estoque médio",IF($G13="","Informar armazenagem",IF(COUNTIFS($A$6:$A$505,$A13,$B$6:$B$505,$B13)&gt;1,"Duplicidade de competência e SKU",IF($Y13&lt;&gt;1,"Valor, taxa ou data inválida",IF($U13="","Revisar parâmetros padrão",IF($V13&gt;'Parâmetros'!$B$8,"Taxa acima do limite",IF($E13&gt;'Parâmetros'!$B$9,"Estoque acima do limite","OK")))))))))))))</f>
        <v/>
      </c>
      <c r="X13" s="26">
        <f>IF(OR($Y13&lt;&gt;1,$A13&lt;&gt;'Resumo'!$B$3,$U13=""),"",COUNTIFS($A$6:$A$505,'Resumo'!$B$3,$Y$6:$Y$505,1,$U$6:$U$505,"&gt;"&amp;$U13)+COUNTIFS($A$6:$A13,'Resumo'!$B$3,$Y$6:$Y13,1,$U$6:$U13,$U13))</f>
        <v/>
      </c>
      <c r="Y13" s="26">
        <f>IF(COUNTA($A13:$K13)=0,"",IFERROR(IF(AND(ISNUMBER($A13),DAY($A13)=1,$A13&gt;=DATE(2020,1,1),$A13&lt;=DATE(2100,12,1),$B13&lt;&gt;"",$C13&lt;&gt;"",$D13&lt;&gt;"",COUNTIF('Parâmetros'!$D$4:$D$13,$D13)=1,ISNUMBER($E13),$E13&gt;0,ISNUMBER($G13),$G13&gt;=0,OR($F13="",AND(ISNUMBER($F13),$F13&gt;=0,$F13&lt;=1)),OR($H13="",AND(ISNUMBER($H13),$H13&gt;=0,$H13&lt;=1)),OR($I13="",AND(ISNUMBER($I13),$I13&gt;=0,$I13&lt;=1)),OR($J13="",AND(ISNUMBER($J13),$J13&gt;=0,$J13&lt;=1)),COUNTIFS($A$6:$A$505,$A13,$B$6:$B$505,$B13)=1),1,0),0))</f>
        <v/>
      </c>
    </row>
    <row r="14">
      <c r="A14" s="46" t="n">
        <v>46266</v>
      </c>
      <c r="B14" s="19" t="inlineStr">
        <is>
          <t>SKU-FIC-009</t>
        </is>
      </c>
      <c r="C14" s="20" t="inlineStr">
        <is>
          <t>Kit Jardim Neblina</t>
        </is>
      </c>
      <c r="D14" s="19" t="inlineStr">
        <is>
          <t>Jardim</t>
        </is>
      </c>
      <c r="E14" s="50" t="n">
        <v>22700</v>
      </c>
      <c r="F14" s="22" t="n"/>
      <c r="G14" s="50" t="n">
        <v>450</v>
      </c>
      <c r="H14" s="22" t="n"/>
      <c r="I14" s="22" t="n">
        <v>0.007</v>
      </c>
      <c r="J14" s="22" t="n">
        <v>0.004</v>
      </c>
      <c r="K14" s="20" t="inlineStr">
        <is>
          <t>Exemplo fictício</t>
        </is>
      </c>
      <c r="L14" s="23">
        <f>IF($Y14&lt;&gt;1,"",IF($F14="",IF(AND(ISNUMBER('Parâmetros'!$B$4),'Parâmetros'!$B$4&gt;=0,'Parâmetros'!$B$4&lt;=1),'Parâmetros'!$B$4,""),$F14))</f>
        <v/>
      </c>
      <c r="M14" s="23">
        <f>IF($Y14&lt;&gt;1,"",IF($H14="",IF(AND(ISNUMBER('Parâmetros'!$B$5),'Parâmetros'!$B$5&gt;=0,'Parâmetros'!$B$5&lt;=1),'Parâmetros'!$B$5,""),$H14))</f>
        <v/>
      </c>
      <c r="N14" s="23">
        <f>IF($Y14&lt;&gt;1,"",IF($I14="",IF(AND(ISNUMBER('Parâmetros'!$B$6),'Parâmetros'!$B$6&gt;=0,'Parâmetros'!$B$6&lt;=1),'Parâmetros'!$B$6,""),$I14))</f>
        <v/>
      </c>
      <c r="O14" s="23">
        <f>IF($Y14&lt;&gt;1,"",IF($J14="",IF(AND(ISNUMBER('Parâmetros'!$B$7),'Parâmetros'!$B$7&gt;=0,'Parâmetros'!$B$7&lt;=1),'Parâmetros'!$B$7,""),$J14))</f>
        <v/>
      </c>
      <c r="P14" s="51">
        <f>IF(OR($Y14&lt;&gt;1,NOT(ISNUMBER($L14))),"",$E14*$L14)</f>
        <v/>
      </c>
      <c r="Q14" s="51">
        <f>IF($Y14&lt;&gt;1,"",$G14)</f>
        <v/>
      </c>
      <c r="R14" s="51">
        <f>IF(OR($Y14&lt;&gt;1,NOT(ISNUMBER($M14))),"",$E14*$M14)</f>
        <v/>
      </c>
      <c r="S14" s="51">
        <f>IF(OR($Y14&lt;&gt;1,NOT(ISNUMBER($N14))),"",$E14*$N14)</f>
        <v/>
      </c>
      <c r="T14" s="51">
        <f>IF(OR($Y14&lt;&gt;1,NOT(ISNUMBER($O14))),"",$E14*$O14)</f>
        <v/>
      </c>
      <c r="U14" s="51">
        <f>IF(COUNT($P14:$T14)&lt;&gt;5,"",SUM($P14:$T14))</f>
        <v/>
      </c>
      <c r="V14" s="23">
        <f>IFERROR($U14/$E14,"")</f>
        <v/>
      </c>
      <c r="W14" s="25">
        <f>IF(COUNTA($A14:$K14)=0,"",IF($A14="","Informar competência",IF($B14="","Informar SKU",IF($C14="","Informar produto",IF($D14="","Informar categoria",IF(COUNTIF('Parâmetros'!$D$4:$D$13,$D14)=0,"Categoria fora da lista",IF($E14="","Informar estoque médio",IF($G14="","Informar armazenagem",IF(COUNTIFS($A$6:$A$505,$A14,$B$6:$B$505,$B14)&gt;1,"Duplicidade de competência e SKU",IF($Y14&lt;&gt;1,"Valor, taxa ou data inválida",IF($U14="","Revisar parâmetros padrão",IF($V14&gt;'Parâmetros'!$B$8,"Taxa acima do limite",IF($E14&gt;'Parâmetros'!$B$9,"Estoque acima do limite","OK")))))))))))))</f>
        <v/>
      </c>
      <c r="X14" s="26">
        <f>IF(OR($Y14&lt;&gt;1,$A14&lt;&gt;'Resumo'!$B$3,$U14=""),"",COUNTIFS($A$6:$A$505,'Resumo'!$B$3,$Y$6:$Y$505,1,$U$6:$U$505,"&gt;"&amp;$U14)+COUNTIFS($A$6:$A14,'Resumo'!$B$3,$Y$6:$Y14,1,$U$6:$U14,$U14))</f>
        <v/>
      </c>
      <c r="Y14" s="26">
        <f>IF(COUNTA($A14:$K14)=0,"",IFERROR(IF(AND(ISNUMBER($A14),DAY($A14)=1,$A14&gt;=DATE(2020,1,1),$A14&lt;=DATE(2100,12,1),$B14&lt;&gt;"",$C14&lt;&gt;"",$D14&lt;&gt;"",COUNTIF('Parâmetros'!$D$4:$D$13,$D14)=1,ISNUMBER($E14),$E14&gt;0,ISNUMBER($G14),$G14&gt;=0,OR($F14="",AND(ISNUMBER($F14),$F14&gt;=0,$F14&lt;=1)),OR($H14="",AND(ISNUMBER($H14),$H14&gt;=0,$H14&lt;=1)),OR($I14="",AND(ISNUMBER($I14),$I14&gt;=0,$I14&lt;=1)),OR($J14="",AND(ISNUMBER($J14),$J14&gt;=0,$J14&lt;=1)),COUNTIFS($A$6:$A$505,$A14,$B$6:$B$505,$B14)=1),1,0),0))</f>
        <v/>
      </c>
    </row>
    <row r="15">
      <c r="A15" s="46" t="n">
        <v>46266</v>
      </c>
      <c r="B15" s="19" t="inlineStr">
        <is>
          <t>SKU-FIC-010</t>
        </is>
      </c>
      <c r="C15" s="20" t="inlineStr">
        <is>
          <t>Cabo Trançado Prisma</t>
        </is>
      </c>
      <c r="D15" s="19" t="inlineStr">
        <is>
          <t>Acessórios</t>
        </is>
      </c>
      <c r="E15" s="50" t="n">
        <v>30500</v>
      </c>
      <c r="F15" s="22" t="n">
        <v>0.0115</v>
      </c>
      <c r="G15" s="50" t="n">
        <v>270</v>
      </c>
      <c r="H15" s="22" t="n">
        <v>0.0015</v>
      </c>
      <c r="I15" s="22" t="n">
        <v>0.004</v>
      </c>
      <c r="J15" s="22" t="n">
        <v>0.0025</v>
      </c>
      <c r="K15" s="20" t="inlineStr">
        <is>
          <t>Exemplo fictício</t>
        </is>
      </c>
      <c r="L15" s="23">
        <f>IF($Y15&lt;&gt;1,"",IF($F15="",IF(AND(ISNUMBER('Parâmetros'!$B$4),'Parâmetros'!$B$4&gt;=0,'Parâmetros'!$B$4&lt;=1),'Parâmetros'!$B$4,""),$F15))</f>
        <v/>
      </c>
      <c r="M15" s="23">
        <f>IF($Y15&lt;&gt;1,"",IF($H15="",IF(AND(ISNUMBER('Parâmetros'!$B$5),'Parâmetros'!$B$5&gt;=0,'Parâmetros'!$B$5&lt;=1),'Parâmetros'!$B$5,""),$H15))</f>
        <v/>
      </c>
      <c r="N15" s="23">
        <f>IF($Y15&lt;&gt;1,"",IF($I15="",IF(AND(ISNUMBER('Parâmetros'!$B$6),'Parâmetros'!$B$6&gt;=0,'Parâmetros'!$B$6&lt;=1),'Parâmetros'!$B$6,""),$I15))</f>
        <v/>
      </c>
      <c r="O15" s="23">
        <f>IF($Y15&lt;&gt;1,"",IF($J15="",IF(AND(ISNUMBER('Parâmetros'!$B$7),'Parâmetros'!$B$7&gt;=0,'Parâmetros'!$B$7&lt;=1),'Parâmetros'!$B$7,""),$J15))</f>
        <v/>
      </c>
      <c r="P15" s="51">
        <f>IF(OR($Y15&lt;&gt;1,NOT(ISNUMBER($L15))),"",$E15*$L15)</f>
        <v/>
      </c>
      <c r="Q15" s="51">
        <f>IF($Y15&lt;&gt;1,"",$G15)</f>
        <v/>
      </c>
      <c r="R15" s="51">
        <f>IF(OR($Y15&lt;&gt;1,NOT(ISNUMBER($M15))),"",$E15*$M15)</f>
        <v/>
      </c>
      <c r="S15" s="51">
        <f>IF(OR($Y15&lt;&gt;1,NOT(ISNUMBER($N15))),"",$E15*$N15)</f>
        <v/>
      </c>
      <c r="T15" s="51">
        <f>IF(OR($Y15&lt;&gt;1,NOT(ISNUMBER($O15))),"",$E15*$O15)</f>
        <v/>
      </c>
      <c r="U15" s="51">
        <f>IF(COUNT($P15:$T15)&lt;&gt;5,"",SUM($P15:$T15))</f>
        <v/>
      </c>
      <c r="V15" s="23">
        <f>IFERROR($U15/$E15,"")</f>
        <v/>
      </c>
      <c r="W15" s="25">
        <f>IF(COUNTA($A15:$K15)=0,"",IF($A15="","Informar competência",IF($B15="","Informar SKU",IF($C15="","Informar produto",IF($D15="","Informar categoria",IF(COUNTIF('Parâmetros'!$D$4:$D$13,$D15)=0,"Categoria fora da lista",IF($E15="","Informar estoque médio",IF($G15="","Informar armazenagem",IF(COUNTIFS($A$6:$A$505,$A15,$B$6:$B$505,$B15)&gt;1,"Duplicidade de competência e SKU",IF($Y15&lt;&gt;1,"Valor, taxa ou data inválida",IF($U15="","Revisar parâmetros padrão",IF($V15&gt;'Parâmetros'!$B$8,"Taxa acima do limite",IF($E15&gt;'Parâmetros'!$B$9,"Estoque acima do limite","OK")))))))))))))</f>
        <v/>
      </c>
      <c r="X15" s="26">
        <f>IF(OR($Y15&lt;&gt;1,$A15&lt;&gt;'Resumo'!$B$3,$U15=""),"",COUNTIFS($A$6:$A$505,'Resumo'!$B$3,$Y$6:$Y$505,1,$U$6:$U$505,"&gt;"&amp;$U15)+COUNTIFS($A$6:$A15,'Resumo'!$B$3,$Y$6:$Y15,1,$U$6:$U15,$U15))</f>
        <v/>
      </c>
      <c r="Y15" s="26">
        <f>IF(COUNTA($A15:$K15)=0,"",IFERROR(IF(AND(ISNUMBER($A15),DAY($A15)=1,$A15&gt;=DATE(2020,1,1),$A15&lt;=DATE(2100,12,1),$B15&lt;&gt;"",$C15&lt;&gt;"",$D15&lt;&gt;"",COUNTIF('Parâmetros'!$D$4:$D$13,$D15)=1,ISNUMBER($E15),$E15&gt;0,ISNUMBER($G15),$G15&gt;=0,OR($F15="",AND(ISNUMBER($F15),$F15&gt;=0,$F15&lt;=1)),OR($H15="",AND(ISNUMBER($H15),$H15&gt;=0,$H15&lt;=1)),OR($I15="",AND(ISNUMBER($I15),$I15&gt;=0,$I15&lt;=1)),OR($J15="",AND(ISNUMBER($J15),$J15&gt;=0,$J15&lt;=1)),COUNTIFS($A$6:$A$505,$A15,$B$6:$B$505,$B15)=1),1,0),0))</f>
        <v/>
      </c>
    </row>
    <row r="16">
      <c r="A16" s="46" t="n"/>
      <c r="B16" s="19" t="n"/>
      <c r="C16" s="20" t="n"/>
      <c r="D16" s="19" t="n"/>
      <c r="E16" s="50" t="n"/>
      <c r="F16" s="22" t="n"/>
      <c r="G16" s="50" t="n"/>
      <c r="H16" s="22" t="n"/>
      <c r="I16" s="22" t="n"/>
      <c r="J16" s="22" t="n"/>
      <c r="K16" s="20" t="n"/>
      <c r="L16" s="23">
        <f>IF($Y16&lt;&gt;1,"",IF($F16="",IF(AND(ISNUMBER('Parâmetros'!$B$4),'Parâmetros'!$B$4&gt;=0,'Parâmetros'!$B$4&lt;=1),'Parâmetros'!$B$4,""),$F16))</f>
        <v/>
      </c>
      <c r="M16" s="23">
        <f>IF($Y16&lt;&gt;1,"",IF($H16="",IF(AND(ISNUMBER('Parâmetros'!$B$5),'Parâmetros'!$B$5&gt;=0,'Parâmetros'!$B$5&lt;=1),'Parâmetros'!$B$5,""),$H16))</f>
        <v/>
      </c>
      <c r="N16" s="23">
        <f>IF($Y16&lt;&gt;1,"",IF($I16="",IF(AND(ISNUMBER('Parâmetros'!$B$6),'Parâmetros'!$B$6&gt;=0,'Parâmetros'!$B$6&lt;=1),'Parâmetros'!$B$6,""),$I16))</f>
        <v/>
      </c>
      <c r="O16" s="23">
        <f>IF($Y16&lt;&gt;1,"",IF($J16="",IF(AND(ISNUMBER('Parâmetros'!$B$7),'Parâmetros'!$B$7&gt;=0,'Parâmetros'!$B$7&lt;=1),'Parâmetros'!$B$7,""),$J16))</f>
        <v/>
      </c>
      <c r="P16" s="51">
        <f>IF(OR($Y16&lt;&gt;1,NOT(ISNUMBER($L16))),"",$E16*$L16)</f>
        <v/>
      </c>
      <c r="Q16" s="51">
        <f>IF($Y16&lt;&gt;1,"",$G16)</f>
        <v/>
      </c>
      <c r="R16" s="51">
        <f>IF(OR($Y16&lt;&gt;1,NOT(ISNUMBER($M16))),"",$E16*$M16)</f>
        <v/>
      </c>
      <c r="S16" s="51">
        <f>IF(OR($Y16&lt;&gt;1,NOT(ISNUMBER($N16))),"",$E16*$N16)</f>
        <v/>
      </c>
      <c r="T16" s="51">
        <f>IF(OR($Y16&lt;&gt;1,NOT(ISNUMBER($O16))),"",$E16*$O16)</f>
        <v/>
      </c>
      <c r="U16" s="51">
        <f>IF(COUNT($P16:$T16)&lt;&gt;5,"",SUM($P16:$T16))</f>
        <v/>
      </c>
      <c r="V16" s="23">
        <f>IFERROR($U16/$E16,"")</f>
        <v/>
      </c>
      <c r="W16" s="25">
        <f>IF(COUNTA($A16:$K16)=0,"",IF($A16="","Informar competência",IF($B16="","Informar SKU",IF($C16="","Informar produto",IF($D16="","Informar categoria",IF(COUNTIF('Parâmetros'!$D$4:$D$13,$D16)=0,"Categoria fora da lista",IF($E16="","Informar estoque médio",IF($G16="","Informar armazenagem",IF(COUNTIFS($A$6:$A$505,$A16,$B$6:$B$505,$B16)&gt;1,"Duplicidade de competência e SKU",IF($Y16&lt;&gt;1,"Valor, taxa ou data inválida",IF($U16="","Revisar parâmetros padrão",IF($V16&gt;'Parâmetros'!$B$8,"Taxa acima do limite",IF($E16&gt;'Parâmetros'!$B$9,"Estoque acima do limite","OK")))))))))))))</f>
        <v/>
      </c>
      <c r="X16" s="26">
        <f>IF(OR($Y16&lt;&gt;1,$A16&lt;&gt;'Resumo'!$B$3,$U16=""),"",COUNTIFS($A$6:$A$505,'Resumo'!$B$3,$Y$6:$Y$505,1,$U$6:$U$505,"&gt;"&amp;$U16)+COUNTIFS($A$6:$A16,'Resumo'!$B$3,$Y$6:$Y16,1,$U$6:$U16,$U16))</f>
        <v/>
      </c>
      <c r="Y16" s="26">
        <f>IF(COUNTA($A16:$K16)=0,"",IFERROR(IF(AND(ISNUMBER($A16),DAY($A16)=1,$A16&gt;=DATE(2020,1,1),$A16&lt;=DATE(2100,12,1),$B16&lt;&gt;"",$C16&lt;&gt;"",$D16&lt;&gt;"",COUNTIF('Parâmetros'!$D$4:$D$13,$D16)=1,ISNUMBER($E16),$E16&gt;0,ISNUMBER($G16),$G16&gt;=0,OR($F16="",AND(ISNUMBER($F16),$F16&gt;=0,$F16&lt;=1)),OR($H16="",AND(ISNUMBER($H16),$H16&gt;=0,$H16&lt;=1)),OR($I16="",AND(ISNUMBER($I16),$I16&gt;=0,$I16&lt;=1)),OR($J16="",AND(ISNUMBER($J16),$J16&gt;=0,$J16&lt;=1)),COUNTIFS($A$6:$A$505,$A16,$B$6:$B$505,$B16)=1),1,0),0))</f>
        <v/>
      </c>
    </row>
    <row r="17">
      <c r="A17" s="46" t="n"/>
      <c r="B17" s="19" t="n"/>
      <c r="C17" s="20" t="n"/>
      <c r="D17" s="19" t="n"/>
      <c r="E17" s="50" t="n"/>
      <c r="F17" s="22" t="n"/>
      <c r="G17" s="50" t="n"/>
      <c r="H17" s="22" t="n"/>
      <c r="I17" s="22" t="n"/>
      <c r="J17" s="22" t="n"/>
      <c r="K17" s="20" t="n"/>
      <c r="L17" s="23">
        <f>IF($Y17&lt;&gt;1,"",IF($F17="",IF(AND(ISNUMBER('Parâmetros'!$B$4),'Parâmetros'!$B$4&gt;=0,'Parâmetros'!$B$4&lt;=1),'Parâmetros'!$B$4,""),$F17))</f>
        <v/>
      </c>
      <c r="M17" s="23">
        <f>IF($Y17&lt;&gt;1,"",IF($H17="",IF(AND(ISNUMBER('Parâmetros'!$B$5),'Parâmetros'!$B$5&gt;=0,'Parâmetros'!$B$5&lt;=1),'Parâmetros'!$B$5,""),$H17))</f>
        <v/>
      </c>
      <c r="N17" s="23">
        <f>IF($Y17&lt;&gt;1,"",IF($I17="",IF(AND(ISNUMBER('Parâmetros'!$B$6),'Parâmetros'!$B$6&gt;=0,'Parâmetros'!$B$6&lt;=1),'Parâmetros'!$B$6,""),$I17))</f>
        <v/>
      </c>
      <c r="O17" s="23">
        <f>IF($Y17&lt;&gt;1,"",IF($J17="",IF(AND(ISNUMBER('Parâmetros'!$B$7),'Parâmetros'!$B$7&gt;=0,'Parâmetros'!$B$7&lt;=1),'Parâmetros'!$B$7,""),$J17))</f>
        <v/>
      </c>
      <c r="P17" s="51">
        <f>IF(OR($Y17&lt;&gt;1,NOT(ISNUMBER($L17))),"",$E17*$L17)</f>
        <v/>
      </c>
      <c r="Q17" s="51">
        <f>IF($Y17&lt;&gt;1,"",$G17)</f>
        <v/>
      </c>
      <c r="R17" s="51">
        <f>IF(OR($Y17&lt;&gt;1,NOT(ISNUMBER($M17))),"",$E17*$M17)</f>
        <v/>
      </c>
      <c r="S17" s="51">
        <f>IF(OR($Y17&lt;&gt;1,NOT(ISNUMBER($N17))),"",$E17*$N17)</f>
        <v/>
      </c>
      <c r="T17" s="51">
        <f>IF(OR($Y17&lt;&gt;1,NOT(ISNUMBER($O17))),"",$E17*$O17)</f>
        <v/>
      </c>
      <c r="U17" s="51">
        <f>IF(COUNT($P17:$T17)&lt;&gt;5,"",SUM($P17:$T17))</f>
        <v/>
      </c>
      <c r="V17" s="23">
        <f>IFERROR($U17/$E17,"")</f>
        <v/>
      </c>
      <c r="W17" s="25">
        <f>IF(COUNTA($A17:$K17)=0,"",IF($A17="","Informar competência",IF($B17="","Informar SKU",IF($C17="","Informar produto",IF($D17="","Informar categoria",IF(COUNTIF('Parâmetros'!$D$4:$D$13,$D17)=0,"Categoria fora da lista",IF($E17="","Informar estoque médio",IF($G17="","Informar armazenagem",IF(COUNTIFS($A$6:$A$505,$A17,$B$6:$B$505,$B17)&gt;1,"Duplicidade de competência e SKU",IF($Y17&lt;&gt;1,"Valor, taxa ou data inválida",IF($U17="","Revisar parâmetros padrão",IF($V17&gt;'Parâmetros'!$B$8,"Taxa acima do limite",IF($E17&gt;'Parâmetros'!$B$9,"Estoque acima do limite","OK")))))))))))))</f>
        <v/>
      </c>
      <c r="X17" s="26">
        <f>IF(OR($Y17&lt;&gt;1,$A17&lt;&gt;'Resumo'!$B$3,$U17=""),"",COUNTIFS($A$6:$A$505,'Resumo'!$B$3,$Y$6:$Y$505,1,$U$6:$U$505,"&gt;"&amp;$U17)+COUNTIFS($A$6:$A17,'Resumo'!$B$3,$Y$6:$Y17,1,$U$6:$U17,$U17))</f>
        <v/>
      </c>
      <c r="Y17" s="26">
        <f>IF(COUNTA($A17:$K17)=0,"",IFERROR(IF(AND(ISNUMBER($A17),DAY($A17)=1,$A17&gt;=DATE(2020,1,1),$A17&lt;=DATE(2100,12,1),$B17&lt;&gt;"",$C17&lt;&gt;"",$D17&lt;&gt;"",COUNTIF('Parâmetros'!$D$4:$D$13,$D17)=1,ISNUMBER($E17),$E17&gt;0,ISNUMBER($G17),$G17&gt;=0,OR($F17="",AND(ISNUMBER($F17),$F17&gt;=0,$F17&lt;=1)),OR($H17="",AND(ISNUMBER($H17),$H17&gt;=0,$H17&lt;=1)),OR($I17="",AND(ISNUMBER($I17),$I17&gt;=0,$I17&lt;=1)),OR($J17="",AND(ISNUMBER($J17),$J17&gt;=0,$J17&lt;=1)),COUNTIFS($A$6:$A$505,$A17,$B$6:$B$505,$B17)=1),1,0),0))</f>
        <v/>
      </c>
    </row>
    <row r="18">
      <c r="A18" s="46" t="n"/>
      <c r="B18" s="19" t="n"/>
      <c r="C18" s="20" t="n"/>
      <c r="D18" s="19" t="n"/>
      <c r="E18" s="50" t="n"/>
      <c r="F18" s="22" t="n"/>
      <c r="G18" s="50" t="n"/>
      <c r="H18" s="22" t="n"/>
      <c r="I18" s="22" t="n"/>
      <c r="J18" s="22" t="n"/>
      <c r="K18" s="20" t="n"/>
      <c r="L18" s="23">
        <f>IF($Y18&lt;&gt;1,"",IF($F18="",IF(AND(ISNUMBER('Parâmetros'!$B$4),'Parâmetros'!$B$4&gt;=0,'Parâmetros'!$B$4&lt;=1),'Parâmetros'!$B$4,""),$F18))</f>
        <v/>
      </c>
      <c r="M18" s="23">
        <f>IF($Y18&lt;&gt;1,"",IF($H18="",IF(AND(ISNUMBER('Parâmetros'!$B$5),'Parâmetros'!$B$5&gt;=0,'Parâmetros'!$B$5&lt;=1),'Parâmetros'!$B$5,""),$H18))</f>
        <v/>
      </c>
      <c r="N18" s="23">
        <f>IF($Y18&lt;&gt;1,"",IF($I18="",IF(AND(ISNUMBER('Parâmetros'!$B$6),'Parâmetros'!$B$6&gt;=0,'Parâmetros'!$B$6&lt;=1),'Parâmetros'!$B$6,""),$I18))</f>
        <v/>
      </c>
      <c r="O18" s="23">
        <f>IF($Y18&lt;&gt;1,"",IF($J18="",IF(AND(ISNUMBER('Parâmetros'!$B$7),'Parâmetros'!$B$7&gt;=0,'Parâmetros'!$B$7&lt;=1),'Parâmetros'!$B$7,""),$J18))</f>
        <v/>
      </c>
      <c r="P18" s="51">
        <f>IF(OR($Y18&lt;&gt;1,NOT(ISNUMBER($L18))),"",$E18*$L18)</f>
        <v/>
      </c>
      <c r="Q18" s="51">
        <f>IF($Y18&lt;&gt;1,"",$G18)</f>
        <v/>
      </c>
      <c r="R18" s="51">
        <f>IF(OR($Y18&lt;&gt;1,NOT(ISNUMBER($M18))),"",$E18*$M18)</f>
        <v/>
      </c>
      <c r="S18" s="51">
        <f>IF(OR($Y18&lt;&gt;1,NOT(ISNUMBER($N18))),"",$E18*$N18)</f>
        <v/>
      </c>
      <c r="T18" s="51">
        <f>IF(OR($Y18&lt;&gt;1,NOT(ISNUMBER($O18))),"",$E18*$O18)</f>
        <v/>
      </c>
      <c r="U18" s="51">
        <f>IF(COUNT($P18:$T18)&lt;&gt;5,"",SUM($P18:$T18))</f>
        <v/>
      </c>
      <c r="V18" s="23">
        <f>IFERROR($U18/$E18,"")</f>
        <v/>
      </c>
      <c r="W18" s="25">
        <f>IF(COUNTA($A18:$K18)=0,"",IF($A18="","Informar competência",IF($B18="","Informar SKU",IF($C18="","Informar produto",IF($D18="","Informar categoria",IF(COUNTIF('Parâmetros'!$D$4:$D$13,$D18)=0,"Categoria fora da lista",IF($E18="","Informar estoque médio",IF($G18="","Informar armazenagem",IF(COUNTIFS($A$6:$A$505,$A18,$B$6:$B$505,$B18)&gt;1,"Duplicidade de competência e SKU",IF($Y18&lt;&gt;1,"Valor, taxa ou data inválida",IF($U18="","Revisar parâmetros padrão",IF($V18&gt;'Parâmetros'!$B$8,"Taxa acima do limite",IF($E18&gt;'Parâmetros'!$B$9,"Estoque acima do limite","OK")))))))))))))</f>
        <v/>
      </c>
      <c r="X18" s="26">
        <f>IF(OR($Y18&lt;&gt;1,$A18&lt;&gt;'Resumo'!$B$3,$U18=""),"",COUNTIFS($A$6:$A$505,'Resumo'!$B$3,$Y$6:$Y$505,1,$U$6:$U$505,"&gt;"&amp;$U18)+COUNTIFS($A$6:$A18,'Resumo'!$B$3,$Y$6:$Y18,1,$U$6:$U18,$U18))</f>
        <v/>
      </c>
      <c r="Y18" s="26">
        <f>IF(COUNTA($A18:$K18)=0,"",IFERROR(IF(AND(ISNUMBER($A18),DAY($A18)=1,$A18&gt;=DATE(2020,1,1),$A18&lt;=DATE(2100,12,1),$B18&lt;&gt;"",$C18&lt;&gt;"",$D18&lt;&gt;"",COUNTIF('Parâmetros'!$D$4:$D$13,$D18)=1,ISNUMBER($E18),$E18&gt;0,ISNUMBER($G18),$G18&gt;=0,OR($F18="",AND(ISNUMBER($F18),$F18&gt;=0,$F18&lt;=1)),OR($H18="",AND(ISNUMBER($H18),$H18&gt;=0,$H18&lt;=1)),OR($I18="",AND(ISNUMBER($I18),$I18&gt;=0,$I18&lt;=1)),OR($J18="",AND(ISNUMBER($J18),$J18&gt;=0,$J18&lt;=1)),COUNTIFS($A$6:$A$505,$A18,$B$6:$B$505,$B18)=1),1,0),0))</f>
        <v/>
      </c>
    </row>
    <row r="19">
      <c r="A19" s="46" t="n"/>
      <c r="B19" s="19" t="n"/>
      <c r="C19" s="20" t="n"/>
      <c r="D19" s="19" t="n"/>
      <c r="E19" s="50" t="n"/>
      <c r="F19" s="22" t="n"/>
      <c r="G19" s="50" t="n"/>
      <c r="H19" s="22" t="n"/>
      <c r="I19" s="22" t="n"/>
      <c r="J19" s="22" t="n"/>
      <c r="K19" s="20" t="n"/>
      <c r="L19" s="23">
        <f>IF($Y19&lt;&gt;1,"",IF($F19="",IF(AND(ISNUMBER('Parâmetros'!$B$4),'Parâmetros'!$B$4&gt;=0,'Parâmetros'!$B$4&lt;=1),'Parâmetros'!$B$4,""),$F19))</f>
        <v/>
      </c>
      <c r="M19" s="23">
        <f>IF($Y19&lt;&gt;1,"",IF($H19="",IF(AND(ISNUMBER('Parâmetros'!$B$5),'Parâmetros'!$B$5&gt;=0,'Parâmetros'!$B$5&lt;=1),'Parâmetros'!$B$5,""),$H19))</f>
        <v/>
      </c>
      <c r="N19" s="23">
        <f>IF($Y19&lt;&gt;1,"",IF($I19="",IF(AND(ISNUMBER('Parâmetros'!$B$6),'Parâmetros'!$B$6&gt;=0,'Parâmetros'!$B$6&lt;=1),'Parâmetros'!$B$6,""),$I19))</f>
        <v/>
      </c>
      <c r="O19" s="23">
        <f>IF($Y19&lt;&gt;1,"",IF($J19="",IF(AND(ISNUMBER('Parâmetros'!$B$7),'Parâmetros'!$B$7&gt;=0,'Parâmetros'!$B$7&lt;=1),'Parâmetros'!$B$7,""),$J19))</f>
        <v/>
      </c>
      <c r="P19" s="51">
        <f>IF(OR($Y19&lt;&gt;1,NOT(ISNUMBER($L19))),"",$E19*$L19)</f>
        <v/>
      </c>
      <c r="Q19" s="51">
        <f>IF($Y19&lt;&gt;1,"",$G19)</f>
        <v/>
      </c>
      <c r="R19" s="51">
        <f>IF(OR($Y19&lt;&gt;1,NOT(ISNUMBER($M19))),"",$E19*$M19)</f>
        <v/>
      </c>
      <c r="S19" s="51">
        <f>IF(OR($Y19&lt;&gt;1,NOT(ISNUMBER($N19))),"",$E19*$N19)</f>
        <v/>
      </c>
      <c r="T19" s="51">
        <f>IF(OR($Y19&lt;&gt;1,NOT(ISNUMBER($O19))),"",$E19*$O19)</f>
        <v/>
      </c>
      <c r="U19" s="51">
        <f>IF(COUNT($P19:$T19)&lt;&gt;5,"",SUM($P19:$T19))</f>
        <v/>
      </c>
      <c r="V19" s="23">
        <f>IFERROR($U19/$E19,"")</f>
        <v/>
      </c>
      <c r="W19" s="25">
        <f>IF(COUNTA($A19:$K19)=0,"",IF($A19="","Informar competência",IF($B19="","Informar SKU",IF($C19="","Informar produto",IF($D19="","Informar categoria",IF(COUNTIF('Parâmetros'!$D$4:$D$13,$D19)=0,"Categoria fora da lista",IF($E19="","Informar estoque médio",IF($G19="","Informar armazenagem",IF(COUNTIFS($A$6:$A$505,$A19,$B$6:$B$505,$B19)&gt;1,"Duplicidade de competência e SKU",IF($Y19&lt;&gt;1,"Valor, taxa ou data inválida",IF($U19="","Revisar parâmetros padrão",IF($V19&gt;'Parâmetros'!$B$8,"Taxa acima do limite",IF($E19&gt;'Parâmetros'!$B$9,"Estoque acima do limite","OK")))))))))))))</f>
        <v/>
      </c>
      <c r="X19" s="26">
        <f>IF(OR($Y19&lt;&gt;1,$A19&lt;&gt;'Resumo'!$B$3,$U19=""),"",COUNTIFS($A$6:$A$505,'Resumo'!$B$3,$Y$6:$Y$505,1,$U$6:$U$505,"&gt;"&amp;$U19)+COUNTIFS($A$6:$A19,'Resumo'!$B$3,$Y$6:$Y19,1,$U$6:$U19,$U19))</f>
        <v/>
      </c>
      <c r="Y19" s="26">
        <f>IF(COUNTA($A19:$K19)=0,"",IFERROR(IF(AND(ISNUMBER($A19),DAY($A19)=1,$A19&gt;=DATE(2020,1,1),$A19&lt;=DATE(2100,12,1),$B19&lt;&gt;"",$C19&lt;&gt;"",$D19&lt;&gt;"",COUNTIF('Parâmetros'!$D$4:$D$13,$D19)=1,ISNUMBER($E19),$E19&gt;0,ISNUMBER($G19),$G19&gt;=0,OR($F19="",AND(ISNUMBER($F19),$F19&gt;=0,$F19&lt;=1)),OR($H19="",AND(ISNUMBER($H19),$H19&gt;=0,$H19&lt;=1)),OR($I19="",AND(ISNUMBER($I19),$I19&gt;=0,$I19&lt;=1)),OR($J19="",AND(ISNUMBER($J19),$J19&gt;=0,$J19&lt;=1)),COUNTIFS($A$6:$A$505,$A19,$B$6:$B$505,$B19)=1),1,0),0))</f>
        <v/>
      </c>
    </row>
    <row r="20">
      <c r="A20" s="46" t="n"/>
      <c r="B20" s="19" t="n"/>
      <c r="C20" s="20" t="n"/>
      <c r="D20" s="19" t="n"/>
      <c r="E20" s="50" t="n"/>
      <c r="F20" s="22" t="n"/>
      <c r="G20" s="50" t="n"/>
      <c r="H20" s="22" t="n"/>
      <c r="I20" s="22" t="n"/>
      <c r="J20" s="22" t="n"/>
      <c r="K20" s="20" t="n"/>
      <c r="L20" s="23">
        <f>IF($Y20&lt;&gt;1,"",IF($F20="",IF(AND(ISNUMBER('Parâmetros'!$B$4),'Parâmetros'!$B$4&gt;=0,'Parâmetros'!$B$4&lt;=1),'Parâmetros'!$B$4,""),$F20))</f>
        <v/>
      </c>
      <c r="M20" s="23">
        <f>IF($Y20&lt;&gt;1,"",IF($H20="",IF(AND(ISNUMBER('Parâmetros'!$B$5),'Parâmetros'!$B$5&gt;=0,'Parâmetros'!$B$5&lt;=1),'Parâmetros'!$B$5,""),$H20))</f>
        <v/>
      </c>
      <c r="N20" s="23">
        <f>IF($Y20&lt;&gt;1,"",IF($I20="",IF(AND(ISNUMBER('Parâmetros'!$B$6),'Parâmetros'!$B$6&gt;=0,'Parâmetros'!$B$6&lt;=1),'Parâmetros'!$B$6,""),$I20))</f>
        <v/>
      </c>
      <c r="O20" s="23">
        <f>IF($Y20&lt;&gt;1,"",IF($J20="",IF(AND(ISNUMBER('Parâmetros'!$B$7),'Parâmetros'!$B$7&gt;=0,'Parâmetros'!$B$7&lt;=1),'Parâmetros'!$B$7,""),$J20))</f>
        <v/>
      </c>
      <c r="P20" s="51">
        <f>IF(OR($Y20&lt;&gt;1,NOT(ISNUMBER($L20))),"",$E20*$L20)</f>
        <v/>
      </c>
      <c r="Q20" s="51">
        <f>IF($Y20&lt;&gt;1,"",$G20)</f>
        <v/>
      </c>
      <c r="R20" s="51">
        <f>IF(OR($Y20&lt;&gt;1,NOT(ISNUMBER($M20))),"",$E20*$M20)</f>
        <v/>
      </c>
      <c r="S20" s="51">
        <f>IF(OR($Y20&lt;&gt;1,NOT(ISNUMBER($N20))),"",$E20*$N20)</f>
        <v/>
      </c>
      <c r="T20" s="51">
        <f>IF(OR($Y20&lt;&gt;1,NOT(ISNUMBER($O20))),"",$E20*$O20)</f>
        <v/>
      </c>
      <c r="U20" s="51">
        <f>IF(COUNT($P20:$T20)&lt;&gt;5,"",SUM($P20:$T20))</f>
        <v/>
      </c>
      <c r="V20" s="23">
        <f>IFERROR($U20/$E20,"")</f>
        <v/>
      </c>
      <c r="W20" s="25">
        <f>IF(COUNTA($A20:$K20)=0,"",IF($A20="","Informar competência",IF($B20="","Informar SKU",IF($C20="","Informar produto",IF($D20="","Informar categoria",IF(COUNTIF('Parâmetros'!$D$4:$D$13,$D20)=0,"Categoria fora da lista",IF($E20="","Informar estoque médio",IF($G20="","Informar armazenagem",IF(COUNTIFS($A$6:$A$505,$A20,$B$6:$B$505,$B20)&gt;1,"Duplicidade de competência e SKU",IF($Y20&lt;&gt;1,"Valor, taxa ou data inválida",IF($U20="","Revisar parâmetros padrão",IF($V20&gt;'Parâmetros'!$B$8,"Taxa acima do limite",IF($E20&gt;'Parâmetros'!$B$9,"Estoque acima do limite","OK")))))))))))))</f>
        <v/>
      </c>
      <c r="X20" s="26">
        <f>IF(OR($Y20&lt;&gt;1,$A20&lt;&gt;'Resumo'!$B$3,$U20=""),"",COUNTIFS($A$6:$A$505,'Resumo'!$B$3,$Y$6:$Y$505,1,$U$6:$U$505,"&gt;"&amp;$U20)+COUNTIFS($A$6:$A20,'Resumo'!$B$3,$Y$6:$Y20,1,$U$6:$U20,$U20))</f>
        <v/>
      </c>
      <c r="Y20" s="26">
        <f>IF(COUNTA($A20:$K20)=0,"",IFERROR(IF(AND(ISNUMBER($A20),DAY($A20)=1,$A20&gt;=DATE(2020,1,1),$A20&lt;=DATE(2100,12,1),$B20&lt;&gt;"",$C20&lt;&gt;"",$D20&lt;&gt;"",COUNTIF('Parâmetros'!$D$4:$D$13,$D20)=1,ISNUMBER($E20),$E20&gt;0,ISNUMBER($G20),$G20&gt;=0,OR($F20="",AND(ISNUMBER($F20),$F20&gt;=0,$F20&lt;=1)),OR($H20="",AND(ISNUMBER($H20),$H20&gt;=0,$H20&lt;=1)),OR($I20="",AND(ISNUMBER($I20),$I20&gt;=0,$I20&lt;=1)),OR($J20="",AND(ISNUMBER($J20),$J20&gt;=0,$J20&lt;=1)),COUNTIFS($A$6:$A$505,$A20,$B$6:$B$505,$B20)=1),1,0),0))</f>
        <v/>
      </c>
    </row>
    <row r="21">
      <c r="A21" s="46" t="n"/>
      <c r="B21" s="19" t="n"/>
      <c r="C21" s="20" t="n"/>
      <c r="D21" s="19" t="n"/>
      <c r="E21" s="50" t="n"/>
      <c r="F21" s="22" t="n"/>
      <c r="G21" s="50" t="n"/>
      <c r="H21" s="22" t="n"/>
      <c r="I21" s="22" t="n"/>
      <c r="J21" s="22" t="n"/>
      <c r="K21" s="20" t="n"/>
      <c r="L21" s="23">
        <f>IF($Y21&lt;&gt;1,"",IF($F21="",IF(AND(ISNUMBER('Parâmetros'!$B$4),'Parâmetros'!$B$4&gt;=0,'Parâmetros'!$B$4&lt;=1),'Parâmetros'!$B$4,""),$F21))</f>
        <v/>
      </c>
      <c r="M21" s="23">
        <f>IF($Y21&lt;&gt;1,"",IF($H21="",IF(AND(ISNUMBER('Parâmetros'!$B$5),'Parâmetros'!$B$5&gt;=0,'Parâmetros'!$B$5&lt;=1),'Parâmetros'!$B$5,""),$H21))</f>
        <v/>
      </c>
      <c r="N21" s="23">
        <f>IF($Y21&lt;&gt;1,"",IF($I21="",IF(AND(ISNUMBER('Parâmetros'!$B$6),'Parâmetros'!$B$6&gt;=0,'Parâmetros'!$B$6&lt;=1),'Parâmetros'!$B$6,""),$I21))</f>
        <v/>
      </c>
      <c r="O21" s="23">
        <f>IF($Y21&lt;&gt;1,"",IF($J21="",IF(AND(ISNUMBER('Parâmetros'!$B$7),'Parâmetros'!$B$7&gt;=0,'Parâmetros'!$B$7&lt;=1),'Parâmetros'!$B$7,""),$J21))</f>
        <v/>
      </c>
      <c r="P21" s="51">
        <f>IF(OR($Y21&lt;&gt;1,NOT(ISNUMBER($L21))),"",$E21*$L21)</f>
        <v/>
      </c>
      <c r="Q21" s="51">
        <f>IF($Y21&lt;&gt;1,"",$G21)</f>
        <v/>
      </c>
      <c r="R21" s="51">
        <f>IF(OR($Y21&lt;&gt;1,NOT(ISNUMBER($M21))),"",$E21*$M21)</f>
        <v/>
      </c>
      <c r="S21" s="51">
        <f>IF(OR($Y21&lt;&gt;1,NOT(ISNUMBER($N21))),"",$E21*$N21)</f>
        <v/>
      </c>
      <c r="T21" s="51">
        <f>IF(OR($Y21&lt;&gt;1,NOT(ISNUMBER($O21))),"",$E21*$O21)</f>
        <v/>
      </c>
      <c r="U21" s="51">
        <f>IF(COUNT($P21:$T21)&lt;&gt;5,"",SUM($P21:$T21))</f>
        <v/>
      </c>
      <c r="V21" s="23">
        <f>IFERROR($U21/$E21,"")</f>
        <v/>
      </c>
      <c r="W21" s="25">
        <f>IF(COUNTA($A21:$K21)=0,"",IF($A21="","Informar competência",IF($B21="","Informar SKU",IF($C21="","Informar produto",IF($D21="","Informar categoria",IF(COUNTIF('Parâmetros'!$D$4:$D$13,$D21)=0,"Categoria fora da lista",IF($E21="","Informar estoque médio",IF($G21="","Informar armazenagem",IF(COUNTIFS($A$6:$A$505,$A21,$B$6:$B$505,$B21)&gt;1,"Duplicidade de competência e SKU",IF($Y21&lt;&gt;1,"Valor, taxa ou data inválida",IF($U21="","Revisar parâmetros padrão",IF($V21&gt;'Parâmetros'!$B$8,"Taxa acima do limite",IF($E21&gt;'Parâmetros'!$B$9,"Estoque acima do limite","OK")))))))))))))</f>
        <v/>
      </c>
      <c r="X21" s="26">
        <f>IF(OR($Y21&lt;&gt;1,$A21&lt;&gt;'Resumo'!$B$3,$U21=""),"",COUNTIFS($A$6:$A$505,'Resumo'!$B$3,$Y$6:$Y$505,1,$U$6:$U$505,"&gt;"&amp;$U21)+COUNTIFS($A$6:$A21,'Resumo'!$B$3,$Y$6:$Y21,1,$U$6:$U21,$U21))</f>
        <v/>
      </c>
      <c r="Y21" s="26">
        <f>IF(COUNTA($A21:$K21)=0,"",IFERROR(IF(AND(ISNUMBER($A21),DAY($A21)=1,$A21&gt;=DATE(2020,1,1),$A21&lt;=DATE(2100,12,1),$B21&lt;&gt;"",$C21&lt;&gt;"",$D21&lt;&gt;"",COUNTIF('Parâmetros'!$D$4:$D$13,$D21)=1,ISNUMBER($E21),$E21&gt;0,ISNUMBER($G21),$G21&gt;=0,OR($F21="",AND(ISNUMBER($F21),$F21&gt;=0,$F21&lt;=1)),OR($H21="",AND(ISNUMBER($H21),$H21&gt;=0,$H21&lt;=1)),OR($I21="",AND(ISNUMBER($I21),$I21&gt;=0,$I21&lt;=1)),OR($J21="",AND(ISNUMBER($J21),$J21&gt;=0,$J21&lt;=1)),COUNTIFS($A$6:$A$505,$A21,$B$6:$B$505,$B21)=1),1,0),0))</f>
        <v/>
      </c>
    </row>
    <row r="22">
      <c r="A22" s="46" t="n"/>
      <c r="B22" s="19" t="n"/>
      <c r="C22" s="20" t="n"/>
      <c r="D22" s="19" t="n"/>
      <c r="E22" s="50" t="n"/>
      <c r="F22" s="22" t="n"/>
      <c r="G22" s="50" t="n"/>
      <c r="H22" s="22" t="n"/>
      <c r="I22" s="22" t="n"/>
      <c r="J22" s="22" t="n"/>
      <c r="K22" s="20" t="n"/>
      <c r="L22" s="23">
        <f>IF($Y22&lt;&gt;1,"",IF($F22="",IF(AND(ISNUMBER('Parâmetros'!$B$4),'Parâmetros'!$B$4&gt;=0,'Parâmetros'!$B$4&lt;=1),'Parâmetros'!$B$4,""),$F22))</f>
        <v/>
      </c>
      <c r="M22" s="23">
        <f>IF($Y22&lt;&gt;1,"",IF($H22="",IF(AND(ISNUMBER('Parâmetros'!$B$5),'Parâmetros'!$B$5&gt;=0,'Parâmetros'!$B$5&lt;=1),'Parâmetros'!$B$5,""),$H22))</f>
        <v/>
      </c>
      <c r="N22" s="23">
        <f>IF($Y22&lt;&gt;1,"",IF($I22="",IF(AND(ISNUMBER('Parâmetros'!$B$6),'Parâmetros'!$B$6&gt;=0,'Parâmetros'!$B$6&lt;=1),'Parâmetros'!$B$6,""),$I22))</f>
        <v/>
      </c>
      <c r="O22" s="23">
        <f>IF($Y22&lt;&gt;1,"",IF($J22="",IF(AND(ISNUMBER('Parâmetros'!$B$7),'Parâmetros'!$B$7&gt;=0,'Parâmetros'!$B$7&lt;=1),'Parâmetros'!$B$7,""),$J22))</f>
        <v/>
      </c>
      <c r="P22" s="51">
        <f>IF(OR($Y22&lt;&gt;1,NOT(ISNUMBER($L22))),"",$E22*$L22)</f>
        <v/>
      </c>
      <c r="Q22" s="51">
        <f>IF($Y22&lt;&gt;1,"",$G22)</f>
        <v/>
      </c>
      <c r="R22" s="51">
        <f>IF(OR($Y22&lt;&gt;1,NOT(ISNUMBER($M22))),"",$E22*$M22)</f>
        <v/>
      </c>
      <c r="S22" s="51">
        <f>IF(OR($Y22&lt;&gt;1,NOT(ISNUMBER($N22))),"",$E22*$N22)</f>
        <v/>
      </c>
      <c r="T22" s="51">
        <f>IF(OR($Y22&lt;&gt;1,NOT(ISNUMBER($O22))),"",$E22*$O22)</f>
        <v/>
      </c>
      <c r="U22" s="51">
        <f>IF(COUNT($P22:$T22)&lt;&gt;5,"",SUM($P22:$T22))</f>
        <v/>
      </c>
      <c r="V22" s="23">
        <f>IFERROR($U22/$E22,"")</f>
        <v/>
      </c>
      <c r="W22" s="25">
        <f>IF(COUNTA($A22:$K22)=0,"",IF($A22="","Informar competência",IF($B22="","Informar SKU",IF($C22="","Informar produto",IF($D22="","Informar categoria",IF(COUNTIF('Parâmetros'!$D$4:$D$13,$D22)=0,"Categoria fora da lista",IF($E22="","Informar estoque médio",IF($G22="","Informar armazenagem",IF(COUNTIFS($A$6:$A$505,$A22,$B$6:$B$505,$B22)&gt;1,"Duplicidade de competência e SKU",IF($Y22&lt;&gt;1,"Valor, taxa ou data inválida",IF($U22="","Revisar parâmetros padrão",IF($V22&gt;'Parâmetros'!$B$8,"Taxa acima do limite",IF($E22&gt;'Parâmetros'!$B$9,"Estoque acima do limite","OK")))))))))))))</f>
        <v/>
      </c>
      <c r="X22" s="26">
        <f>IF(OR($Y22&lt;&gt;1,$A22&lt;&gt;'Resumo'!$B$3,$U22=""),"",COUNTIFS($A$6:$A$505,'Resumo'!$B$3,$Y$6:$Y$505,1,$U$6:$U$505,"&gt;"&amp;$U22)+COUNTIFS($A$6:$A22,'Resumo'!$B$3,$Y$6:$Y22,1,$U$6:$U22,$U22))</f>
        <v/>
      </c>
      <c r="Y22" s="26">
        <f>IF(COUNTA($A22:$K22)=0,"",IFERROR(IF(AND(ISNUMBER($A22),DAY($A22)=1,$A22&gt;=DATE(2020,1,1),$A22&lt;=DATE(2100,12,1),$B22&lt;&gt;"",$C22&lt;&gt;"",$D22&lt;&gt;"",COUNTIF('Parâmetros'!$D$4:$D$13,$D22)=1,ISNUMBER($E22),$E22&gt;0,ISNUMBER($G22),$G22&gt;=0,OR($F22="",AND(ISNUMBER($F22),$F22&gt;=0,$F22&lt;=1)),OR($H22="",AND(ISNUMBER($H22),$H22&gt;=0,$H22&lt;=1)),OR($I22="",AND(ISNUMBER($I22),$I22&gt;=0,$I22&lt;=1)),OR($J22="",AND(ISNUMBER($J22),$J22&gt;=0,$J22&lt;=1)),COUNTIFS($A$6:$A$505,$A22,$B$6:$B$505,$B22)=1),1,0),0))</f>
        <v/>
      </c>
    </row>
    <row r="23">
      <c r="A23" s="46" t="n"/>
      <c r="B23" s="19" t="n"/>
      <c r="C23" s="20" t="n"/>
      <c r="D23" s="19" t="n"/>
      <c r="E23" s="50" t="n"/>
      <c r="F23" s="22" t="n"/>
      <c r="G23" s="50" t="n"/>
      <c r="H23" s="22" t="n"/>
      <c r="I23" s="22" t="n"/>
      <c r="J23" s="22" t="n"/>
      <c r="K23" s="20" t="n"/>
      <c r="L23" s="23">
        <f>IF($Y23&lt;&gt;1,"",IF($F23="",IF(AND(ISNUMBER('Parâmetros'!$B$4),'Parâmetros'!$B$4&gt;=0,'Parâmetros'!$B$4&lt;=1),'Parâmetros'!$B$4,""),$F23))</f>
        <v/>
      </c>
      <c r="M23" s="23">
        <f>IF($Y23&lt;&gt;1,"",IF($H23="",IF(AND(ISNUMBER('Parâmetros'!$B$5),'Parâmetros'!$B$5&gt;=0,'Parâmetros'!$B$5&lt;=1),'Parâmetros'!$B$5,""),$H23))</f>
        <v/>
      </c>
      <c r="N23" s="23">
        <f>IF($Y23&lt;&gt;1,"",IF($I23="",IF(AND(ISNUMBER('Parâmetros'!$B$6),'Parâmetros'!$B$6&gt;=0,'Parâmetros'!$B$6&lt;=1),'Parâmetros'!$B$6,""),$I23))</f>
        <v/>
      </c>
      <c r="O23" s="23">
        <f>IF($Y23&lt;&gt;1,"",IF($J23="",IF(AND(ISNUMBER('Parâmetros'!$B$7),'Parâmetros'!$B$7&gt;=0,'Parâmetros'!$B$7&lt;=1),'Parâmetros'!$B$7,""),$J23))</f>
        <v/>
      </c>
      <c r="P23" s="51">
        <f>IF(OR($Y23&lt;&gt;1,NOT(ISNUMBER($L23))),"",$E23*$L23)</f>
        <v/>
      </c>
      <c r="Q23" s="51">
        <f>IF($Y23&lt;&gt;1,"",$G23)</f>
        <v/>
      </c>
      <c r="R23" s="51">
        <f>IF(OR($Y23&lt;&gt;1,NOT(ISNUMBER($M23))),"",$E23*$M23)</f>
        <v/>
      </c>
      <c r="S23" s="51">
        <f>IF(OR($Y23&lt;&gt;1,NOT(ISNUMBER($N23))),"",$E23*$N23)</f>
        <v/>
      </c>
      <c r="T23" s="51">
        <f>IF(OR($Y23&lt;&gt;1,NOT(ISNUMBER($O23))),"",$E23*$O23)</f>
        <v/>
      </c>
      <c r="U23" s="51">
        <f>IF(COUNT($P23:$T23)&lt;&gt;5,"",SUM($P23:$T23))</f>
        <v/>
      </c>
      <c r="V23" s="23">
        <f>IFERROR($U23/$E23,"")</f>
        <v/>
      </c>
      <c r="W23" s="25">
        <f>IF(COUNTA($A23:$K23)=0,"",IF($A23="","Informar competência",IF($B23="","Informar SKU",IF($C23="","Informar produto",IF($D23="","Informar categoria",IF(COUNTIF('Parâmetros'!$D$4:$D$13,$D23)=0,"Categoria fora da lista",IF($E23="","Informar estoque médio",IF($G23="","Informar armazenagem",IF(COUNTIFS($A$6:$A$505,$A23,$B$6:$B$505,$B23)&gt;1,"Duplicidade de competência e SKU",IF($Y23&lt;&gt;1,"Valor, taxa ou data inválida",IF($U23="","Revisar parâmetros padrão",IF($V23&gt;'Parâmetros'!$B$8,"Taxa acima do limite",IF($E23&gt;'Parâmetros'!$B$9,"Estoque acima do limite","OK")))))))))))))</f>
        <v/>
      </c>
      <c r="X23" s="26">
        <f>IF(OR($Y23&lt;&gt;1,$A23&lt;&gt;'Resumo'!$B$3,$U23=""),"",COUNTIFS($A$6:$A$505,'Resumo'!$B$3,$Y$6:$Y$505,1,$U$6:$U$505,"&gt;"&amp;$U23)+COUNTIFS($A$6:$A23,'Resumo'!$B$3,$Y$6:$Y23,1,$U$6:$U23,$U23))</f>
        <v/>
      </c>
      <c r="Y23" s="26">
        <f>IF(COUNTA($A23:$K23)=0,"",IFERROR(IF(AND(ISNUMBER($A23),DAY($A23)=1,$A23&gt;=DATE(2020,1,1),$A23&lt;=DATE(2100,12,1),$B23&lt;&gt;"",$C23&lt;&gt;"",$D23&lt;&gt;"",COUNTIF('Parâmetros'!$D$4:$D$13,$D23)=1,ISNUMBER($E23),$E23&gt;0,ISNUMBER($G23),$G23&gt;=0,OR($F23="",AND(ISNUMBER($F23),$F23&gt;=0,$F23&lt;=1)),OR($H23="",AND(ISNUMBER($H23),$H23&gt;=0,$H23&lt;=1)),OR($I23="",AND(ISNUMBER($I23),$I23&gt;=0,$I23&lt;=1)),OR($J23="",AND(ISNUMBER($J23),$J23&gt;=0,$J23&lt;=1)),COUNTIFS($A$6:$A$505,$A23,$B$6:$B$505,$B23)=1),1,0),0))</f>
        <v/>
      </c>
    </row>
    <row r="24">
      <c r="A24" s="46" t="n"/>
      <c r="B24" s="19" t="n"/>
      <c r="C24" s="20" t="n"/>
      <c r="D24" s="19" t="n"/>
      <c r="E24" s="50" t="n"/>
      <c r="F24" s="22" t="n"/>
      <c r="G24" s="50" t="n"/>
      <c r="H24" s="22" t="n"/>
      <c r="I24" s="22" t="n"/>
      <c r="J24" s="22" t="n"/>
      <c r="K24" s="20" t="n"/>
      <c r="L24" s="23">
        <f>IF($Y24&lt;&gt;1,"",IF($F24="",IF(AND(ISNUMBER('Parâmetros'!$B$4),'Parâmetros'!$B$4&gt;=0,'Parâmetros'!$B$4&lt;=1),'Parâmetros'!$B$4,""),$F24))</f>
        <v/>
      </c>
      <c r="M24" s="23">
        <f>IF($Y24&lt;&gt;1,"",IF($H24="",IF(AND(ISNUMBER('Parâmetros'!$B$5),'Parâmetros'!$B$5&gt;=0,'Parâmetros'!$B$5&lt;=1),'Parâmetros'!$B$5,""),$H24))</f>
        <v/>
      </c>
      <c r="N24" s="23">
        <f>IF($Y24&lt;&gt;1,"",IF($I24="",IF(AND(ISNUMBER('Parâmetros'!$B$6),'Parâmetros'!$B$6&gt;=0,'Parâmetros'!$B$6&lt;=1),'Parâmetros'!$B$6,""),$I24))</f>
        <v/>
      </c>
      <c r="O24" s="23">
        <f>IF($Y24&lt;&gt;1,"",IF($J24="",IF(AND(ISNUMBER('Parâmetros'!$B$7),'Parâmetros'!$B$7&gt;=0,'Parâmetros'!$B$7&lt;=1),'Parâmetros'!$B$7,""),$J24))</f>
        <v/>
      </c>
      <c r="P24" s="51">
        <f>IF(OR($Y24&lt;&gt;1,NOT(ISNUMBER($L24))),"",$E24*$L24)</f>
        <v/>
      </c>
      <c r="Q24" s="51">
        <f>IF($Y24&lt;&gt;1,"",$G24)</f>
        <v/>
      </c>
      <c r="R24" s="51">
        <f>IF(OR($Y24&lt;&gt;1,NOT(ISNUMBER($M24))),"",$E24*$M24)</f>
        <v/>
      </c>
      <c r="S24" s="51">
        <f>IF(OR($Y24&lt;&gt;1,NOT(ISNUMBER($N24))),"",$E24*$N24)</f>
        <v/>
      </c>
      <c r="T24" s="51">
        <f>IF(OR($Y24&lt;&gt;1,NOT(ISNUMBER($O24))),"",$E24*$O24)</f>
        <v/>
      </c>
      <c r="U24" s="51">
        <f>IF(COUNT($P24:$T24)&lt;&gt;5,"",SUM($P24:$T24))</f>
        <v/>
      </c>
      <c r="V24" s="23">
        <f>IFERROR($U24/$E24,"")</f>
        <v/>
      </c>
      <c r="W24" s="25">
        <f>IF(COUNTA($A24:$K24)=0,"",IF($A24="","Informar competência",IF($B24="","Informar SKU",IF($C24="","Informar produto",IF($D24="","Informar categoria",IF(COUNTIF('Parâmetros'!$D$4:$D$13,$D24)=0,"Categoria fora da lista",IF($E24="","Informar estoque médio",IF($G24="","Informar armazenagem",IF(COUNTIFS($A$6:$A$505,$A24,$B$6:$B$505,$B24)&gt;1,"Duplicidade de competência e SKU",IF($Y24&lt;&gt;1,"Valor, taxa ou data inválida",IF($U24="","Revisar parâmetros padrão",IF($V24&gt;'Parâmetros'!$B$8,"Taxa acima do limite",IF($E24&gt;'Parâmetros'!$B$9,"Estoque acima do limite","OK")))))))))))))</f>
        <v/>
      </c>
      <c r="X24" s="26">
        <f>IF(OR($Y24&lt;&gt;1,$A24&lt;&gt;'Resumo'!$B$3,$U24=""),"",COUNTIFS($A$6:$A$505,'Resumo'!$B$3,$Y$6:$Y$505,1,$U$6:$U$505,"&gt;"&amp;$U24)+COUNTIFS($A$6:$A24,'Resumo'!$B$3,$Y$6:$Y24,1,$U$6:$U24,$U24))</f>
        <v/>
      </c>
      <c r="Y24" s="26">
        <f>IF(COUNTA($A24:$K24)=0,"",IFERROR(IF(AND(ISNUMBER($A24),DAY($A24)=1,$A24&gt;=DATE(2020,1,1),$A24&lt;=DATE(2100,12,1),$B24&lt;&gt;"",$C24&lt;&gt;"",$D24&lt;&gt;"",COUNTIF('Parâmetros'!$D$4:$D$13,$D24)=1,ISNUMBER($E24),$E24&gt;0,ISNUMBER($G24),$G24&gt;=0,OR($F24="",AND(ISNUMBER($F24),$F24&gt;=0,$F24&lt;=1)),OR($H24="",AND(ISNUMBER($H24),$H24&gt;=0,$H24&lt;=1)),OR($I24="",AND(ISNUMBER($I24),$I24&gt;=0,$I24&lt;=1)),OR($J24="",AND(ISNUMBER($J24),$J24&gt;=0,$J24&lt;=1)),COUNTIFS($A$6:$A$505,$A24,$B$6:$B$505,$B24)=1),1,0),0))</f>
        <v/>
      </c>
    </row>
    <row r="25">
      <c r="A25" s="46" t="n"/>
      <c r="B25" s="19" t="n"/>
      <c r="C25" s="20" t="n"/>
      <c r="D25" s="19" t="n"/>
      <c r="E25" s="50" t="n"/>
      <c r="F25" s="22" t="n"/>
      <c r="G25" s="50" t="n"/>
      <c r="H25" s="22" t="n"/>
      <c r="I25" s="22" t="n"/>
      <c r="J25" s="22" t="n"/>
      <c r="K25" s="20" t="n"/>
      <c r="L25" s="23">
        <f>IF($Y25&lt;&gt;1,"",IF($F25="",IF(AND(ISNUMBER('Parâmetros'!$B$4),'Parâmetros'!$B$4&gt;=0,'Parâmetros'!$B$4&lt;=1),'Parâmetros'!$B$4,""),$F25))</f>
        <v/>
      </c>
      <c r="M25" s="23">
        <f>IF($Y25&lt;&gt;1,"",IF($H25="",IF(AND(ISNUMBER('Parâmetros'!$B$5),'Parâmetros'!$B$5&gt;=0,'Parâmetros'!$B$5&lt;=1),'Parâmetros'!$B$5,""),$H25))</f>
        <v/>
      </c>
      <c r="N25" s="23">
        <f>IF($Y25&lt;&gt;1,"",IF($I25="",IF(AND(ISNUMBER('Parâmetros'!$B$6),'Parâmetros'!$B$6&gt;=0,'Parâmetros'!$B$6&lt;=1),'Parâmetros'!$B$6,""),$I25))</f>
        <v/>
      </c>
      <c r="O25" s="23">
        <f>IF($Y25&lt;&gt;1,"",IF($J25="",IF(AND(ISNUMBER('Parâmetros'!$B$7),'Parâmetros'!$B$7&gt;=0,'Parâmetros'!$B$7&lt;=1),'Parâmetros'!$B$7,""),$J25))</f>
        <v/>
      </c>
      <c r="P25" s="51">
        <f>IF(OR($Y25&lt;&gt;1,NOT(ISNUMBER($L25))),"",$E25*$L25)</f>
        <v/>
      </c>
      <c r="Q25" s="51">
        <f>IF($Y25&lt;&gt;1,"",$G25)</f>
        <v/>
      </c>
      <c r="R25" s="51">
        <f>IF(OR($Y25&lt;&gt;1,NOT(ISNUMBER($M25))),"",$E25*$M25)</f>
        <v/>
      </c>
      <c r="S25" s="51">
        <f>IF(OR($Y25&lt;&gt;1,NOT(ISNUMBER($N25))),"",$E25*$N25)</f>
        <v/>
      </c>
      <c r="T25" s="51">
        <f>IF(OR($Y25&lt;&gt;1,NOT(ISNUMBER($O25))),"",$E25*$O25)</f>
        <v/>
      </c>
      <c r="U25" s="51">
        <f>IF(COUNT($P25:$T25)&lt;&gt;5,"",SUM($P25:$T25))</f>
        <v/>
      </c>
      <c r="V25" s="23">
        <f>IFERROR($U25/$E25,"")</f>
        <v/>
      </c>
      <c r="W25" s="25">
        <f>IF(COUNTA($A25:$K25)=0,"",IF($A25="","Informar competência",IF($B25="","Informar SKU",IF($C25="","Informar produto",IF($D25="","Informar categoria",IF(COUNTIF('Parâmetros'!$D$4:$D$13,$D25)=0,"Categoria fora da lista",IF($E25="","Informar estoque médio",IF($G25="","Informar armazenagem",IF(COUNTIFS($A$6:$A$505,$A25,$B$6:$B$505,$B25)&gt;1,"Duplicidade de competência e SKU",IF($Y25&lt;&gt;1,"Valor, taxa ou data inválida",IF($U25="","Revisar parâmetros padrão",IF($V25&gt;'Parâmetros'!$B$8,"Taxa acima do limite",IF($E25&gt;'Parâmetros'!$B$9,"Estoque acima do limite","OK")))))))))))))</f>
        <v/>
      </c>
      <c r="X25" s="26">
        <f>IF(OR($Y25&lt;&gt;1,$A25&lt;&gt;'Resumo'!$B$3,$U25=""),"",COUNTIFS($A$6:$A$505,'Resumo'!$B$3,$Y$6:$Y$505,1,$U$6:$U$505,"&gt;"&amp;$U25)+COUNTIFS($A$6:$A25,'Resumo'!$B$3,$Y$6:$Y25,1,$U$6:$U25,$U25))</f>
        <v/>
      </c>
      <c r="Y25" s="26">
        <f>IF(COUNTA($A25:$K25)=0,"",IFERROR(IF(AND(ISNUMBER($A25),DAY($A25)=1,$A25&gt;=DATE(2020,1,1),$A25&lt;=DATE(2100,12,1),$B25&lt;&gt;"",$C25&lt;&gt;"",$D25&lt;&gt;"",COUNTIF('Parâmetros'!$D$4:$D$13,$D25)=1,ISNUMBER($E25),$E25&gt;0,ISNUMBER($G25),$G25&gt;=0,OR($F25="",AND(ISNUMBER($F25),$F25&gt;=0,$F25&lt;=1)),OR($H25="",AND(ISNUMBER($H25),$H25&gt;=0,$H25&lt;=1)),OR($I25="",AND(ISNUMBER($I25),$I25&gt;=0,$I25&lt;=1)),OR($J25="",AND(ISNUMBER($J25),$J25&gt;=0,$J25&lt;=1)),COUNTIFS($A$6:$A$505,$A25,$B$6:$B$505,$B25)=1),1,0),0))</f>
        <v/>
      </c>
    </row>
    <row r="26">
      <c r="A26" s="46" t="n"/>
      <c r="B26" s="19" t="n"/>
      <c r="C26" s="20" t="n"/>
      <c r="D26" s="19" t="n"/>
      <c r="E26" s="50" t="n"/>
      <c r="F26" s="22" t="n"/>
      <c r="G26" s="50" t="n"/>
      <c r="H26" s="22" t="n"/>
      <c r="I26" s="22" t="n"/>
      <c r="J26" s="22" t="n"/>
      <c r="K26" s="20" t="n"/>
      <c r="L26" s="23">
        <f>IF($Y26&lt;&gt;1,"",IF($F26="",IF(AND(ISNUMBER('Parâmetros'!$B$4),'Parâmetros'!$B$4&gt;=0,'Parâmetros'!$B$4&lt;=1),'Parâmetros'!$B$4,""),$F26))</f>
        <v/>
      </c>
      <c r="M26" s="23">
        <f>IF($Y26&lt;&gt;1,"",IF($H26="",IF(AND(ISNUMBER('Parâmetros'!$B$5),'Parâmetros'!$B$5&gt;=0,'Parâmetros'!$B$5&lt;=1),'Parâmetros'!$B$5,""),$H26))</f>
        <v/>
      </c>
      <c r="N26" s="23">
        <f>IF($Y26&lt;&gt;1,"",IF($I26="",IF(AND(ISNUMBER('Parâmetros'!$B$6),'Parâmetros'!$B$6&gt;=0,'Parâmetros'!$B$6&lt;=1),'Parâmetros'!$B$6,""),$I26))</f>
        <v/>
      </c>
      <c r="O26" s="23">
        <f>IF($Y26&lt;&gt;1,"",IF($J26="",IF(AND(ISNUMBER('Parâmetros'!$B$7),'Parâmetros'!$B$7&gt;=0,'Parâmetros'!$B$7&lt;=1),'Parâmetros'!$B$7,""),$J26))</f>
        <v/>
      </c>
      <c r="P26" s="51">
        <f>IF(OR($Y26&lt;&gt;1,NOT(ISNUMBER($L26))),"",$E26*$L26)</f>
        <v/>
      </c>
      <c r="Q26" s="51">
        <f>IF($Y26&lt;&gt;1,"",$G26)</f>
        <v/>
      </c>
      <c r="R26" s="51">
        <f>IF(OR($Y26&lt;&gt;1,NOT(ISNUMBER($M26))),"",$E26*$M26)</f>
        <v/>
      </c>
      <c r="S26" s="51">
        <f>IF(OR($Y26&lt;&gt;1,NOT(ISNUMBER($N26))),"",$E26*$N26)</f>
        <v/>
      </c>
      <c r="T26" s="51">
        <f>IF(OR($Y26&lt;&gt;1,NOT(ISNUMBER($O26))),"",$E26*$O26)</f>
        <v/>
      </c>
      <c r="U26" s="51">
        <f>IF(COUNT($P26:$T26)&lt;&gt;5,"",SUM($P26:$T26))</f>
        <v/>
      </c>
      <c r="V26" s="23">
        <f>IFERROR($U26/$E26,"")</f>
        <v/>
      </c>
      <c r="W26" s="25">
        <f>IF(COUNTA($A26:$K26)=0,"",IF($A26="","Informar competência",IF($B26="","Informar SKU",IF($C26="","Informar produto",IF($D26="","Informar categoria",IF(COUNTIF('Parâmetros'!$D$4:$D$13,$D26)=0,"Categoria fora da lista",IF($E26="","Informar estoque médio",IF($G26="","Informar armazenagem",IF(COUNTIFS($A$6:$A$505,$A26,$B$6:$B$505,$B26)&gt;1,"Duplicidade de competência e SKU",IF($Y26&lt;&gt;1,"Valor, taxa ou data inválida",IF($U26="","Revisar parâmetros padrão",IF($V26&gt;'Parâmetros'!$B$8,"Taxa acima do limite",IF($E26&gt;'Parâmetros'!$B$9,"Estoque acima do limite","OK")))))))))))))</f>
        <v/>
      </c>
      <c r="X26" s="26">
        <f>IF(OR($Y26&lt;&gt;1,$A26&lt;&gt;'Resumo'!$B$3,$U26=""),"",COUNTIFS($A$6:$A$505,'Resumo'!$B$3,$Y$6:$Y$505,1,$U$6:$U$505,"&gt;"&amp;$U26)+COUNTIFS($A$6:$A26,'Resumo'!$B$3,$Y$6:$Y26,1,$U$6:$U26,$U26))</f>
        <v/>
      </c>
      <c r="Y26" s="26">
        <f>IF(COUNTA($A26:$K26)=0,"",IFERROR(IF(AND(ISNUMBER($A26),DAY($A26)=1,$A26&gt;=DATE(2020,1,1),$A26&lt;=DATE(2100,12,1),$B26&lt;&gt;"",$C26&lt;&gt;"",$D26&lt;&gt;"",COUNTIF('Parâmetros'!$D$4:$D$13,$D26)=1,ISNUMBER($E26),$E26&gt;0,ISNUMBER($G26),$G26&gt;=0,OR($F26="",AND(ISNUMBER($F26),$F26&gt;=0,$F26&lt;=1)),OR($H26="",AND(ISNUMBER($H26),$H26&gt;=0,$H26&lt;=1)),OR($I26="",AND(ISNUMBER($I26),$I26&gt;=0,$I26&lt;=1)),OR($J26="",AND(ISNUMBER($J26),$J26&gt;=0,$J26&lt;=1)),COUNTIFS($A$6:$A$505,$A26,$B$6:$B$505,$B26)=1),1,0),0))</f>
        <v/>
      </c>
    </row>
    <row r="27">
      <c r="A27" s="46" t="n"/>
      <c r="B27" s="19" t="n"/>
      <c r="C27" s="20" t="n"/>
      <c r="D27" s="19" t="n"/>
      <c r="E27" s="50" t="n"/>
      <c r="F27" s="22" t="n"/>
      <c r="G27" s="50" t="n"/>
      <c r="H27" s="22" t="n"/>
      <c r="I27" s="22" t="n"/>
      <c r="J27" s="22" t="n"/>
      <c r="K27" s="20" t="n"/>
      <c r="L27" s="23">
        <f>IF($Y27&lt;&gt;1,"",IF($F27="",IF(AND(ISNUMBER('Parâmetros'!$B$4),'Parâmetros'!$B$4&gt;=0,'Parâmetros'!$B$4&lt;=1),'Parâmetros'!$B$4,""),$F27))</f>
        <v/>
      </c>
      <c r="M27" s="23">
        <f>IF($Y27&lt;&gt;1,"",IF($H27="",IF(AND(ISNUMBER('Parâmetros'!$B$5),'Parâmetros'!$B$5&gt;=0,'Parâmetros'!$B$5&lt;=1),'Parâmetros'!$B$5,""),$H27))</f>
        <v/>
      </c>
      <c r="N27" s="23">
        <f>IF($Y27&lt;&gt;1,"",IF($I27="",IF(AND(ISNUMBER('Parâmetros'!$B$6),'Parâmetros'!$B$6&gt;=0,'Parâmetros'!$B$6&lt;=1),'Parâmetros'!$B$6,""),$I27))</f>
        <v/>
      </c>
      <c r="O27" s="23">
        <f>IF($Y27&lt;&gt;1,"",IF($J27="",IF(AND(ISNUMBER('Parâmetros'!$B$7),'Parâmetros'!$B$7&gt;=0,'Parâmetros'!$B$7&lt;=1),'Parâmetros'!$B$7,""),$J27))</f>
        <v/>
      </c>
      <c r="P27" s="51">
        <f>IF(OR($Y27&lt;&gt;1,NOT(ISNUMBER($L27))),"",$E27*$L27)</f>
        <v/>
      </c>
      <c r="Q27" s="51">
        <f>IF($Y27&lt;&gt;1,"",$G27)</f>
        <v/>
      </c>
      <c r="R27" s="51">
        <f>IF(OR($Y27&lt;&gt;1,NOT(ISNUMBER($M27))),"",$E27*$M27)</f>
        <v/>
      </c>
      <c r="S27" s="51">
        <f>IF(OR($Y27&lt;&gt;1,NOT(ISNUMBER($N27))),"",$E27*$N27)</f>
        <v/>
      </c>
      <c r="T27" s="51">
        <f>IF(OR($Y27&lt;&gt;1,NOT(ISNUMBER($O27))),"",$E27*$O27)</f>
        <v/>
      </c>
      <c r="U27" s="51">
        <f>IF(COUNT($P27:$T27)&lt;&gt;5,"",SUM($P27:$T27))</f>
        <v/>
      </c>
      <c r="V27" s="23">
        <f>IFERROR($U27/$E27,"")</f>
        <v/>
      </c>
      <c r="W27" s="25">
        <f>IF(COUNTA($A27:$K27)=0,"",IF($A27="","Informar competência",IF($B27="","Informar SKU",IF($C27="","Informar produto",IF($D27="","Informar categoria",IF(COUNTIF('Parâmetros'!$D$4:$D$13,$D27)=0,"Categoria fora da lista",IF($E27="","Informar estoque médio",IF($G27="","Informar armazenagem",IF(COUNTIFS($A$6:$A$505,$A27,$B$6:$B$505,$B27)&gt;1,"Duplicidade de competência e SKU",IF($Y27&lt;&gt;1,"Valor, taxa ou data inválida",IF($U27="","Revisar parâmetros padrão",IF($V27&gt;'Parâmetros'!$B$8,"Taxa acima do limite",IF($E27&gt;'Parâmetros'!$B$9,"Estoque acima do limite","OK")))))))))))))</f>
        <v/>
      </c>
      <c r="X27" s="26">
        <f>IF(OR($Y27&lt;&gt;1,$A27&lt;&gt;'Resumo'!$B$3,$U27=""),"",COUNTIFS($A$6:$A$505,'Resumo'!$B$3,$Y$6:$Y$505,1,$U$6:$U$505,"&gt;"&amp;$U27)+COUNTIFS($A$6:$A27,'Resumo'!$B$3,$Y$6:$Y27,1,$U$6:$U27,$U27))</f>
        <v/>
      </c>
      <c r="Y27" s="26">
        <f>IF(COUNTA($A27:$K27)=0,"",IFERROR(IF(AND(ISNUMBER($A27),DAY($A27)=1,$A27&gt;=DATE(2020,1,1),$A27&lt;=DATE(2100,12,1),$B27&lt;&gt;"",$C27&lt;&gt;"",$D27&lt;&gt;"",COUNTIF('Parâmetros'!$D$4:$D$13,$D27)=1,ISNUMBER($E27),$E27&gt;0,ISNUMBER($G27),$G27&gt;=0,OR($F27="",AND(ISNUMBER($F27),$F27&gt;=0,$F27&lt;=1)),OR($H27="",AND(ISNUMBER($H27),$H27&gt;=0,$H27&lt;=1)),OR($I27="",AND(ISNUMBER($I27),$I27&gt;=0,$I27&lt;=1)),OR($J27="",AND(ISNUMBER($J27),$J27&gt;=0,$J27&lt;=1)),COUNTIFS($A$6:$A$505,$A27,$B$6:$B$505,$B27)=1),1,0),0))</f>
        <v/>
      </c>
    </row>
    <row r="28">
      <c r="A28" s="46" t="n"/>
      <c r="B28" s="19" t="n"/>
      <c r="C28" s="20" t="n"/>
      <c r="D28" s="19" t="n"/>
      <c r="E28" s="50" t="n"/>
      <c r="F28" s="22" t="n"/>
      <c r="G28" s="50" t="n"/>
      <c r="H28" s="22" t="n"/>
      <c r="I28" s="22" t="n"/>
      <c r="J28" s="22" t="n"/>
      <c r="K28" s="20" t="n"/>
      <c r="L28" s="23">
        <f>IF($Y28&lt;&gt;1,"",IF($F28="",IF(AND(ISNUMBER('Parâmetros'!$B$4),'Parâmetros'!$B$4&gt;=0,'Parâmetros'!$B$4&lt;=1),'Parâmetros'!$B$4,""),$F28))</f>
        <v/>
      </c>
      <c r="M28" s="23">
        <f>IF($Y28&lt;&gt;1,"",IF($H28="",IF(AND(ISNUMBER('Parâmetros'!$B$5),'Parâmetros'!$B$5&gt;=0,'Parâmetros'!$B$5&lt;=1),'Parâmetros'!$B$5,""),$H28))</f>
        <v/>
      </c>
      <c r="N28" s="23">
        <f>IF($Y28&lt;&gt;1,"",IF($I28="",IF(AND(ISNUMBER('Parâmetros'!$B$6),'Parâmetros'!$B$6&gt;=0,'Parâmetros'!$B$6&lt;=1),'Parâmetros'!$B$6,""),$I28))</f>
        <v/>
      </c>
      <c r="O28" s="23">
        <f>IF($Y28&lt;&gt;1,"",IF($J28="",IF(AND(ISNUMBER('Parâmetros'!$B$7),'Parâmetros'!$B$7&gt;=0,'Parâmetros'!$B$7&lt;=1),'Parâmetros'!$B$7,""),$J28))</f>
        <v/>
      </c>
      <c r="P28" s="51">
        <f>IF(OR($Y28&lt;&gt;1,NOT(ISNUMBER($L28))),"",$E28*$L28)</f>
        <v/>
      </c>
      <c r="Q28" s="51">
        <f>IF($Y28&lt;&gt;1,"",$G28)</f>
        <v/>
      </c>
      <c r="R28" s="51">
        <f>IF(OR($Y28&lt;&gt;1,NOT(ISNUMBER($M28))),"",$E28*$M28)</f>
        <v/>
      </c>
      <c r="S28" s="51">
        <f>IF(OR($Y28&lt;&gt;1,NOT(ISNUMBER($N28))),"",$E28*$N28)</f>
        <v/>
      </c>
      <c r="T28" s="51">
        <f>IF(OR($Y28&lt;&gt;1,NOT(ISNUMBER($O28))),"",$E28*$O28)</f>
        <v/>
      </c>
      <c r="U28" s="51">
        <f>IF(COUNT($P28:$T28)&lt;&gt;5,"",SUM($P28:$T28))</f>
        <v/>
      </c>
      <c r="V28" s="23">
        <f>IFERROR($U28/$E28,"")</f>
        <v/>
      </c>
      <c r="W28" s="25">
        <f>IF(COUNTA($A28:$K28)=0,"",IF($A28="","Informar competência",IF($B28="","Informar SKU",IF($C28="","Informar produto",IF($D28="","Informar categoria",IF(COUNTIF('Parâmetros'!$D$4:$D$13,$D28)=0,"Categoria fora da lista",IF($E28="","Informar estoque médio",IF($G28="","Informar armazenagem",IF(COUNTIFS($A$6:$A$505,$A28,$B$6:$B$505,$B28)&gt;1,"Duplicidade de competência e SKU",IF($Y28&lt;&gt;1,"Valor, taxa ou data inválida",IF($U28="","Revisar parâmetros padrão",IF($V28&gt;'Parâmetros'!$B$8,"Taxa acima do limite",IF($E28&gt;'Parâmetros'!$B$9,"Estoque acima do limite","OK")))))))))))))</f>
        <v/>
      </c>
      <c r="X28" s="26">
        <f>IF(OR($Y28&lt;&gt;1,$A28&lt;&gt;'Resumo'!$B$3,$U28=""),"",COUNTIFS($A$6:$A$505,'Resumo'!$B$3,$Y$6:$Y$505,1,$U$6:$U$505,"&gt;"&amp;$U28)+COUNTIFS($A$6:$A28,'Resumo'!$B$3,$Y$6:$Y28,1,$U$6:$U28,$U28))</f>
        <v/>
      </c>
      <c r="Y28" s="26">
        <f>IF(COUNTA($A28:$K28)=0,"",IFERROR(IF(AND(ISNUMBER($A28),DAY($A28)=1,$A28&gt;=DATE(2020,1,1),$A28&lt;=DATE(2100,12,1),$B28&lt;&gt;"",$C28&lt;&gt;"",$D28&lt;&gt;"",COUNTIF('Parâmetros'!$D$4:$D$13,$D28)=1,ISNUMBER($E28),$E28&gt;0,ISNUMBER($G28),$G28&gt;=0,OR($F28="",AND(ISNUMBER($F28),$F28&gt;=0,$F28&lt;=1)),OR($H28="",AND(ISNUMBER($H28),$H28&gt;=0,$H28&lt;=1)),OR($I28="",AND(ISNUMBER($I28),$I28&gt;=0,$I28&lt;=1)),OR($J28="",AND(ISNUMBER($J28),$J28&gt;=0,$J28&lt;=1)),COUNTIFS($A$6:$A$505,$A28,$B$6:$B$505,$B28)=1),1,0),0))</f>
        <v/>
      </c>
    </row>
    <row r="29">
      <c r="A29" s="46" t="n"/>
      <c r="B29" s="19" t="n"/>
      <c r="C29" s="20" t="n"/>
      <c r="D29" s="19" t="n"/>
      <c r="E29" s="50" t="n"/>
      <c r="F29" s="22" t="n"/>
      <c r="G29" s="50" t="n"/>
      <c r="H29" s="22" t="n"/>
      <c r="I29" s="22" t="n"/>
      <c r="J29" s="22" t="n"/>
      <c r="K29" s="20" t="n"/>
      <c r="L29" s="23">
        <f>IF($Y29&lt;&gt;1,"",IF($F29="",IF(AND(ISNUMBER('Parâmetros'!$B$4),'Parâmetros'!$B$4&gt;=0,'Parâmetros'!$B$4&lt;=1),'Parâmetros'!$B$4,""),$F29))</f>
        <v/>
      </c>
      <c r="M29" s="23">
        <f>IF($Y29&lt;&gt;1,"",IF($H29="",IF(AND(ISNUMBER('Parâmetros'!$B$5),'Parâmetros'!$B$5&gt;=0,'Parâmetros'!$B$5&lt;=1),'Parâmetros'!$B$5,""),$H29))</f>
        <v/>
      </c>
      <c r="N29" s="23">
        <f>IF($Y29&lt;&gt;1,"",IF($I29="",IF(AND(ISNUMBER('Parâmetros'!$B$6),'Parâmetros'!$B$6&gt;=0,'Parâmetros'!$B$6&lt;=1),'Parâmetros'!$B$6,""),$I29))</f>
        <v/>
      </c>
      <c r="O29" s="23">
        <f>IF($Y29&lt;&gt;1,"",IF($J29="",IF(AND(ISNUMBER('Parâmetros'!$B$7),'Parâmetros'!$B$7&gt;=0,'Parâmetros'!$B$7&lt;=1),'Parâmetros'!$B$7,""),$J29))</f>
        <v/>
      </c>
      <c r="P29" s="51">
        <f>IF(OR($Y29&lt;&gt;1,NOT(ISNUMBER($L29))),"",$E29*$L29)</f>
        <v/>
      </c>
      <c r="Q29" s="51">
        <f>IF($Y29&lt;&gt;1,"",$G29)</f>
        <v/>
      </c>
      <c r="R29" s="51">
        <f>IF(OR($Y29&lt;&gt;1,NOT(ISNUMBER($M29))),"",$E29*$M29)</f>
        <v/>
      </c>
      <c r="S29" s="51">
        <f>IF(OR($Y29&lt;&gt;1,NOT(ISNUMBER($N29))),"",$E29*$N29)</f>
        <v/>
      </c>
      <c r="T29" s="51">
        <f>IF(OR($Y29&lt;&gt;1,NOT(ISNUMBER($O29))),"",$E29*$O29)</f>
        <v/>
      </c>
      <c r="U29" s="51">
        <f>IF(COUNT($P29:$T29)&lt;&gt;5,"",SUM($P29:$T29))</f>
        <v/>
      </c>
      <c r="V29" s="23">
        <f>IFERROR($U29/$E29,"")</f>
        <v/>
      </c>
      <c r="W29" s="25">
        <f>IF(COUNTA($A29:$K29)=0,"",IF($A29="","Informar competência",IF($B29="","Informar SKU",IF($C29="","Informar produto",IF($D29="","Informar categoria",IF(COUNTIF('Parâmetros'!$D$4:$D$13,$D29)=0,"Categoria fora da lista",IF($E29="","Informar estoque médio",IF($G29="","Informar armazenagem",IF(COUNTIFS($A$6:$A$505,$A29,$B$6:$B$505,$B29)&gt;1,"Duplicidade de competência e SKU",IF($Y29&lt;&gt;1,"Valor, taxa ou data inválida",IF($U29="","Revisar parâmetros padrão",IF($V29&gt;'Parâmetros'!$B$8,"Taxa acima do limite",IF($E29&gt;'Parâmetros'!$B$9,"Estoque acima do limite","OK")))))))))))))</f>
        <v/>
      </c>
      <c r="X29" s="26">
        <f>IF(OR($Y29&lt;&gt;1,$A29&lt;&gt;'Resumo'!$B$3,$U29=""),"",COUNTIFS($A$6:$A$505,'Resumo'!$B$3,$Y$6:$Y$505,1,$U$6:$U$505,"&gt;"&amp;$U29)+COUNTIFS($A$6:$A29,'Resumo'!$B$3,$Y$6:$Y29,1,$U$6:$U29,$U29))</f>
        <v/>
      </c>
      <c r="Y29" s="26">
        <f>IF(COUNTA($A29:$K29)=0,"",IFERROR(IF(AND(ISNUMBER($A29),DAY($A29)=1,$A29&gt;=DATE(2020,1,1),$A29&lt;=DATE(2100,12,1),$B29&lt;&gt;"",$C29&lt;&gt;"",$D29&lt;&gt;"",COUNTIF('Parâmetros'!$D$4:$D$13,$D29)=1,ISNUMBER($E29),$E29&gt;0,ISNUMBER($G29),$G29&gt;=0,OR($F29="",AND(ISNUMBER($F29),$F29&gt;=0,$F29&lt;=1)),OR($H29="",AND(ISNUMBER($H29),$H29&gt;=0,$H29&lt;=1)),OR($I29="",AND(ISNUMBER($I29),$I29&gt;=0,$I29&lt;=1)),OR($J29="",AND(ISNUMBER($J29),$J29&gt;=0,$J29&lt;=1)),COUNTIFS($A$6:$A$505,$A29,$B$6:$B$505,$B29)=1),1,0),0))</f>
        <v/>
      </c>
    </row>
    <row r="30">
      <c r="A30" s="46" t="n"/>
      <c r="B30" s="19" t="n"/>
      <c r="C30" s="20" t="n"/>
      <c r="D30" s="19" t="n"/>
      <c r="E30" s="50" t="n"/>
      <c r="F30" s="22" t="n"/>
      <c r="G30" s="50" t="n"/>
      <c r="H30" s="22" t="n"/>
      <c r="I30" s="22" t="n"/>
      <c r="J30" s="22" t="n"/>
      <c r="K30" s="20" t="n"/>
      <c r="L30" s="23">
        <f>IF($Y30&lt;&gt;1,"",IF($F30="",IF(AND(ISNUMBER('Parâmetros'!$B$4),'Parâmetros'!$B$4&gt;=0,'Parâmetros'!$B$4&lt;=1),'Parâmetros'!$B$4,""),$F30))</f>
        <v/>
      </c>
      <c r="M30" s="23">
        <f>IF($Y30&lt;&gt;1,"",IF($H30="",IF(AND(ISNUMBER('Parâmetros'!$B$5),'Parâmetros'!$B$5&gt;=0,'Parâmetros'!$B$5&lt;=1),'Parâmetros'!$B$5,""),$H30))</f>
        <v/>
      </c>
      <c r="N30" s="23">
        <f>IF($Y30&lt;&gt;1,"",IF($I30="",IF(AND(ISNUMBER('Parâmetros'!$B$6),'Parâmetros'!$B$6&gt;=0,'Parâmetros'!$B$6&lt;=1),'Parâmetros'!$B$6,""),$I30))</f>
        <v/>
      </c>
      <c r="O30" s="23">
        <f>IF($Y30&lt;&gt;1,"",IF($J30="",IF(AND(ISNUMBER('Parâmetros'!$B$7),'Parâmetros'!$B$7&gt;=0,'Parâmetros'!$B$7&lt;=1),'Parâmetros'!$B$7,""),$J30))</f>
        <v/>
      </c>
      <c r="P30" s="51">
        <f>IF(OR($Y30&lt;&gt;1,NOT(ISNUMBER($L30))),"",$E30*$L30)</f>
        <v/>
      </c>
      <c r="Q30" s="51">
        <f>IF($Y30&lt;&gt;1,"",$G30)</f>
        <v/>
      </c>
      <c r="R30" s="51">
        <f>IF(OR($Y30&lt;&gt;1,NOT(ISNUMBER($M30))),"",$E30*$M30)</f>
        <v/>
      </c>
      <c r="S30" s="51">
        <f>IF(OR($Y30&lt;&gt;1,NOT(ISNUMBER($N30))),"",$E30*$N30)</f>
        <v/>
      </c>
      <c r="T30" s="51">
        <f>IF(OR($Y30&lt;&gt;1,NOT(ISNUMBER($O30))),"",$E30*$O30)</f>
        <v/>
      </c>
      <c r="U30" s="51">
        <f>IF(COUNT($P30:$T30)&lt;&gt;5,"",SUM($P30:$T30))</f>
        <v/>
      </c>
      <c r="V30" s="23">
        <f>IFERROR($U30/$E30,"")</f>
        <v/>
      </c>
      <c r="W30" s="25">
        <f>IF(COUNTA($A30:$K30)=0,"",IF($A30="","Informar competência",IF($B30="","Informar SKU",IF($C30="","Informar produto",IF($D30="","Informar categoria",IF(COUNTIF('Parâmetros'!$D$4:$D$13,$D30)=0,"Categoria fora da lista",IF($E30="","Informar estoque médio",IF($G30="","Informar armazenagem",IF(COUNTIFS($A$6:$A$505,$A30,$B$6:$B$505,$B30)&gt;1,"Duplicidade de competência e SKU",IF($Y30&lt;&gt;1,"Valor, taxa ou data inválida",IF($U30="","Revisar parâmetros padrão",IF($V30&gt;'Parâmetros'!$B$8,"Taxa acima do limite",IF($E30&gt;'Parâmetros'!$B$9,"Estoque acima do limite","OK")))))))))))))</f>
        <v/>
      </c>
      <c r="X30" s="26">
        <f>IF(OR($Y30&lt;&gt;1,$A30&lt;&gt;'Resumo'!$B$3,$U30=""),"",COUNTIFS($A$6:$A$505,'Resumo'!$B$3,$Y$6:$Y$505,1,$U$6:$U$505,"&gt;"&amp;$U30)+COUNTIFS($A$6:$A30,'Resumo'!$B$3,$Y$6:$Y30,1,$U$6:$U30,$U30))</f>
        <v/>
      </c>
      <c r="Y30" s="26">
        <f>IF(COUNTA($A30:$K30)=0,"",IFERROR(IF(AND(ISNUMBER($A30),DAY($A30)=1,$A30&gt;=DATE(2020,1,1),$A30&lt;=DATE(2100,12,1),$B30&lt;&gt;"",$C30&lt;&gt;"",$D30&lt;&gt;"",COUNTIF('Parâmetros'!$D$4:$D$13,$D30)=1,ISNUMBER($E30),$E30&gt;0,ISNUMBER($G30),$G30&gt;=0,OR($F30="",AND(ISNUMBER($F30),$F30&gt;=0,$F30&lt;=1)),OR($H30="",AND(ISNUMBER($H30),$H30&gt;=0,$H30&lt;=1)),OR($I30="",AND(ISNUMBER($I30),$I30&gt;=0,$I30&lt;=1)),OR($J30="",AND(ISNUMBER($J30),$J30&gt;=0,$J30&lt;=1)),COUNTIFS($A$6:$A$505,$A30,$B$6:$B$505,$B30)=1),1,0),0))</f>
        <v/>
      </c>
    </row>
    <row r="31">
      <c r="A31" s="46" t="n"/>
      <c r="B31" s="19" t="n"/>
      <c r="C31" s="20" t="n"/>
      <c r="D31" s="19" t="n"/>
      <c r="E31" s="50" t="n"/>
      <c r="F31" s="22" t="n"/>
      <c r="G31" s="50" t="n"/>
      <c r="H31" s="22" t="n"/>
      <c r="I31" s="22" t="n"/>
      <c r="J31" s="22" t="n"/>
      <c r="K31" s="20" t="n"/>
      <c r="L31" s="23">
        <f>IF($Y31&lt;&gt;1,"",IF($F31="",IF(AND(ISNUMBER('Parâmetros'!$B$4),'Parâmetros'!$B$4&gt;=0,'Parâmetros'!$B$4&lt;=1),'Parâmetros'!$B$4,""),$F31))</f>
        <v/>
      </c>
      <c r="M31" s="23">
        <f>IF($Y31&lt;&gt;1,"",IF($H31="",IF(AND(ISNUMBER('Parâmetros'!$B$5),'Parâmetros'!$B$5&gt;=0,'Parâmetros'!$B$5&lt;=1),'Parâmetros'!$B$5,""),$H31))</f>
        <v/>
      </c>
      <c r="N31" s="23">
        <f>IF($Y31&lt;&gt;1,"",IF($I31="",IF(AND(ISNUMBER('Parâmetros'!$B$6),'Parâmetros'!$B$6&gt;=0,'Parâmetros'!$B$6&lt;=1),'Parâmetros'!$B$6,""),$I31))</f>
        <v/>
      </c>
      <c r="O31" s="23">
        <f>IF($Y31&lt;&gt;1,"",IF($J31="",IF(AND(ISNUMBER('Parâmetros'!$B$7),'Parâmetros'!$B$7&gt;=0,'Parâmetros'!$B$7&lt;=1),'Parâmetros'!$B$7,""),$J31))</f>
        <v/>
      </c>
      <c r="P31" s="51">
        <f>IF(OR($Y31&lt;&gt;1,NOT(ISNUMBER($L31))),"",$E31*$L31)</f>
        <v/>
      </c>
      <c r="Q31" s="51">
        <f>IF($Y31&lt;&gt;1,"",$G31)</f>
        <v/>
      </c>
      <c r="R31" s="51">
        <f>IF(OR($Y31&lt;&gt;1,NOT(ISNUMBER($M31))),"",$E31*$M31)</f>
        <v/>
      </c>
      <c r="S31" s="51">
        <f>IF(OR($Y31&lt;&gt;1,NOT(ISNUMBER($N31))),"",$E31*$N31)</f>
        <v/>
      </c>
      <c r="T31" s="51">
        <f>IF(OR($Y31&lt;&gt;1,NOT(ISNUMBER($O31))),"",$E31*$O31)</f>
        <v/>
      </c>
      <c r="U31" s="51">
        <f>IF(COUNT($P31:$T31)&lt;&gt;5,"",SUM($P31:$T31))</f>
        <v/>
      </c>
      <c r="V31" s="23">
        <f>IFERROR($U31/$E31,"")</f>
        <v/>
      </c>
      <c r="W31" s="25">
        <f>IF(COUNTA($A31:$K31)=0,"",IF($A31="","Informar competência",IF($B31="","Informar SKU",IF($C31="","Informar produto",IF($D31="","Informar categoria",IF(COUNTIF('Parâmetros'!$D$4:$D$13,$D31)=0,"Categoria fora da lista",IF($E31="","Informar estoque médio",IF($G31="","Informar armazenagem",IF(COUNTIFS($A$6:$A$505,$A31,$B$6:$B$505,$B31)&gt;1,"Duplicidade de competência e SKU",IF($Y31&lt;&gt;1,"Valor, taxa ou data inválida",IF($U31="","Revisar parâmetros padrão",IF($V31&gt;'Parâmetros'!$B$8,"Taxa acima do limite",IF($E31&gt;'Parâmetros'!$B$9,"Estoque acima do limite","OK")))))))))))))</f>
        <v/>
      </c>
      <c r="X31" s="26">
        <f>IF(OR($Y31&lt;&gt;1,$A31&lt;&gt;'Resumo'!$B$3,$U31=""),"",COUNTIFS($A$6:$A$505,'Resumo'!$B$3,$Y$6:$Y$505,1,$U$6:$U$505,"&gt;"&amp;$U31)+COUNTIFS($A$6:$A31,'Resumo'!$B$3,$Y$6:$Y31,1,$U$6:$U31,$U31))</f>
        <v/>
      </c>
      <c r="Y31" s="26">
        <f>IF(COUNTA($A31:$K31)=0,"",IFERROR(IF(AND(ISNUMBER($A31),DAY($A31)=1,$A31&gt;=DATE(2020,1,1),$A31&lt;=DATE(2100,12,1),$B31&lt;&gt;"",$C31&lt;&gt;"",$D31&lt;&gt;"",COUNTIF('Parâmetros'!$D$4:$D$13,$D31)=1,ISNUMBER($E31),$E31&gt;0,ISNUMBER($G31),$G31&gt;=0,OR($F31="",AND(ISNUMBER($F31),$F31&gt;=0,$F31&lt;=1)),OR($H31="",AND(ISNUMBER($H31),$H31&gt;=0,$H31&lt;=1)),OR($I31="",AND(ISNUMBER($I31),$I31&gt;=0,$I31&lt;=1)),OR($J31="",AND(ISNUMBER($J31),$J31&gt;=0,$J31&lt;=1)),COUNTIFS($A$6:$A$505,$A31,$B$6:$B$505,$B31)=1),1,0),0))</f>
        <v/>
      </c>
    </row>
    <row r="32">
      <c r="A32" s="46" t="n"/>
      <c r="B32" s="19" t="n"/>
      <c r="C32" s="20" t="n"/>
      <c r="D32" s="19" t="n"/>
      <c r="E32" s="50" t="n"/>
      <c r="F32" s="22" t="n"/>
      <c r="G32" s="50" t="n"/>
      <c r="H32" s="22" t="n"/>
      <c r="I32" s="22" t="n"/>
      <c r="J32" s="22" t="n"/>
      <c r="K32" s="20" t="n"/>
      <c r="L32" s="23">
        <f>IF($Y32&lt;&gt;1,"",IF($F32="",IF(AND(ISNUMBER('Parâmetros'!$B$4),'Parâmetros'!$B$4&gt;=0,'Parâmetros'!$B$4&lt;=1),'Parâmetros'!$B$4,""),$F32))</f>
        <v/>
      </c>
      <c r="M32" s="23">
        <f>IF($Y32&lt;&gt;1,"",IF($H32="",IF(AND(ISNUMBER('Parâmetros'!$B$5),'Parâmetros'!$B$5&gt;=0,'Parâmetros'!$B$5&lt;=1),'Parâmetros'!$B$5,""),$H32))</f>
        <v/>
      </c>
      <c r="N32" s="23">
        <f>IF($Y32&lt;&gt;1,"",IF($I32="",IF(AND(ISNUMBER('Parâmetros'!$B$6),'Parâmetros'!$B$6&gt;=0,'Parâmetros'!$B$6&lt;=1),'Parâmetros'!$B$6,""),$I32))</f>
        <v/>
      </c>
      <c r="O32" s="23">
        <f>IF($Y32&lt;&gt;1,"",IF($J32="",IF(AND(ISNUMBER('Parâmetros'!$B$7),'Parâmetros'!$B$7&gt;=0,'Parâmetros'!$B$7&lt;=1),'Parâmetros'!$B$7,""),$J32))</f>
        <v/>
      </c>
      <c r="P32" s="51">
        <f>IF(OR($Y32&lt;&gt;1,NOT(ISNUMBER($L32))),"",$E32*$L32)</f>
        <v/>
      </c>
      <c r="Q32" s="51">
        <f>IF($Y32&lt;&gt;1,"",$G32)</f>
        <v/>
      </c>
      <c r="R32" s="51">
        <f>IF(OR($Y32&lt;&gt;1,NOT(ISNUMBER($M32))),"",$E32*$M32)</f>
        <v/>
      </c>
      <c r="S32" s="51">
        <f>IF(OR($Y32&lt;&gt;1,NOT(ISNUMBER($N32))),"",$E32*$N32)</f>
        <v/>
      </c>
      <c r="T32" s="51">
        <f>IF(OR($Y32&lt;&gt;1,NOT(ISNUMBER($O32))),"",$E32*$O32)</f>
        <v/>
      </c>
      <c r="U32" s="51">
        <f>IF(COUNT($P32:$T32)&lt;&gt;5,"",SUM($P32:$T32))</f>
        <v/>
      </c>
      <c r="V32" s="23">
        <f>IFERROR($U32/$E32,"")</f>
        <v/>
      </c>
      <c r="W32" s="25">
        <f>IF(COUNTA($A32:$K32)=0,"",IF($A32="","Informar competência",IF($B32="","Informar SKU",IF($C32="","Informar produto",IF($D32="","Informar categoria",IF(COUNTIF('Parâmetros'!$D$4:$D$13,$D32)=0,"Categoria fora da lista",IF($E32="","Informar estoque médio",IF($G32="","Informar armazenagem",IF(COUNTIFS($A$6:$A$505,$A32,$B$6:$B$505,$B32)&gt;1,"Duplicidade de competência e SKU",IF($Y32&lt;&gt;1,"Valor, taxa ou data inválida",IF($U32="","Revisar parâmetros padrão",IF($V32&gt;'Parâmetros'!$B$8,"Taxa acima do limite",IF($E32&gt;'Parâmetros'!$B$9,"Estoque acima do limite","OK")))))))))))))</f>
        <v/>
      </c>
      <c r="X32" s="26">
        <f>IF(OR($Y32&lt;&gt;1,$A32&lt;&gt;'Resumo'!$B$3,$U32=""),"",COUNTIFS($A$6:$A$505,'Resumo'!$B$3,$Y$6:$Y$505,1,$U$6:$U$505,"&gt;"&amp;$U32)+COUNTIFS($A$6:$A32,'Resumo'!$B$3,$Y$6:$Y32,1,$U$6:$U32,$U32))</f>
        <v/>
      </c>
      <c r="Y32" s="26">
        <f>IF(COUNTA($A32:$K32)=0,"",IFERROR(IF(AND(ISNUMBER($A32),DAY($A32)=1,$A32&gt;=DATE(2020,1,1),$A32&lt;=DATE(2100,12,1),$B32&lt;&gt;"",$C32&lt;&gt;"",$D32&lt;&gt;"",COUNTIF('Parâmetros'!$D$4:$D$13,$D32)=1,ISNUMBER($E32),$E32&gt;0,ISNUMBER($G32),$G32&gt;=0,OR($F32="",AND(ISNUMBER($F32),$F32&gt;=0,$F32&lt;=1)),OR($H32="",AND(ISNUMBER($H32),$H32&gt;=0,$H32&lt;=1)),OR($I32="",AND(ISNUMBER($I32),$I32&gt;=0,$I32&lt;=1)),OR($J32="",AND(ISNUMBER($J32),$J32&gt;=0,$J32&lt;=1)),COUNTIFS($A$6:$A$505,$A32,$B$6:$B$505,$B32)=1),1,0),0))</f>
        <v/>
      </c>
    </row>
    <row r="33">
      <c r="A33" s="46" t="n"/>
      <c r="B33" s="19" t="n"/>
      <c r="C33" s="20" t="n"/>
      <c r="D33" s="19" t="n"/>
      <c r="E33" s="50" t="n"/>
      <c r="F33" s="22" t="n"/>
      <c r="G33" s="50" t="n"/>
      <c r="H33" s="22" t="n"/>
      <c r="I33" s="22" t="n"/>
      <c r="J33" s="22" t="n"/>
      <c r="K33" s="20" t="n"/>
      <c r="L33" s="23">
        <f>IF($Y33&lt;&gt;1,"",IF($F33="",IF(AND(ISNUMBER('Parâmetros'!$B$4),'Parâmetros'!$B$4&gt;=0,'Parâmetros'!$B$4&lt;=1),'Parâmetros'!$B$4,""),$F33))</f>
        <v/>
      </c>
      <c r="M33" s="23">
        <f>IF($Y33&lt;&gt;1,"",IF($H33="",IF(AND(ISNUMBER('Parâmetros'!$B$5),'Parâmetros'!$B$5&gt;=0,'Parâmetros'!$B$5&lt;=1),'Parâmetros'!$B$5,""),$H33))</f>
        <v/>
      </c>
      <c r="N33" s="23">
        <f>IF($Y33&lt;&gt;1,"",IF($I33="",IF(AND(ISNUMBER('Parâmetros'!$B$6),'Parâmetros'!$B$6&gt;=0,'Parâmetros'!$B$6&lt;=1),'Parâmetros'!$B$6,""),$I33))</f>
        <v/>
      </c>
      <c r="O33" s="23">
        <f>IF($Y33&lt;&gt;1,"",IF($J33="",IF(AND(ISNUMBER('Parâmetros'!$B$7),'Parâmetros'!$B$7&gt;=0,'Parâmetros'!$B$7&lt;=1),'Parâmetros'!$B$7,""),$J33))</f>
        <v/>
      </c>
      <c r="P33" s="51">
        <f>IF(OR($Y33&lt;&gt;1,NOT(ISNUMBER($L33))),"",$E33*$L33)</f>
        <v/>
      </c>
      <c r="Q33" s="51">
        <f>IF($Y33&lt;&gt;1,"",$G33)</f>
        <v/>
      </c>
      <c r="R33" s="51">
        <f>IF(OR($Y33&lt;&gt;1,NOT(ISNUMBER($M33))),"",$E33*$M33)</f>
        <v/>
      </c>
      <c r="S33" s="51">
        <f>IF(OR($Y33&lt;&gt;1,NOT(ISNUMBER($N33))),"",$E33*$N33)</f>
        <v/>
      </c>
      <c r="T33" s="51">
        <f>IF(OR($Y33&lt;&gt;1,NOT(ISNUMBER($O33))),"",$E33*$O33)</f>
        <v/>
      </c>
      <c r="U33" s="51">
        <f>IF(COUNT($P33:$T33)&lt;&gt;5,"",SUM($P33:$T33))</f>
        <v/>
      </c>
      <c r="V33" s="23">
        <f>IFERROR($U33/$E33,"")</f>
        <v/>
      </c>
      <c r="W33" s="25">
        <f>IF(COUNTA($A33:$K33)=0,"",IF($A33="","Informar competência",IF($B33="","Informar SKU",IF($C33="","Informar produto",IF($D33="","Informar categoria",IF(COUNTIF('Parâmetros'!$D$4:$D$13,$D33)=0,"Categoria fora da lista",IF($E33="","Informar estoque médio",IF($G33="","Informar armazenagem",IF(COUNTIFS($A$6:$A$505,$A33,$B$6:$B$505,$B33)&gt;1,"Duplicidade de competência e SKU",IF($Y33&lt;&gt;1,"Valor, taxa ou data inválida",IF($U33="","Revisar parâmetros padrão",IF($V33&gt;'Parâmetros'!$B$8,"Taxa acima do limite",IF($E33&gt;'Parâmetros'!$B$9,"Estoque acima do limite","OK")))))))))))))</f>
        <v/>
      </c>
      <c r="X33" s="26">
        <f>IF(OR($Y33&lt;&gt;1,$A33&lt;&gt;'Resumo'!$B$3,$U33=""),"",COUNTIFS($A$6:$A$505,'Resumo'!$B$3,$Y$6:$Y$505,1,$U$6:$U$505,"&gt;"&amp;$U33)+COUNTIFS($A$6:$A33,'Resumo'!$B$3,$Y$6:$Y33,1,$U$6:$U33,$U33))</f>
        <v/>
      </c>
      <c r="Y33" s="26">
        <f>IF(COUNTA($A33:$K33)=0,"",IFERROR(IF(AND(ISNUMBER($A33),DAY($A33)=1,$A33&gt;=DATE(2020,1,1),$A33&lt;=DATE(2100,12,1),$B33&lt;&gt;"",$C33&lt;&gt;"",$D33&lt;&gt;"",COUNTIF('Parâmetros'!$D$4:$D$13,$D33)=1,ISNUMBER($E33),$E33&gt;0,ISNUMBER($G33),$G33&gt;=0,OR($F33="",AND(ISNUMBER($F33),$F33&gt;=0,$F33&lt;=1)),OR($H33="",AND(ISNUMBER($H33),$H33&gt;=0,$H33&lt;=1)),OR($I33="",AND(ISNUMBER($I33),$I33&gt;=0,$I33&lt;=1)),OR($J33="",AND(ISNUMBER($J33),$J33&gt;=0,$J33&lt;=1)),COUNTIFS($A$6:$A$505,$A33,$B$6:$B$505,$B33)=1),1,0),0))</f>
        <v/>
      </c>
    </row>
    <row r="34">
      <c r="A34" s="46" t="n"/>
      <c r="B34" s="19" t="n"/>
      <c r="C34" s="20" t="n"/>
      <c r="D34" s="19" t="n"/>
      <c r="E34" s="50" t="n"/>
      <c r="F34" s="22" t="n"/>
      <c r="G34" s="50" t="n"/>
      <c r="H34" s="22" t="n"/>
      <c r="I34" s="22" t="n"/>
      <c r="J34" s="22" t="n"/>
      <c r="K34" s="20" t="n"/>
      <c r="L34" s="23">
        <f>IF($Y34&lt;&gt;1,"",IF($F34="",IF(AND(ISNUMBER('Parâmetros'!$B$4),'Parâmetros'!$B$4&gt;=0,'Parâmetros'!$B$4&lt;=1),'Parâmetros'!$B$4,""),$F34))</f>
        <v/>
      </c>
      <c r="M34" s="23">
        <f>IF($Y34&lt;&gt;1,"",IF($H34="",IF(AND(ISNUMBER('Parâmetros'!$B$5),'Parâmetros'!$B$5&gt;=0,'Parâmetros'!$B$5&lt;=1),'Parâmetros'!$B$5,""),$H34))</f>
        <v/>
      </c>
      <c r="N34" s="23">
        <f>IF($Y34&lt;&gt;1,"",IF($I34="",IF(AND(ISNUMBER('Parâmetros'!$B$6),'Parâmetros'!$B$6&gt;=0,'Parâmetros'!$B$6&lt;=1),'Parâmetros'!$B$6,""),$I34))</f>
        <v/>
      </c>
      <c r="O34" s="23">
        <f>IF($Y34&lt;&gt;1,"",IF($J34="",IF(AND(ISNUMBER('Parâmetros'!$B$7),'Parâmetros'!$B$7&gt;=0,'Parâmetros'!$B$7&lt;=1),'Parâmetros'!$B$7,""),$J34))</f>
        <v/>
      </c>
      <c r="P34" s="51">
        <f>IF(OR($Y34&lt;&gt;1,NOT(ISNUMBER($L34))),"",$E34*$L34)</f>
        <v/>
      </c>
      <c r="Q34" s="51">
        <f>IF($Y34&lt;&gt;1,"",$G34)</f>
        <v/>
      </c>
      <c r="R34" s="51">
        <f>IF(OR($Y34&lt;&gt;1,NOT(ISNUMBER($M34))),"",$E34*$M34)</f>
        <v/>
      </c>
      <c r="S34" s="51">
        <f>IF(OR($Y34&lt;&gt;1,NOT(ISNUMBER($N34))),"",$E34*$N34)</f>
        <v/>
      </c>
      <c r="T34" s="51">
        <f>IF(OR($Y34&lt;&gt;1,NOT(ISNUMBER($O34))),"",$E34*$O34)</f>
        <v/>
      </c>
      <c r="U34" s="51">
        <f>IF(COUNT($P34:$T34)&lt;&gt;5,"",SUM($P34:$T34))</f>
        <v/>
      </c>
      <c r="V34" s="23">
        <f>IFERROR($U34/$E34,"")</f>
        <v/>
      </c>
      <c r="W34" s="25">
        <f>IF(COUNTA($A34:$K34)=0,"",IF($A34="","Informar competência",IF($B34="","Informar SKU",IF($C34="","Informar produto",IF($D34="","Informar categoria",IF(COUNTIF('Parâmetros'!$D$4:$D$13,$D34)=0,"Categoria fora da lista",IF($E34="","Informar estoque médio",IF($G34="","Informar armazenagem",IF(COUNTIFS($A$6:$A$505,$A34,$B$6:$B$505,$B34)&gt;1,"Duplicidade de competência e SKU",IF($Y34&lt;&gt;1,"Valor, taxa ou data inválida",IF($U34="","Revisar parâmetros padrão",IF($V34&gt;'Parâmetros'!$B$8,"Taxa acima do limite",IF($E34&gt;'Parâmetros'!$B$9,"Estoque acima do limite","OK")))))))))))))</f>
        <v/>
      </c>
      <c r="X34" s="26">
        <f>IF(OR($Y34&lt;&gt;1,$A34&lt;&gt;'Resumo'!$B$3,$U34=""),"",COUNTIFS($A$6:$A$505,'Resumo'!$B$3,$Y$6:$Y$505,1,$U$6:$U$505,"&gt;"&amp;$U34)+COUNTIFS($A$6:$A34,'Resumo'!$B$3,$Y$6:$Y34,1,$U$6:$U34,$U34))</f>
        <v/>
      </c>
      <c r="Y34" s="26">
        <f>IF(COUNTA($A34:$K34)=0,"",IFERROR(IF(AND(ISNUMBER($A34),DAY($A34)=1,$A34&gt;=DATE(2020,1,1),$A34&lt;=DATE(2100,12,1),$B34&lt;&gt;"",$C34&lt;&gt;"",$D34&lt;&gt;"",COUNTIF('Parâmetros'!$D$4:$D$13,$D34)=1,ISNUMBER($E34),$E34&gt;0,ISNUMBER($G34),$G34&gt;=0,OR($F34="",AND(ISNUMBER($F34),$F34&gt;=0,$F34&lt;=1)),OR($H34="",AND(ISNUMBER($H34),$H34&gt;=0,$H34&lt;=1)),OR($I34="",AND(ISNUMBER($I34),$I34&gt;=0,$I34&lt;=1)),OR($J34="",AND(ISNUMBER($J34),$J34&gt;=0,$J34&lt;=1)),COUNTIFS($A$6:$A$505,$A34,$B$6:$B$505,$B34)=1),1,0),0))</f>
        <v/>
      </c>
    </row>
    <row r="35">
      <c r="A35" s="46" t="n"/>
      <c r="B35" s="19" t="n"/>
      <c r="C35" s="20" t="n"/>
      <c r="D35" s="19" t="n"/>
      <c r="E35" s="50" t="n"/>
      <c r="F35" s="22" t="n"/>
      <c r="G35" s="50" t="n"/>
      <c r="H35" s="22" t="n"/>
      <c r="I35" s="22" t="n"/>
      <c r="J35" s="22" t="n"/>
      <c r="K35" s="20" t="n"/>
      <c r="L35" s="23">
        <f>IF($Y35&lt;&gt;1,"",IF($F35="",IF(AND(ISNUMBER('Parâmetros'!$B$4),'Parâmetros'!$B$4&gt;=0,'Parâmetros'!$B$4&lt;=1),'Parâmetros'!$B$4,""),$F35))</f>
        <v/>
      </c>
      <c r="M35" s="23">
        <f>IF($Y35&lt;&gt;1,"",IF($H35="",IF(AND(ISNUMBER('Parâmetros'!$B$5),'Parâmetros'!$B$5&gt;=0,'Parâmetros'!$B$5&lt;=1),'Parâmetros'!$B$5,""),$H35))</f>
        <v/>
      </c>
      <c r="N35" s="23">
        <f>IF($Y35&lt;&gt;1,"",IF($I35="",IF(AND(ISNUMBER('Parâmetros'!$B$6),'Parâmetros'!$B$6&gt;=0,'Parâmetros'!$B$6&lt;=1),'Parâmetros'!$B$6,""),$I35))</f>
        <v/>
      </c>
      <c r="O35" s="23">
        <f>IF($Y35&lt;&gt;1,"",IF($J35="",IF(AND(ISNUMBER('Parâmetros'!$B$7),'Parâmetros'!$B$7&gt;=0,'Parâmetros'!$B$7&lt;=1),'Parâmetros'!$B$7,""),$J35))</f>
        <v/>
      </c>
      <c r="P35" s="51">
        <f>IF(OR($Y35&lt;&gt;1,NOT(ISNUMBER($L35))),"",$E35*$L35)</f>
        <v/>
      </c>
      <c r="Q35" s="51">
        <f>IF($Y35&lt;&gt;1,"",$G35)</f>
        <v/>
      </c>
      <c r="R35" s="51">
        <f>IF(OR($Y35&lt;&gt;1,NOT(ISNUMBER($M35))),"",$E35*$M35)</f>
        <v/>
      </c>
      <c r="S35" s="51">
        <f>IF(OR($Y35&lt;&gt;1,NOT(ISNUMBER($N35))),"",$E35*$N35)</f>
        <v/>
      </c>
      <c r="T35" s="51">
        <f>IF(OR($Y35&lt;&gt;1,NOT(ISNUMBER($O35))),"",$E35*$O35)</f>
        <v/>
      </c>
      <c r="U35" s="51">
        <f>IF(COUNT($P35:$T35)&lt;&gt;5,"",SUM($P35:$T35))</f>
        <v/>
      </c>
      <c r="V35" s="23">
        <f>IFERROR($U35/$E35,"")</f>
        <v/>
      </c>
      <c r="W35" s="25">
        <f>IF(COUNTA($A35:$K35)=0,"",IF($A35="","Informar competência",IF($B35="","Informar SKU",IF($C35="","Informar produto",IF($D35="","Informar categoria",IF(COUNTIF('Parâmetros'!$D$4:$D$13,$D35)=0,"Categoria fora da lista",IF($E35="","Informar estoque médio",IF($G35="","Informar armazenagem",IF(COUNTIFS($A$6:$A$505,$A35,$B$6:$B$505,$B35)&gt;1,"Duplicidade de competência e SKU",IF($Y35&lt;&gt;1,"Valor, taxa ou data inválida",IF($U35="","Revisar parâmetros padrão",IF($V35&gt;'Parâmetros'!$B$8,"Taxa acima do limite",IF($E35&gt;'Parâmetros'!$B$9,"Estoque acima do limite","OK")))))))))))))</f>
        <v/>
      </c>
      <c r="X35" s="26">
        <f>IF(OR($Y35&lt;&gt;1,$A35&lt;&gt;'Resumo'!$B$3,$U35=""),"",COUNTIFS($A$6:$A$505,'Resumo'!$B$3,$Y$6:$Y$505,1,$U$6:$U$505,"&gt;"&amp;$U35)+COUNTIFS($A$6:$A35,'Resumo'!$B$3,$Y$6:$Y35,1,$U$6:$U35,$U35))</f>
        <v/>
      </c>
      <c r="Y35" s="26">
        <f>IF(COUNTA($A35:$K35)=0,"",IFERROR(IF(AND(ISNUMBER($A35),DAY($A35)=1,$A35&gt;=DATE(2020,1,1),$A35&lt;=DATE(2100,12,1),$B35&lt;&gt;"",$C35&lt;&gt;"",$D35&lt;&gt;"",COUNTIF('Parâmetros'!$D$4:$D$13,$D35)=1,ISNUMBER($E35),$E35&gt;0,ISNUMBER($G35),$G35&gt;=0,OR($F35="",AND(ISNUMBER($F35),$F35&gt;=0,$F35&lt;=1)),OR($H35="",AND(ISNUMBER($H35),$H35&gt;=0,$H35&lt;=1)),OR($I35="",AND(ISNUMBER($I35),$I35&gt;=0,$I35&lt;=1)),OR($J35="",AND(ISNUMBER($J35),$J35&gt;=0,$J35&lt;=1)),COUNTIFS($A$6:$A$505,$A35,$B$6:$B$505,$B35)=1),1,0),0))</f>
        <v/>
      </c>
    </row>
    <row r="36">
      <c r="A36" s="46" t="n"/>
      <c r="B36" s="19" t="n"/>
      <c r="C36" s="20" t="n"/>
      <c r="D36" s="19" t="n"/>
      <c r="E36" s="50" t="n"/>
      <c r="F36" s="22" t="n"/>
      <c r="G36" s="50" t="n"/>
      <c r="H36" s="22" t="n"/>
      <c r="I36" s="22" t="n"/>
      <c r="J36" s="22" t="n"/>
      <c r="K36" s="20" t="n"/>
      <c r="L36" s="23">
        <f>IF($Y36&lt;&gt;1,"",IF($F36="",IF(AND(ISNUMBER('Parâmetros'!$B$4),'Parâmetros'!$B$4&gt;=0,'Parâmetros'!$B$4&lt;=1),'Parâmetros'!$B$4,""),$F36))</f>
        <v/>
      </c>
      <c r="M36" s="23">
        <f>IF($Y36&lt;&gt;1,"",IF($H36="",IF(AND(ISNUMBER('Parâmetros'!$B$5),'Parâmetros'!$B$5&gt;=0,'Parâmetros'!$B$5&lt;=1),'Parâmetros'!$B$5,""),$H36))</f>
        <v/>
      </c>
      <c r="N36" s="23">
        <f>IF($Y36&lt;&gt;1,"",IF($I36="",IF(AND(ISNUMBER('Parâmetros'!$B$6),'Parâmetros'!$B$6&gt;=0,'Parâmetros'!$B$6&lt;=1),'Parâmetros'!$B$6,""),$I36))</f>
        <v/>
      </c>
      <c r="O36" s="23">
        <f>IF($Y36&lt;&gt;1,"",IF($J36="",IF(AND(ISNUMBER('Parâmetros'!$B$7),'Parâmetros'!$B$7&gt;=0,'Parâmetros'!$B$7&lt;=1),'Parâmetros'!$B$7,""),$J36))</f>
        <v/>
      </c>
      <c r="P36" s="51">
        <f>IF(OR($Y36&lt;&gt;1,NOT(ISNUMBER($L36))),"",$E36*$L36)</f>
        <v/>
      </c>
      <c r="Q36" s="51">
        <f>IF($Y36&lt;&gt;1,"",$G36)</f>
        <v/>
      </c>
      <c r="R36" s="51">
        <f>IF(OR($Y36&lt;&gt;1,NOT(ISNUMBER($M36))),"",$E36*$M36)</f>
        <v/>
      </c>
      <c r="S36" s="51">
        <f>IF(OR($Y36&lt;&gt;1,NOT(ISNUMBER($N36))),"",$E36*$N36)</f>
        <v/>
      </c>
      <c r="T36" s="51">
        <f>IF(OR($Y36&lt;&gt;1,NOT(ISNUMBER($O36))),"",$E36*$O36)</f>
        <v/>
      </c>
      <c r="U36" s="51">
        <f>IF(COUNT($P36:$T36)&lt;&gt;5,"",SUM($P36:$T36))</f>
        <v/>
      </c>
      <c r="V36" s="23">
        <f>IFERROR($U36/$E36,"")</f>
        <v/>
      </c>
      <c r="W36" s="25">
        <f>IF(COUNTA($A36:$K36)=0,"",IF($A36="","Informar competência",IF($B36="","Informar SKU",IF($C36="","Informar produto",IF($D36="","Informar categoria",IF(COUNTIF('Parâmetros'!$D$4:$D$13,$D36)=0,"Categoria fora da lista",IF($E36="","Informar estoque médio",IF($G36="","Informar armazenagem",IF(COUNTIFS($A$6:$A$505,$A36,$B$6:$B$505,$B36)&gt;1,"Duplicidade de competência e SKU",IF($Y36&lt;&gt;1,"Valor, taxa ou data inválida",IF($U36="","Revisar parâmetros padrão",IF($V36&gt;'Parâmetros'!$B$8,"Taxa acima do limite",IF($E36&gt;'Parâmetros'!$B$9,"Estoque acima do limite","OK")))))))))))))</f>
        <v/>
      </c>
      <c r="X36" s="26">
        <f>IF(OR($Y36&lt;&gt;1,$A36&lt;&gt;'Resumo'!$B$3,$U36=""),"",COUNTIFS($A$6:$A$505,'Resumo'!$B$3,$Y$6:$Y$505,1,$U$6:$U$505,"&gt;"&amp;$U36)+COUNTIFS($A$6:$A36,'Resumo'!$B$3,$Y$6:$Y36,1,$U$6:$U36,$U36))</f>
        <v/>
      </c>
      <c r="Y36" s="26">
        <f>IF(COUNTA($A36:$K36)=0,"",IFERROR(IF(AND(ISNUMBER($A36),DAY($A36)=1,$A36&gt;=DATE(2020,1,1),$A36&lt;=DATE(2100,12,1),$B36&lt;&gt;"",$C36&lt;&gt;"",$D36&lt;&gt;"",COUNTIF('Parâmetros'!$D$4:$D$13,$D36)=1,ISNUMBER($E36),$E36&gt;0,ISNUMBER($G36),$G36&gt;=0,OR($F36="",AND(ISNUMBER($F36),$F36&gt;=0,$F36&lt;=1)),OR($H36="",AND(ISNUMBER($H36),$H36&gt;=0,$H36&lt;=1)),OR($I36="",AND(ISNUMBER($I36),$I36&gt;=0,$I36&lt;=1)),OR($J36="",AND(ISNUMBER($J36),$J36&gt;=0,$J36&lt;=1)),COUNTIFS($A$6:$A$505,$A36,$B$6:$B$505,$B36)=1),1,0),0))</f>
        <v/>
      </c>
    </row>
    <row r="37">
      <c r="A37" s="46" t="n"/>
      <c r="B37" s="19" t="n"/>
      <c r="C37" s="20" t="n"/>
      <c r="D37" s="19" t="n"/>
      <c r="E37" s="50" t="n"/>
      <c r="F37" s="22" t="n"/>
      <c r="G37" s="50" t="n"/>
      <c r="H37" s="22" t="n"/>
      <c r="I37" s="22" t="n"/>
      <c r="J37" s="22" t="n"/>
      <c r="K37" s="20" t="n"/>
      <c r="L37" s="23">
        <f>IF($Y37&lt;&gt;1,"",IF($F37="",IF(AND(ISNUMBER('Parâmetros'!$B$4),'Parâmetros'!$B$4&gt;=0,'Parâmetros'!$B$4&lt;=1),'Parâmetros'!$B$4,""),$F37))</f>
        <v/>
      </c>
      <c r="M37" s="23">
        <f>IF($Y37&lt;&gt;1,"",IF($H37="",IF(AND(ISNUMBER('Parâmetros'!$B$5),'Parâmetros'!$B$5&gt;=0,'Parâmetros'!$B$5&lt;=1),'Parâmetros'!$B$5,""),$H37))</f>
        <v/>
      </c>
      <c r="N37" s="23">
        <f>IF($Y37&lt;&gt;1,"",IF($I37="",IF(AND(ISNUMBER('Parâmetros'!$B$6),'Parâmetros'!$B$6&gt;=0,'Parâmetros'!$B$6&lt;=1),'Parâmetros'!$B$6,""),$I37))</f>
        <v/>
      </c>
      <c r="O37" s="23">
        <f>IF($Y37&lt;&gt;1,"",IF($J37="",IF(AND(ISNUMBER('Parâmetros'!$B$7),'Parâmetros'!$B$7&gt;=0,'Parâmetros'!$B$7&lt;=1),'Parâmetros'!$B$7,""),$J37))</f>
        <v/>
      </c>
      <c r="P37" s="51">
        <f>IF(OR($Y37&lt;&gt;1,NOT(ISNUMBER($L37))),"",$E37*$L37)</f>
        <v/>
      </c>
      <c r="Q37" s="51">
        <f>IF($Y37&lt;&gt;1,"",$G37)</f>
        <v/>
      </c>
      <c r="R37" s="51">
        <f>IF(OR($Y37&lt;&gt;1,NOT(ISNUMBER($M37))),"",$E37*$M37)</f>
        <v/>
      </c>
      <c r="S37" s="51">
        <f>IF(OR($Y37&lt;&gt;1,NOT(ISNUMBER($N37))),"",$E37*$N37)</f>
        <v/>
      </c>
      <c r="T37" s="51">
        <f>IF(OR($Y37&lt;&gt;1,NOT(ISNUMBER($O37))),"",$E37*$O37)</f>
        <v/>
      </c>
      <c r="U37" s="51">
        <f>IF(COUNT($P37:$T37)&lt;&gt;5,"",SUM($P37:$T37))</f>
        <v/>
      </c>
      <c r="V37" s="23">
        <f>IFERROR($U37/$E37,"")</f>
        <v/>
      </c>
      <c r="W37" s="25">
        <f>IF(COUNTA($A37:$K37)=0,"",IF($A37="","Informar competência",IF($B37="","Informar SKU",IF($C37="","Informar produto",IF($D37="","Informar categoria",IF(COUNTIF('Parâmetros'!$D$4:$D$13,$D37)=0,"Categoria fora da lista",IF($E37="","Informar estoque médio",IF($G37="","Informar armazenagem",IF(COUNTIFS($A$6:$A$505,$A37,$B$6:$B$505,$B37)&gt;1,"Duplicidade de competência e SKU",IF($Y37&lt;&gt;1,"Valor, taxa ou data inválida",IF($U37="","Revisar parâmetros padrão",IF($V37&gt;'Parâmetros'!$B$8,"Taxa acima do limite",IF($E37&gt;'Parâmetros'!$B$9,"Estoque acima do limite","OK")))))))))))))</f>
        <v/>
      </c>
      <c r="X37" s="26">
        <f>IF(OR($Y37&lt;&gt;1,$A37&lt;&gt;'Resumo'!$B$3,$U37=""),"",COUNTIFS($A$6:$A$505,'Resumo'!$B$3,$Y$6:$Y$505,1,$U$6:$U$505,"&gt;"&amp;$U37)+COUNTIFS($A$6:$A37,'Resumo'!$B$3,$Y$6:$Y37,1,$U$6:$U37,$U37))</f>
        <v/>
      </c>
      <c r="Y37" s="26">
        <f>IF(COUNTA($A37:$K37)=0,"",IFERROR(IF(AND(ISNUMBER($A37),DAY($A37)=1,$A37&gt;=DATE(2020,1,1),$A37&lt;=DATE(2100,12,1),$B37&lt;&gt;"",$C37&lt;&gt;"",$D37&lt;&gt;"",COUNTIF('Parâmetros'!$D$4:$D$13,$D37)=1,ISNUMBER($E37),$E37&gt;0,ISNUMBER($G37),$G37&gt;=0,OR($F37="",AND(ISNUMBER($F37),$F37&gt;=0,$F37&lt;=1)),OR($H37="",AND(ISNUMBER($H37),$H37&gt;=0,$H37&lt;=1)),OR($I37="",AND(ISNUMBER($I37),$I37&gt;=0,$I37&lt;=1)),OR($J37="",AND(ISNUMBER($J37),$J37&gt;=0,$J37&lt;=1)),COUNTIFS($A$6:$A$505,$A37,$B$6:$B$505,$B37)=1),1,0),0))</f>
        <v/>
      </c>
    </row>
    <row r="38">
      <c r="A38" s="46" t="n"/>
      <c r="B38" s="19" t="n"/>
      <c r="C38" s="20" t="n"/>
      <c r="D38" s="19" t="n"/>
      <c r="E38" s="50" t="n"/>
      <c r="F38" s="22" t="n"/>
      <c r="G38" s="50" t="n"/>
      <c r="H38" s="22" t="n"/>
      <c r="I38" s="22" t="n"/>
      <c r="J38" s="22" t="n"/>
      <c r="K38" s="20" t="n"/>
      <c r="L38" s="23">
        <f>IF($Y38&lt;&gt;1,"",IF($F38="",IF(AND(ISNUMBER('Parâmetros'!$B$4),'Parâmetros'!$B$4&gt;=0,'Parâmetros'!$B$4&lt;=1),'Parâmetros'!$B$4,""),$F38))</f>
        <v/>
      </c>
      <c r="M38" s="23">
        <f>IF($Y38&lt;&gt;1,"",IF($H38="",IF(AND(ISNUMBER('Parâmetros'!$B$5),'Parâmetros'!$B$5&gt;=0,'Parâmetros'!$B$5&lt;=1),'Parâmetros'!$B$5,""),$H38))</f>
        <v/>
      </c>
      <c r="N38" s="23">
        <f>IF($Y38&lt;&gt;1,"",IF($I38="",IF(AND(ISNUMBER('Parâmetros'!$B$6),'Parâmetros'!$B$6&gt;=0,'Parâmetros'!$B$6&lt;=1),'Parâmetros'!$B$6,""),$I38))</f>
        <v/>
      </c>
      <c r="O38" s="23">
        <f>IF($Y38&lt;&gt;1,"",IF($J38="",IF(AND(ISNUMBER('Parâmetros'!$B$7),'Parâmetros'!$B$7&gt;=0,'Parâmetros'!$B$7&lt;=1),'Parâmetros'!$B$7,""),$J38))</f>
        <v/>
      </c>
      <c r="P38" s="51">
        <f>IF(OR($Y38&lt;&gt;1,NOT(ISNUMBER($L38))),"",$E38*$L38)</f>
        <v/>
      </c>
      <c r="Q38" s="51">
        <f>IF($Y38&lt;&gt;1,"",$G38)</f>
        <v/>
      </c>
      <c r="R38" s="51">
        <f>IF(OR($Y38&lt;&gt;1,NOT(ISNUMBER($M38))),"",$E38*$M38)</f>
        <v/>
      </c>
      <c r="S38" s="51">
        <f>IF(OR($Y38&lt;&gt;1,NOT(ISNUMBER($N38))),"",$E38*$N38)</f>
        <v/>
      </c>
      <c r="T38" s="51">
        <f>IF(OR($Y38&lt;&gt;1,NOT(ISNUMBER($O38))),"",$E38*$O38)</f>
        <v/>
      </c>
      <c r="U38" s="51">
        <f>IF(COUNT($P38:$T38)&lt;&gt;5,"",SUM($P38:$T38))</f>
        <v/>
      </c>
      <c r="V38" s="23">
        <f>IFERROR($U38/$E38,"")</f>
        <v/>
      </c>
      <c r="W38" s="25">
        <f>IF(COUNTA($A38:$K38)=0,"",IF($A38="","Informar competência",IF($B38="","Informar SKU",IF($C38="","Informar produto",IF($D38="","Informar categoria",IF(COUNTIF('Parâmetros'!$D$4:$D$13,$D38)=0,"Categoria fora da lista",IF($E38="","Informar estoque médio",IF($G38="","Informar armazenagem",IF(COUNTIFS($A$6:$A$505,$A38,$B$6:$B$505,$B38)&gt;1,"Duplicidade de competência e SKU",IF($Y38&lt;&gt;1,"Valor, taxa ou data inválida",IF($U38="","Revisar parâmetros padrão",IF($V38&gt;'Parâmetros'!$B$8,"Taxa acima do limite",IF($E38&gt;'Parâmetros'!$B$9,"Estoque acima do limite","OK")))))))))))))</f>
        <v/>
      </c>
      <c r="X38" s="26">
        <f>IF(OR($Y38&lt;&gt;1,$A38&lt;&gt;'Resumo'!$B$3,$U38=""),"",COUNTIFS($A$6:$A$505,'Resumo'!$B$3,$Y$6:$Y$505,1,$U$6:$U$505,"&gt;"&amp;$U38)+COUNTIFS($A$6:$A38,'Resumo'!$B$3,$Y$6:$Y38,1,$U$6:$U38,$U38))</f>
        <v/>
      </c>
      <c r="Y38" s="26">
        <f>IF(COUNTA($A38:$K38)=0,"",IFERROR(IF(AND(ISNUMBER($A38),DAY($A38)=1,$A38&gt;=DATE(2020,1,1),$A38&lt;=DATE(2100,12,1),$B38&lt;&gt;"",$C38&lt;&gt;"",$D38&lt;&gt;"",COUNTIF('Parâmetros'!$D$4:$D$13,$D38)=1,ISNUMBER($E38),$E38&gt;0,ISNUMBER($G38),$G38&gt;=0,OR($F38="",AND(ISNUMBER($F38),$F38&gt;=0,$F38&lt;=1)),OR($H38="",AND(ISNUMBER($H38),$H38&gt;=0,$H38&lt;=1)),OR($I38="",AND(ISNUMBER($I38),$I38&gt;=0,$I38&lt;=1)),OR($J38="",AND(ISNUMBER($J38),$J38&gt;=0,$J38&lt;=1)),COUNTIFS($A$6:$A$505,$A38,$B$6:$B$505,$B38)=1),1,0),0))</f>
        <v/>
      </c>
    </row>
    <row r="39">
      <c r="A39" s="46" t="n"/>
      <c r="B39" s="19" t="n"/>
      <c r="C39" s="20" t="n"/>
      <c r="D39" s="19" t="n"/>
      <c r="E39" s="50" t="n"/>
      <c r="F39" s="22" t="n"/>
      <c r="G39" s="50" t="n"/>
      <c r="H39" s="22" t="n"/>
      <c r="I39" s="22" t="n"/>
      <c r="J39" s="22" t="n"/>
      <c r="K39" s="20" t="n"/>
      <c r="L39" s="23">
        <f>IF($Y39&lt;&gt;1,"",IF($F39="",IF(AND(ISNUMBER('Parâmetros'!$B$4),'Parâmetros'!$B$4&gt;=0,'Parâmetros'!$B$4&lt;=1),'Parâmetros'!$B$4,""),$F39))</f>
        <v/>
      </c>
      <c r="M39" s="23">
        <f>IF($Y39&lt;&gt;1,"",IF($H39="",IF(AND(ISNUMBER('Parâmetros'!$B$5),'Parâmetros'!$B$5&gt;=0,'Parâmetros'!$B$5&lt;=1),'Parâmetros'!$B$5,""),$H39))</f>
        <v/>
      </c>
      <c r="N39" s="23">
        <f>IF($Y39&lt;&gt;1,"",IF($I39="",IF(AND(ISNUMBER('Parâmetros'!$B$6),'Parâmetros'!$B$6&gt;=0,'Parâmetros'!$B$6&lt;=1),'Parâmetros'!$B$6,""),$I39))</f>
        <v/>
      </c>
      <c r="O39" s="23">
        <f>IF($Y39&lt;&gt;1,"",IF($J39="",IF(AND(ISNUMBER('Parâmetros'!$B$7),'Parâmetros'!$B$7&gt;=0,'Parâmetros'!$B$7&lt;=1),'Parâmetros'!$B$7,""),$J39))</f>
        <v/>
      </c>
      <c r="P39" s="51">
        <f>IF(OR($Y39&lt;&gt;1,NOT(ISNUMBER($L39))),"",$E39*$L39)</f>
        <v/>
      </c>
      <c r="Q39" s="51">
        <f>IF($Y39&lt;&gt;1,"",$G39)</f>
        <v/>
      </c>
      <c r="R39" s="51">
        <f>IF(OR($Y39&lt;&gt;1,NOT(ISNUMBER($M39))),"",$E39*$M39)</f>
        <v/>
      </c>
      <c r="S39" s="51">
        <f>IF(OR($Y39&lt;&gt;1,NOT(ISNUMBER($N39))),"",$E39*$N39)</f>
        <v/>
      </c>
      <c r="T39" s="51">
        <f>IF(OR($Y39&lt;&gt;1,NOT(ISNUMBER($O39))),"",$E39*$O39)</f>
        <v/>
      </c>
      <c r="U39" s="51">
        <f>IF(COUNT($P39:$T39)&lt;&gt;5,"",SUM($P39:$T39))</f>
        <v/>
      </c>
      <c r="V39" s="23">
        <f>IFERROR($U39/$E39,"")</f>
        <v/>
      </c>
      <c r="W39" s="25">
        <f>IF(COUNTA($A39:$K39)=0,"",IF($A39="","Informar competência",IF($B39="","Informar SKU",IF($C39="","Informar produto",IF($D39="","Informar categoria",IF(COUNTIF('Parâmetros'!$D$4:$D$13,$D39)=0,"Categoria fora da lista",IF($E39="","Informar estoque médio",IF($G39="","Informar armazenagem",IF(COUNTIFS($A$6:$A$505,$A39,$B$6:$B$505,$B39)&gt;1,"Duplicidade de competência e SKU",IF($Y39&lt;&gt;1,"Valor, taxa ou data inválida",IF($U39="","Revisar parâmetros padrão",IF($V39&gt;'Parâmetros'!$B$8,"Taxa acima do limite",IF($E39&gt;'Parâmetros'!$B$9,"Estoque acima do limite","OK")))))))))))))</f>
        <v/>
      </c>
      <c r="X39" s="26">
        <f>IF(OR($Y39&lt;&gt;1,$A39&lt;&gt;'Resumo'!$B$3,$U39=""),"",COUNTIFS($A$6:$A$505,'Resumo'!$B$3,$Y$6:$Y$505,1,$U$6:$U$505,"&gt;"&amp;$U39)+COUNTIFS($A$6:$A39,'Resumo'!$B$3,$Y$6:$Y39,1,$U$6:$U39,$U39))</f>
        <v/>
      </c>
      <c r="Y39" s="26">
        <f>IF(COUNTA($A39:$K39)=0,"",IFERROR(IF(AND(ISNUMBER($A39),DAY($A39)=1,$A39&gt;=DATE(2020,1,1),$A39&lt;=DATE(2100,12,1),$B39&lt;&gt;"",$C39&lt;&gt;"",$D39&lt;&gt;"",COUNTIF('Parâmetros'!$D$4:$D$13,$D39)=1,ISNUMBER($E39),$E39&gt;0,ISNUMBER($G39),$G39&gt;=0,OR($F39="",AND(ISNUMBER($F39),$F39&gt;=0,$F39&lt;=1)),OR($H39="",AND(ISNUMBER($H39),$H39&gt;=0,$H39&lt;=1)),OR($I39="",AND(ISNUMBER($I39),$I39&gt;=0,$I39&lt;=1)),OR($J39="",AND(ISNUMBER($J39),$J39&gt;=0,$J39&lt;=1)),COUNTIFS($A$6:$A$505,$A39,$B$6:$B$505,$B39)=1),1,0),0))</f>
        <v/>
      </c>
    </row>
    <row r="40">
      <c r="A40" s="46" t="n"/>
      <c r="B40" s="19" t="n"/>
      <c r="C40" s="20" t="n"/>
      <c r="D40" s="19" t="n"/>
      <c r="E40" s="50" t="n"/>
      <c r="F40" s="22" t="n"/>
      <c r="G40" s="50" t="n"/>
      <c r="H40" s="22" t="n"/>
      <c r="I40" s="22" t="n"/>
      <c r="J40" s="22" t="n"/>
      <c r="K40" s="20" t="n"/>
      <c r="L40" s="23">
        <f>IF($Y40&lt;&gt;1,"",IF($F40="",IF(AND(ISNUMBER('Parâmetros'!$B$4),'Parâmetros'!$B$4&gt;=0,'Parâmetros'!$B$4&lt;=1),'Parâmetros'!$B$4,""),$F40))</f>
        <v/>
      </c>
      <c r="M40" s="23">
        <f>IF($Y40&lt;&gt;1,"",IF($H40="",IF(AND(ISNUMBER('Parâmetros'!$B$5),'Parâmetros'!$B$5&gt;=0,'Parâmetros'!$B$5&lt;=1),'Parâmetros'!$B$5,""),$H40))</f>
        <v/>
      </c>
      <c r="N40" s="23">
        <f>IF($Y40&lt;&gt;1,"",IF($I40="",IF(AND(ISNUMBER('Parâmetros'!$B$6),'Parâmetros'!$B$6&gt;=0,'Parâmetros'!$B$6&lt;=1),'Parâmetros'!$B$6,""),$I40))</f>
        <v/>
      </c>
      <c r="O40" s="23">
        <f>IF($Y40&lt;&gt;1,"",IF($J40="",IF(AND(ISNUMBER('Parâmetros'!$B$7),'Parâmetros'!$B$7&gt;=0,'Parâmetros'!$B$7&lt;=1),'Parâmetros'!$B$7,""),$J40))</f>
        <v/>
      </c>
      <c r="P40" s="51">
        <f>IF(OR($Y40&lt;&gt;1,NOT(ISNUMBER($L40))),"",$E40*$L40)</f>
        <v/>
      </c>
      <c r="Q40" s="51">
        <f>IF($Y40&lt;&gt;1,"",$G40)</f>
        <v/>
      </c>
      <c r="R40" s="51">
        <f>IF(OR($Y40&lt;&gt;1,NOT(ISNUMBER($M40))),"",$E40*$M40)</f>
        <v/>
      </c>
      <c r="S40" s="51">
        <f>IF(OR($Y40&lt;&gt;1,NOT(ISNUMBER($N40))),"",$E40*$N40)</f>
        <v/>
      </c>
      <c r="T40" s="51">
        <f>IF(OR($Y40&lt;&gt;1,NOT(ISNUMBER($O40))),"",$E40*$O40)</f>
        <v/>
      </c>
      <c r="U40" s="51">
        <f>IF(COUNT($P40:$T40)&lt;&gt;5,"",SUM($P40:$T40))</f>
        <v/>
      </c>
      <c r="V40" s="23">
        <f>IFERROR($U40/$E40,"")</f>
        <v/>
      </c>
      <c r="W40" s="25">
        <f>IF(COUNTA($A40:$K40)=0,"",IF($A40="","Informar competência",IF($B40="","Informar SKU",IF($C40="","Informar produto",IF($D40="","Informar categoria",IF(COUNTIF('Parâmetros'!$D$4:$D$13,$D40)=0,"Categoria fora da lista",IF($E40="","Informar estoque médio",IF($G40="","Informar armazenagem",IF(COUNTIFS($A$6:$A$505,$A40,$B$6:$B$505,$B40)&gt;1,"Duplicidade de competência e SKU",IF($Y40&lt;&gt;1,"Valor, taxa ou data inválida",IF($U40="","Revisar parâmetros padrão",IF($V40&gt;'Parâmetros'!$B$8,"Taxa acima do limite",IF($E40&gt;'Parâmetros'!$B$9,"Estoque acima do limite","OK")))))))))))))</f>
        <v/>
      </c>
      <c r="X40" s="26">
        <f>IF(OR($Y40&lt;&gt;1,$A40&lt;&gt;'Resumo'!$B$3,$U40=""),"",COUNTIFS($A$6:$A$505,'Resumo'!$B$3,$Y$6:$Y$505,1,$U$6:$U$505,"&gt;"&amp;$U40)+COUNTIFS($A$6:$A40,'Resumo'!$B$3,$Y$6:$Y40,1,$U$6:$U40,$U40))</f>
        <v/>
      </c>
      <c r="Y40" s="26">
        <f>IF(COUNTA($A40:$K40)=0,"",IFERROR(IF(AND(ISNUMBER($A40),DAY($A40)=1,$A40&gt;=DATE(2020,1,1),$A40&lt;=DATE(2100,12,1),$B40&lt;&gt;"",$C40&lt;&gt;"",$D40&lt;&gt;"",COUNTIF('Parâmetros'!$D$4:$D$13,$D40)=1,ISNUMBER($E40),$E40&gt;0,ISNUMBER($G40),$G40&gt;=0,OR($F40="",AND(ISNUMBER($F40),$F40&gt;=0,$F40&lt;=1)),OR($H40="",AND(ISNUMBER($H40),$H40&gt;=0,$H40&lt;=1)),OR($I40="",AND(ISNUMBER($I40),$I40&gt;=0,$I40&lt;=1)),OR($J40="",AND(ISNUMBER($J40),$J40&gt;=0,$J40&lt;=1)),COUNTIFS($A$6:$A$505,$A40,$B$6:$B$505,$B40)=1),1,0),0))</f>
        <v/>
      </c>
    </row>
    <row r="41">
      <c r="A41" s="46" t="n"/>
      <c r="B41" s="19" t="n"/>
      <c r="C41" s="20" t="n"/>
      <c r="D41" s="19" t="n"/>
      <c r="E41" s="50" t="n"/>
      <c r="F41" s="22" t="n"/>
      <c r="G41" s="50" t="n"/>
      <c r="H41" s="22" t="n"/>
      <c r="I41" s="22" t="n"/>
      <c r="J41" s="22" t="n"/>
      <c r="K41" s="20" t="n"/>
      <c r="L41" s="23">
        <f>IF($Y41&lt;&gt;1,"",IF($F41="",IF(AND(ISNUMBER('Parâmetros'!$B$4),'Parâmetros'!$B$4&gt;=0,'Parâmetros'!$B$4&lt;=1),'Parâmetros'!$B$4,""),$F41))</f>
        <v/>
      </c>
      <c r="M41" s="23">
        <f>IF($Y41&lt;&gt;1,"",IF($H41="",IF(AND(ISNUMBER('Parâmetros'!$B$5),'Parâmetros'!$B$5&gt;=0,'Parâmetros'!$B$5&lt;=1),'Parâmetros'!$B$5,""),$H41))</f>
        <v/>
      </c>
      <c r="N41" s="23">
        <f>IF($Y41&lt;&gt;1,"",IF($I41="",IF(AND(ISNUMBER('Parâmetros'!$B$6),'Parâmetros'!$B$6&gt;=0,'Parâmetros'!$B$6&lt;=1),'Parâmetros'!$B$6,""),$I41))</f>
        <v/>
      </c>
      <c r="O41" s="23">
        <f>IF($Y41&lt;&gt;1,"",IF($J41="",IF(AND(ISNUMBER('Parâmetros'!$B$7),'Parâmetros'!$B$7&gt;=0,'Parâmetros'!$B$7&lt;=1),'Parâmetros'!$B$7,""),$J41))</f>
        <v/>
      </c>
      <c r="P41" s="51">
        <f>IF(OR($Y41&lt;&gt;1,NOT(ISNUMBER($L41))),"",$E41*$L41)</f>
        <v/>
      </c>
      <c r="Q41" s="51">
        <f>IF($Y41&lt;&gt;1,"",$G41)</f>
        <v/>
      </c>
      <c r="R41" s="51">
        <f>IF(OR($Y41&lt;&gt;1,NOT(ISNUMBER($M41))),"",$E41*$M41)</f>
        <v/>
      </c>
      <c r="S41" s="51">
        <f>IF(OR($Y41&lt;&gt;1,NOT(ISNUMBER($N41))),"",$E41*$N41)</f>
        <v/>
      </c>
      <c r="T41" s="51">
        <f>IF(OR($Y41&lt;&gt;1,NOT(ISNUMBER($O41))),"",$E41*$O41)</f>
        <v/>
      </c>
      <c r="U41" s="51">
        <f>IF(COUNT($P41:$T41)&lt;&gt;5,"",SUM($P41:$T41))</f>
        <v/>
      </c>
      <c r="V41" s="23">
        <f>IFERROR($U41/$E41,"")</f>
        <v/>
      </c>
      <c r="W41" s="25">
        <f>IF(COUNTA($A41:$K41)=0,"",IF($A41="","Informar competência",IF($B41="","Informar SKU",IF($C41="","Informar produto",IF($D41="","Informar categoria",IF(COUNTIF('Parâmetros'!$D$4:$D$13,$D41)=0,"Categoria fora da lista",IF($E41="","Informar estoque médio",IF($G41="","Informar armazenagem",IF(COUNTIFS($A$6:$A$505,$A41,$B$6:$B$505,$B41)&gt;1,"Duplicidade de competência e SKU",IF($Y41&lt;&gt;1,"Valor, taxa ou data inválida",IF($U41="","Revisar parâmetros padrão",IF($V41&gt;'Parâmetros'!$B$8,"Taxa acima do limite",IF($E41&gt;'Parâmetros'!$B$9,"Estoque acima do limite","OK")))))))))))))</f>
        <v/>
      </c>
      <c r="X41" s="26">
        <f>IF(OR($Y41&lt;&gt;1,$A41&lt;&gt;'Resumo'!$B$3,$U41=""),"",COUNTIFS($A$6:$A$505,'Resumo'!$B$3,$Y$6:$Y$505,1,$U$6:$U$505,"&gt;"&amp;$U41)+COUNTIFS($A$6:$A41,'Resumo'!$B$3,$Y$6:$Y41,1,$U$6:$U41,$U41))</f>
        <v/>
      </c>
      <c r="Y41" s="26">
        <f>IF(COUNTA($A41:$K41)=0,"",IFERROR(IF(AND(ISNUMBER($A41),DAY($A41)=1,$A41&gt;=DATE(2020,1,1),$A41&lt;=DATE(2100,12,1),$B41&lt;&gt;"",$C41&lt;&gt;"",$D41&lt;&gt;"",COUNTIF('Parâmetros'!$D$4:$D$13,$D41)=1,ISNUMBER($E41),$E41&gt;0,ISNUMBER($G41),$G41&gt;=0,OR($F41="",AND(ISNUMBER($F41),$F41&gt;=0,$F41&lt;=1)),OR($H41="",AND(ISNUMBER($H41),$H41&gt;=0,$H41&lt;=1)),OR($I41="",AND(ISNUMBER($I41),$I41&gt;=0,$I41&lt;=1)),OR($J41="",AND(ISNUMBER($J41),$J41&gt;=0,$J41&lt;=1)),COUNTIFS($A$6:$A$505,$A41,$B$6:$B$505,$B41)=1),1,0),0))</f>
        <v/>
      </c>
    </row>
    <row r="42">
      <c r="A42" s="46" t="n"/>
      <c r="B42" s="19" t="n"/>
      <c r="C42" s="20" t="n"/>
      <c r="D42" s="19" t="n"/>
      <c r="E42" s="50" t="n"/>
      <c r="F42" s="22" t="n"/>
      <c r="G42" s="50" t="n"/>
      <c r="H42" s="22" t="n"/>
      <c r="I42" s="22" t="n"/>
      <c r="J42" s="22" t="n"/>
      <c r="K42" s="20" t="n"/>
      <c r="L42" s="23">
        <f>IF($Y42&lt;&gt;1,"",IF($F42="",IF(AND(ISNUMBER('Parâmetros'!$B$4),'Parâmetros'!$B$4&gt;=0,'Parâmetros'!$B$4&lt;=1),'Parâmetros'!$B$4,""),$F42))</f>
        <v/>
      </c>
      <c r="M42" s="23">
        <f>IF($Y42&lt;&gt;1,"",IF($H42="",IF(AND(ISNUMBER('Parâmetros'!$B$5),'Parâmetros'!$B$5&gt;=0,'Parâmetros'!$B$5&lt;=1),'Parâmetros'!$B$5,""),$H42))</f>
        <v/>
      </c>
      <c r="N42" s="23">
        <f>IF($Y42&lt;&gt;1,"",IF($I42="",IF(AND(ISNUMBER('Parâmetros'!$B$6),'Parâmetros'!$B$6&gt;=0,'Parâmetros'!$B$6&lt;=1),'Parâmetros'!$B$6,""),$I42))</f>
        <v/>
      </c>
      <c r="O42" s="23">
        <f>IF($Y42&lt;&gt;1,"",IF($J42="",IF(AND(ISNUMBER('Parâmetros'!$B$7),'Parâmetros'!$B$7&gt;=0,'Parâmetros'!$B$7&lt;=1),'Parâmetros'!$B$7,""),$J42))</f>
        <v/>
      </c>
      <c r="P42" s="51">
        <f>IF(OR($Y42&lt;&gt;1,NOT(ISNUMBER($L42))),"",$E42*$L42)</f>
        <v/>
      </c>
      <c r="Q42" s="51">
        <f>IF($Y42&lt;&gt;1,"",$G42)</f>
        <v/>
      </c>
      <c r="R42" s="51">
        <f>IF(OR($Y42&lt;&gt;1,NOT(ISNUMBER($M42))),"",$E42*$M42)</f>
        <v/>
      </c>
      <c r="S42" s="51">
        <f>IF(OR($Y42&lt;&gt;1,NOT(ISNUMBER($N42))),"",$E42*$N42)</f>
        <v/>
      </c>
      <c r="T42" s="51">
        <f>IF(OR($Y42&lt;&gt;1,NOT(ISNUMBER($O42))),"",$E42*$O42)</f>
        <v/>
      </c>
      <c r="U42" s="51">
        <f>IF(COUNT($P42:$T42)&lt;&gt;5,"",SUM($P42:$T42))</f>
        <v/>
      </c>
      <c r="V42" s="23">
        <f>IFERROR($U42/$E42,"")</f>
        <v/>
      </c>
      <c r="W42" s="25">
        <f>IF(COUNTA($A42:$K42)=0,"",IF($A42="","Informar competência",IF($B42="","Informar SKU",IF($C42="","Informar produto",IF($D42="","Informar categoria",IF(COUNTIF('Parâmetros'!$D$4:$D$13,$D42)=0,"Categoria fora da lista",IF($E42="","Informar estoque médio",IF($G42="","Informar armazenagem",IF(COUNTIFS($A$6:$A$505,$A42,$B$6:$B$505,$B42)&gt;1,"Duplicidade de competência e SKU",IF($Y42&lt;&gt;1,"Valor, taxa ou data inválida",IF($U42="","Revisar parâmetros padrão",IF($V42&gt;'Parâmetros'!$B$8,"Taxa acima do limite",IF($E42&gt;'Parâmetros'!$B$9,"Estoque acima do limite","OK")))))))))))))</f>
        <v/>
      </c>
      <c r="X42" s="26">
        <f>IF(OR($Y42&lt;&gt;1,$A42&lt;&gt;'Resumo'!$B$3,$U42=""),"",COUNTIFS($A$6:$A$505,'Resumo'!$B$3,$Y$6:$Y$505,1,$U$6:$U$505,"&gt;"&amp;$U42)+COUNTIFS($A$6:$A42,'Resumo'!$B$3,$Y$6:$Y42,1,$U$6:$U42,$U42))</f>
        <v/>
      </c>
      <c r="Y42" s="26">
        <f>IF(COUNTA($A42:$K42)=0,"",IFERROR(IF(AND(ISNUMBER($A42),DAY($A42)=1,$A42&gt;=DATE(2020,1,1),$A42&lt;=DATE(2100,12,1),$B42&lt;&gt;"",$C42&lt;&gt;"",$D42&lt;&gt;"",COUNTIF('Parâmetros'!$D$4:$D$13,$D42)=1,ISNUMBER($E42),$E42&gt;0,ISNUMBER($G42),$G42&gt;=0,OR($F42="",AND(ISNUMBER($F42),$F42&gt;=0,$F42&lt;=1)),OR($H42="",AND(ISNUMBER($H42),$H42&gt;=0,$H42&lt;=1)),OR($I42="",AND(ISNUMBER($I42),$I42&gt;=0,$I42&lt;=1)),OR($J42="",AND(ISNUMBER($J42),$J42&gt;=0,$J42&lt;=1)),COUNTIFS($A$6:$A$505,$A42,$B$6:$B$505,$B42)=1),1,0),0))</f>
        <v/>
      </c>
    </row>
    <row r="43">
      <c r="A43" s="46" t="n"/>
      <c r="B43" s="19" t="n"/>
      <c r="C43" s="20" t="n"/>
      <c r="D43" s="19" t="n"/>
      <c r="E43" s="50" t="n"/>
      <c r="F43" s="22" t="n"/>
      <c r="G43" s="50" t="n"/>
      <c r="H43" s="22" t="n"/>
      <c r="I43" s="22" t="n"/>
      <c r="J43" s="22" t="n"/>
      <c r="K43" s="20" t="n"/>
      <c r="L43" s="23">
        <f>IF($Y43&lt;&gt;1,"",IF($F43="",IF(AND(ISNUMBER('Parâmetros'!$B$4),'Parâmetros'!$B$4&gt;=0,'Parâmetros'!$B$4&lt;=1),'Parâmetros'!$B$4,""),$F43))</f>
        <v/>
      </c>
      <c r="M43" s="23">
        <f>IF($Y43&lt;&gt;1,"",IF($H43="",IF(AND(ISNUMBER('Parâmetros'!$B$5),'Parâmetros'!$B$5&gt;=0,'Parâmetros'!$B$5&lt;=1),'Parâmetros'!$B$5,""),$H43))</f>
        <v/>
      </c>
      <c r="N43" s="23">
        <f>IF($Y43&lt;&gt;1,"",IF($I43="",IF(AND(ISNUMBER('Parâmetros'!$B$6),'Parâmetros'!$B$6&gt;=0,'Parâmetros'!$B$6&lt;=1),'Parâmetros'!$B$6,""),$I43))</f>
        <v/>
      </c>
      <c r="O43" s="23">
        <f>IF($Y43&lt;&gt;1,"",IF($J43="",IF(AND(ISNUMBER('Parâmetros'!$B$7),'Parâmetros'!$B$7&gt;=0,'Parâmetros'!$B$7&lt;=1),'Parâmetros'!$B$7,""),$J43))</f>
        <v/>
      </c>
      <c r="P43" s="51">
        <f>IF(OR($Y43&lt;&gt;1,NOT(ISNUMBER($L43))),"",$E43*$L43)</f>
        <v/>
      </c>
      <c r="Q43" s="51">
        <f>IF($Y43&lt;&gt;1,"",$G43)</f>
        <v/>
      </c>
      <c r="R43" s="51">
        <f>IF(OR($Y43&lt;&gt;1,NOT(ISNUMBER($M43))),"",$E43*$M43)</f>
        <v/>
      </c>
      <c r="S43" s="51">
        <f>IF(OR($Y43&lt;&gt;1,NOT(ISNUMBER($N43))),"",$E43*$N43)</f>
        <v/>
      </c>
      <c r="T43" s="51">
        <f>IF(OR($Y43&lt;&gt;1,NOT(ISNUMBER($O43))),"",$E43*$O43)</f>
        <v/>
      </c>
      <c r="U43" s="51">
        <f>IF(COUNT($P43:$T43)&lt;&gt;5,"",SUM($P43:$T43))</f>
        <v/>
      </c>
      <c r="V43" s="23">
        <f>IFERROR($U43/$E43,"")</f>
        <v/>
      </c>
      <c r="W43" s="25">
        <f>IF(COUNTA($A43:$K43)=0,"",IF($A43="","Informar competência",IF($B43="","Informar SKU",IF($C43="","Informar produto",IF($D43="","Informar categoria",IF(COUNTIF('Parâmetros'!$D$4:$D$13,$D43)=0,"Categoria fora da lista",IF($E43="","Informar estoque médio",IF($G43="","Informar armazenagem",IF(COUNTIFS($A$6:$A$505,$A43,$B$6:$B$505,$B43)&gt;1,"Duplicidade de competência e SKU",IF($Y43&lt;&gt;1,"Valor, taxa ou data inválida",IF($U43="","Revisar parâmetros padrão",IF($V43&gt;'Parâmetros'!$B$8,"Taxa acima do limite",IF($E43&gt;'Parâmetros'!$B$9,"Estoque acima do limite","OK")))))))))))))</f>
        <v/>
      </c>
      <c r="X43" s="26">
        <f>IF(OR($Y43&lt;&gt;1,$A43&lt;&gt;'Resumo'!$B$3,$U43=""),"",COUNTIFS($A$6:$A$505,'Resumo'!$B$3,$Y$6:$Y$505,1,$U$6:$U$505,"&gt;"&amp;$U43)+COUNTIFS($A$6:$A43,'Resumo'!$B$3,$Y$6:$Y43,1,$U$6:$U43,$U43))</f>
        <v/>
      </c>
      <c r="Y43" s="26">
        <f>IF(COUNTA($A43:$K43)=0,"",IFERROR(IF(AND(ISNUMBER($A43),DAY($A43)=1,$A43&gt;=DATE(2020,1,1),$A43&lt;=DATE(2100,12,1),$B43&lt;&gt;"",$C43&lt;&gt;"",$D43&lt;&gt;"",COUNTIF('Parâmetros'!$D$4:$D$13,$D43)=1,ISNUMBER($E43),$E43&gt;0,ISNUMBER($G43),$G43&gt;=0,OR($F43="",AND(ISNUMBER($F43),$F43&gt;=0,$F43&lt;=1)),OR($H43="",AND(ISNUMBER($H43),$H43&gt;=0,$H43&lt;=1)),OR($I43="",AND(ISNUMBER($I43),$I43&gt;=0,$I43&lt;=1)),OR($J43="",AND(ISNUMBER($J43),$J43&gt;=0,$J43&lt;=1)),COUNTIFS($A$6:$A$505,$A43,$B$6:$B$505,$B43)=1),1,0),0))</f>
        <v/>
      </c>
    </row>
    <row r="44">
      <c r="A44" s="46" t="n"/>
      <c r="B44" s="19" t="n"/>
      <c r="C44" s="20" t="n"/>
      <c r="D44" s="19" t="n"/>
      <c r="E44" s="50" t="n"/>
      <c r="F44" s="22" t="n"/>
      <c r="G44" s="50" t="n"/>
      <c r="H44" s="22" t="n"/>
      <c r="I44" s="22" t="n"/>
      <c r="J44" s="22" t="n"/>
      <c r="K44" s="20" t="n"/>
      <c r="L44" s="23">
        <f>IF($Y44&lt;&gt;1,"",IF($F44="",IF(AND(ISNUMBER('Parâmetros'!$B$4),'Parâmetros'!$B$4&gt;=0,'Parâmetros'!$B$4&lt;=1),'Parâmetros'!$B$4,""),$F44))</f>
        <v/>
      </c>
      <c r="M44" s="23">
        <f>IF($Y44&lt;&gt;1,"",IF($H44="",IF(AND(ISNUMBER('Parâmetros'!$B$5),'Parâmetros'!$B$5&gt;=0,'Parâmetros'!$B$5&lt;=1),'Parâmetros'!$B$5,""),$H44))</f>
        <v/>
      </c>
      <c r="N44" s="23">
        <f>IF($Y44&lt;&gt;1,"",IF($I44="",IF(AND(ISNUMBER('Parâmetros'!$B$6),'Parâmetros'!$B$6&gt;=0,'Parâmetros'!$B$6&lt;=1),'Parâmetros'!$B$6,""),$I44))</f>
        <v/>
      </c>
      <c r="O44" s="23">
        <f>IF($Y44&lt;&gt;1,"",IF($J44="",IF(AND(ISNUMBER('Parâmetros'!$B$7),'Parâmetros'!$B$7&gt;=0,'Parâmetros'!$B$7&lt;=1),'Parâmetros'!$B$7,""),$J44))</f>
        <v/>
      </c>
      <c r="P44" s="51">
        <f>IF(OR($Y44&lt;&gt;1,NOT(ISNUMBER($L44))),"",$E44*$L44)</f>
        <v/>
      </c>
      <c r="Q44" s="51">
        <f>IF($Y44&lt;&gt;1,"",$G44)</f>
        <v/>
      </c>
      <c r="R44" s="51">
        <f>IF(OR($Y44&lt;&gt;1,NOT(ISNUMBER($M44))),"",$E44*$M44)</f>
        <v/>
      </c>
      <c r="S44" s="51">
        <f>IF(OR($Y44&lt;&gt;1,NOT(ISNUMBER($N44))),"",$E44*$N44)</f>
        <v/>
      </c>
      <c r="T44" s="51">
        <f>IF(OR($Y44&lt;&gt;1,NOT(ISNUMBER($O44))),"",$E44*$O44)</f>
        <v/>
      </c>
      <c r="U44" s="51">
        <f>IF(COUNT($P44:$T44)&lt;&gt;5,"",SUM($P44:$T44))</f>
        <v/>
      </c>
      <c r="V44" s="23">
        <f>IFERROR($U44/$E44,"")</f>
        <v/>
      </c>
      <c r="W44" s="25">
        <f>IF(COUNTA($A44:$K44)=0,"",IF($A44="","Informar competência",IF($B44="","Informar SKU",IF($C44="","Informar produto",IF($D44="","Informar categoria",IF(COUNTIF('Parâmetros'!$D$4:$D$13,$D44)=0,"Categoria fora da lista",IF($E44="","Informar estoque médio",IF($G44="","Informar armazenagem",IF(COUNTIFS($A$6:$A$505,$A44,$B$6:$B$505,$B44)&gt;1,"Duplicidade de competência e SKU",IF($Y44&lt;&gt;1,"Valor, taxa ou data inválida",IF($U44="","Revisar parâmetros padrão",IF($V44&gt;'Parâmetros'!$B$8,"Taxa acima do limite",IF($E44&gt;'Parâmetros'!$B$9,"Estoque acima do limite","OK")))))))))))))</f>
        <v/>
      </c>
      <c r="X44" s="26">
        <f>IF(OR($Y44&lt;&gt;1,$A44&lt;&gt;'Resumo'!$B$3,$U44=""),"",COUNTIFS($A$6:$A$505,'Resumo'!$B$3,$Y$6:$Y$505,1,$U$6:$U$505,"&gt;"&amp;$U44)+COUNTIFS($A$6:$A44,'Resumo'!$B$3,$Y$6:$Y44,1,$U$6:$U44,$U44))</f>
        <v/>
      </c>
      <c r="Y44" s="26">
        <f>IF(COUNTA($A44:$K44)=0,"",IFERROR(IF(AND(ISNUMBER($A44),DAY($A44)=1,$A44&gt;=DATE(2020,1,1),$A44&lt;=DATE(2100,12,1),$B44&lt;&gt;"",$C44&lt;&gt;"",$D44&lt;&gt;"",COUNTIF('Parâmetros'!$D$4:$D$13,$D44)=1,ISNUMBER($E44),$E44&gt;0,ISNUMBER($G44),$G44&gt;=0,OR($F44="",AND(ISNUMBER($F44),$F44&gt;=0,$F44&lt;=1)),OR($H44="",AND(ISNUMBER($H44),$H44&gt;=0,$H44&lt;=1)),OR($I44="",AND(ISNUMBER($I44),$I44&gt;=0,$I44&lt;=1)),OR($J44="",AND(ISNUMBER($J44),$J44&gt;=0,$J44&lt;=1)),COUNTIFS($A$6:$A$505,$A44,$B$6:$B$505,$B44)=1),1,0),0))</f>
        <v/>
      </c>
    </row>
    <row r="45">
      <c r="A45" s="46" t="n"/>
      <c r="B45" s="19" t="n"/>
      <c r="C45" s="20" t="n"/>
      <c r="D45" s="19" t="n"/>
      <c r="E45" s="50" t="n"/>
      <c r="F45" s="22" t="n"/>
      <c r="G45" s="50" t="n"/>
      <c r="H45" s="22" t="n"/>
      <c r="I45" s="22" t="n"/>
      <c r="J45" s="22" t="n"/>
      <c r="K45" s="20" t="n"/>
      <c r="L45" s="23">
        <f>IF($Y45&lt;&gt;1,"",IF($F45="",IF(AND(ISNUMBER('Parâmetros'!$B$4),'Parâmetros'!$B$4&gt;=0,'Parâmetros'!$B$4&lt;=1),'Parâmetros'!$B$4,""),$F45))</f>
        <v/>
      </c>
      <c r="M45" s="23">
        <f>IF($Y45&lt;&gt;1,"",IF($H45="",IF(AND(ISNUMBER('Parâmetros'!$B$5),'Parâmetros'!$B$5&gt;=0,'Parâmetros'!$B$5&lt;=1),'Parâmetros'!$B$5,""),$H45))</f>
        <v/>
      </c>
      <c r="N45" s="23">
        <f>IF($Y45&lt;&gt;1,"",IF($I45="",IF(AND(ISNUMBER('Parâmetros'!$B$6),'Parâmetros'!$B$6&gt;=0,'Parâmetros'!$B$6&lt;=1),'Parâmetros'!$B$6,""),$I45))</f>
        <v/>
      </c>
      <c r="O45" s="23">
        <f>IF($Y45&lt;&gt;1,"",IF($J45="",IF(AND(ISNUMBER('Parâmetros'!$B$7),'Parâmetros'!$B$7&gt;=0,'Parâmetros'!$B$7&lt;=1),'Parâmetros'!$B$7,""),$J45))</f>
        <v/>
      </c>
      <c r="P45" s="51">
        <f>IF(OR($Y45&lt;&gt;1,NOT(ISNUMBER($L45))),"",$E45*$L45)</f>
        <v/>
      </c>
      <c r="Q45" s="51">
        <f>IF($Y45&lt;&gt;1,"",$G45)</f>
        <v/>
      </c>
      <c r="R45" s="51">
        <f>IF(OR($Y45&lt;&gt;1,NOT(ISNUMBER($M45))),"",$E45*$M45)</f>
        <v/>
      </c>
      <c r="S45" s="51">
        <f>IF(OR($Y45&lt;&gt;1,NOT(ISNUMBER($N45))),"",$E45*$N45)</f>
        <v/>
      </c>
      <c r="T45" s="51">
        <f>IF(OR($Y45&lt;&gt;1,NOT(ISNUMBER($O45))),"",$E45*$O45)</f>
        <v/>
      </c>
      <c r="U45" s="51">
        <f>IF(COUNT($P45:$T45)&lt;&gt;5,"",SUM($P45:$T45))</f>
        <v/>
      </c>
      <c r="V45" s="23">
        <f>IFERROR($U45/$E45,"")</f>
        <v/>
      </c>
      <c r="W45" s="25">
        <f>IF(COUNTA($A45:$K45)=0,"",IF($A45="","Informar competência",IF($B45="","Informar SKU",IF($C45="","Informar produto",IF($D45="","Informar categoria",IF(COUNTIF('Parâmetros'!$D$4:$D$13,$D45)=0,"Categoria fora da lista",IF($E45="","Informar estoque médio",IF($G45="","Informar armazenagem",IF(COUNTIFS($A$6:$A$505,$A45,$B$6:$B$505,$B45)&gt;1,"Duplicidade de competência e SKU",IF($Y45&lt;&gt;1,"Valor, taxa ou data inválida",IF($U45="","Revisar parâmetros padrão",IF($V45&gt;'Parâmetros'!$B$8,"Taxa acima do limite",IF($E45&gt;'Parâmetros'!$B$9,"Estoque acima do limite","OK")))))))))))))</f>
        <v/>
      </c>
      <c r="X45" s="26">
        <f>IF(OR($Y45&lt;&gt;1,$A45&lt;&gt;'Resumo'!$B$3,$U45=""),"",COUNTIFS($A$6:$A$505,'Resumo'!$B$3,$Y$6:$Y$505,1,$U$6:$U$505,"&gt;"&amp;$U45)+COUNTIFS($A$6:$A45,'Resumo'!$B$3,$Y$6:$Y45,1,$U$6:$U45,$U45))</f>
        <v/>
      </c>
      <c r="Y45" s="26">
        <f>IF(COUNTA($A45:$K45)=0,"",IFERROR(IF(AND(ISNUMBER($A45),DAY($A45)=1,$A45&gt;=DATE(2020,1,1),$A45&lt;=DATE(2100,12,1),$B45&lt;&gt;"",$C45&lt;&gt;"",$D45&lt;&gt;"",COUNTIF('Parâmetros'!$D$4:$D$13,$D45)=1,ISNUMBER($E45),$E45&gt;0,ISNUMBER($G45),$G45&gt;=0,OR($F45="",AND(ISNUMBER($F45),$F45&gt;=0,$F45&lt;=1)),OR($H45="",AND(ISNUMBER($H45),$H45&gt;=0,$H45&lt;=1)),OR($I45="",AND(ISNUMBER($I45),$I45&gt;=0,$I45&lt;=1)),OR($J45="",AND(ISNUMBER($J45),$J45&gt;=0,$J45&lt;=1)),COUNTIFS($A$6:$A$505,$A45,$B$6:$B$505,$B45)=1),1,0),0))</f>
        <v/>
      </c>
    </row>
    <row r="46">
      <c r="A46" s="46" t="n"/>
      <c r="B46" s="19" t="n"/>
      <c r="C46" s="20" t="n"/>
      <c r="D46" s="19" t="n"/>
      <c r="E46" s="50" t="n"/>
      <c r="F46" s="22" t="n"/>
      <c r="G46" s="50" t="n"/>
      <c r="H46" s="22" t="n"/>
      <c r="I46" s="22" t="n"/>
      <c r="J46" s="22" t="n"/>
      <c r="K46" s="20" t="n"/>
      <c r="L46" s="23">
        <f>IF($Y46&lt;&gt;1,"",IF($F46="",IF(AND(ISNUMBER('Parâmetros'!$B$4),'Parâmetros'!$B$4&gt;=0,'Parâmetros'!$B$4&lt;=1),'Parâmetros'!$B$4,""),$F46))</f>
        <v/>
      </c>
      <c r="M46" s="23">
        <f>IF($Y46&lt;&gt;1,"",IF($H46="",IF(AND(ISNUMBER('Parâmetros'!$B$5),'Parâmetros'!$B$5&gt;=0,'Parâmetros'!$B$5&lt;=1),'Parâmetros'!$B$5,""),$H46))</f>
        <v/>
      </c>
      <c r="N46" s="23">
        <f>IF($Y46&lt;&gt;1,"",IF($I46="",IF(AND(ISNUMBER('Parâmetros'!$B$6),'Parâmetros'!$B$6&gt;=0,'Parâmetros'!$B$6&lt;=1),'Parâmetros'!$B$6,""),$I46))</f>
        <v/>
      </c>
      <c r="O46" s="23">
        <f>IF($Y46&lt;&gt;1,"",IF($J46="",IF(AND(ISNUMBER('Parâmetros'!$B$7),'Parâmetros'!$B$7&gt;=0,'Parâmetros'!$B$7&lt;=1),'Parâmetros'!$B$7,""),$J46))</f>
        <v/>
      </c>
      <c r="P46" s="51">
        <f>IF(OR($Y46&lt;&gt;1,NOT(ISNUMBER($L46))),"",$E46*$L46)</f>
        <v/>
      </c>
      <c r="Q46" s="51">
        <f>IF($Y46&lt;&gt;1,"",$G46)</f>
        <v/>
      </c>
      <c r="R46" s="51">
        <f>IF(OR($Y46&lt;&gt;1,NOT(ISNUMBER($M46))),"",$E46*$M46)</f>
        <v/>
      </c>
      <c r="S46" s="51">
        <f>IF(OR($Y46&lt;&gt;1,NOT(ISNUMBER($N46))),"",$E46*$N46)</f>
        <v/>
      </c>
      <c r="T46" s="51">
        <f>IF(OR($Y46&lt;&gt;1,NOT(ISNUMBER($O46))),"",$E46*$O46)</f>
        <v/>
      </c>
      <c r="U46" s="51">
        <f>IF(COUNT($P46:$T46)&lt;&gt;5,"",SUM($P46:$T46))</f>
        <v/>
      </c>
      <c r="V46" s="23">
        <f>IFERROR($U46/$E46,"")</f>
        <v/>
      </c>
      <c r="W46" s="25">
        <f>IF(COUNTA($A46:$K46)=0,"",IF($A46="","Informar competência",IF($B46="","Informar SKU",IF($C46="","Informar produto",IF($D46="","Informar categoria",IF(COUNTIF('Parâmetros'!$D$4:$D$13,$D46)=0,"Categoria fora da lista",IF($E46="","Informar estoque médio",IF($G46="","Informar armazenagem",IF(COUNTIFS($A$6:$A$505,$A46,$B$6:$B$505,$B46)&gt;1,"Duplicidade de competência e SKU",IF($Y46&lt;&gt;1,"Valor, taxa ou data inválida",IF($U46="","Revisar parâmetros padrão",IF($V46&gt;'Parâmetros'!$B$8,"Taxa acima do limite",IF($E46&gt;'Parâmetros'!$B$9,"Estoque acima do limite","OK")))))))))))))</f>
        <v/>
      </c>
      <c r="X46" s="26">
        <f>IF(OR($Y46&lt;&gt;1,$A46&lt;&gt;'Resumo'!$B$3,$U46=""),"",COUNTIFS($A$6:$A$505,'Resumo'!$B$3,$Y$6:$Y$505,1,$U$6:$U$505,"&gt;"&amp;$U46)+COUNTIFS($A$6:$A46,'Resumo'!$B$3,$Y$6:$Y46,1,$U$6:$U46,$U46))</f>
        <v/>
      </c>
      <c r="Y46" s="26">
        <f>IF(COUNTA($A46:$K46)=0,"",IFERROR(IF(AND(ISNUMBER($A46),DAY($A46)=1,$A46&gt;=DATE(2020,1,1),$A46&lt;=DATE(2100,12,1),$B46&lt;&gt;"",$C46&lt;&gt;"",$D46&lt;&gt;"",COUNTIF('Parâmetros'!$D$4:$D$13,$D46)=1,ISNUMBER($E46),$E46&gt;0,ISNUMBER($G46),$G46&gt;=0,OR($F46="",AND(ISNUMBER($F46),$F46&gt;=0,$F46&lt;=1)),OR($H46="",AND(ISNUMBER($H46),$H46&gt;=0,$H46&lt;=1)),OR($I46="",AND(ISNUMBER($I46),$I46&gt;=0,$I46&lt;=1)),OR($J46="",AND(ISNUMBER($J46),$J46&gt;=0,$J46&lt;=1)),COUNTIFS($A$6:$A$505,$A46,$B$6:$B$505,$B46)=1),1,0),0))</f>
        <v/>
      </c>
    </row>
    <row r="47">
      <c r="A47" s="46" t="n"/>
      <c r="B47" s="19" t="n"/>
      <c r="C47" s="20" t="n"/>
      <c r="D47" s="19" t="n"/>
      <c r="E47" s="50" t="n"/>
      <c r="F47" s="22" t="n"/>
      <c r="G47" s="50" t="n"/>
      <c r="H47" s="22" t="n"/>
      <c r="I47" s="22" t="n"/>
      <c r="J47" s="22" t="n"/>
      <c r="K47" s="20" t="n"/>
      <c r="L47" s="23">
        <f>IF($Y47&lt;&gt;1,"",IF($F47="",IF(AND(ISNUMBER('Parâmetros'!$B$4),'Parâmetros'!$B$4&gt;=0,'Parâmetros'!$B$4&lt;=1),'Parâmetros'!$B$4,""),$F47))</f>
        <v/>
      </c>
      <c r="M47" s="23">
        <f>IF($Y47&lt;&gt;1,"",IF($H47="",IF(AND(ISNUMBER('Parâmetros'!$B$5),'Parâmetros'!$B$5&gt;=0,'Parâmetros'!$B$5&lt;=1),'Parâmetros'!$B$5,""),$H47))</f>
        <v/>
      </c>
      <c r="N47" s="23">
        <f>IF($Y47&lt;&gt;1,"",IF($I47="",IF(AND(ISNUMBER('Parâmetros'!$B$6),'Parâmetros'!$B$6&gt;=0,'Parâmetros'!$B$6&lt;=1),'Parâmetros'!$B$6,""),$I47))</f>
        <v/>
      </c>
      <c r="O47" s="23">
        <f>IF($Y47&lt;&gt;1,"",IF($J47="",IF(AND(ISNUMBER('Parâmetros'!$B$7),'Parâmetros'!$B$7&gt;=0,'Parâmetros'!$B$7&lt;=1),'Parâmetros'!$B$7,""),$J47))</f>
        <v/>
      </c>
      <c r="P47" s="51">
        <f>IF(OR($Y47&lt;&gt;1,NOT(ISNUMBER($L47))),"",$E47*$L47)</f>
        <v/>
      </c>
      <c r="Q47" s="51">
        <f>IF($Y47&lt;&gt;1,"",$G47)</f>
        <v/>
      </c>
      <c r="R47" s="51">
        <f>IF(OR($Y47&lt;&gt;1,NOT(ISNUMBER($M47))),"",$E47*$M47)</f>
        <v/>
      </c>
      <c r="S47" s="51">
        <f>IF(OR($Y47&lt;&gt;1,NOT(ISNUMBER($N47))),"",$E47*$N47)</f>
        <v/>
      </c>
      <c r="T47" s="51">
        <f>IF(OR($Y47&lt;&gt;1,NOT(ISNUMBER($O47))),"",$E47*$O47)</f>
        <v/>
      </c>
      <c r="U47" s="51">
        <f>IF(COUNT($P47:$T47)&lt;&gt;5,"",SUM($P47:$T47))</f>
        <v/>
      </c>
      <c r="V47" s="23">
        <f>IFERROR($U47/$E47,"")</f>
        <v/>
      </c>
      <c r="W47" s="25">
        <f>IF(COUNTA($A47:$K47)=0,"",IF($A47="","Informar competência",IF($B47="","Informar SKU",IF($C47="","Informar produto",IF($D47="","Informar categoria",IF(COUNTIF('Parâmetros'!$D$4:$D$13,$D47)=0,"Categoria fora da lista",IF($E47="","Informar estoque médio",IF($G47="","Informar armazenagem",IF(COUNTIFS($A$6:$A$505,$A47,$B$6:$B$505,$B47)&gt;1,"Duplicidade de competência e SKU",IF($Y47&lt;&gt;1,"Valor, taxa ou data inválida",IF($U47="","Revisar parâmetros padrão",IF($V47&gt;'Parâmetros'!$B$8,"Taxa acima do limite",IF($E47&gt;'Parâmetros'!$B$9,"Estoque acima do limite","OK")))))))))))))</f>
        <v/>
      </c>
      <c r="X47" s="26">
        <f>IF(OR($Y47&lt;&gt;1,$A47&lt;&gt;'Resumo'!$B$3,$U47=""),"",COUNTIFS($A$6:$A$505,'Resumo'!$B$3,$Y$6:$Y$505,1,$U$6:$U$505,"&gt;"&amp;$U47)+COUNTIFS($A$6:$A47,'Resumo'!$B$3,$Y$6:$Y47,1,$U$6:$U47,$U47))</f>
        <v/>
      </c>
      <c r="Y47" s="26">
        <f>IF(COUNTA($A47:$K47)=0,"",IFERROR(IF(AND(ISNUMBER($A47),DAY($A47)=1,$A47&gt;=DATE(2020,1,1),$A47&lt;=DATE(2100,12,1),$B47&lt;&gt;"",$C47&lt;&gt;"",$D47&lt;&gt;"",COUNTIF('Parâmetros'!$D$4:$D$13,$D47)=1,ISNUMBER($E47),$E47&gt;0,ISNUMBER($G47),$G47&gt;=0,OR($F47="",AND(ISNUMBER($F47),$F47&gt;=0,$F47&lt;=1)),OR($H47="",AND(ISNUMBER($H47),$H47&gt;=0,$H47&lt;=1)),OR($I47="",AND(ISNUMBER($I47),$I47&gt;=0,$I47&lt;=1)),OR($J47="",AND(ISNUMBER($J47),$J47&gt;=0,$J47&lt;=1)),COUNTIFS($A$6:$A$505,$A47,$B$6:$B$505,$B47)=1),1,0),0))</f>
        <v/>
      </c>
    </row>
    <row r="48">
      <c r="A48" s="46" t="n"/>
      <c r="B48" s="19" t="n"/>
      <c r="C48" s="20" t="n"/>
      <c r="D48" s="19" t="n"/>
      <c r="E48" s="50" t="n"/>
      <c r="F48" s="22" t="n"/>
      <c r="G48" s="50" t="n"/>
      <c r="H48" s="22" t="n"/>
      <c r="I48" s="22" t="n"/>
      <c r="J48" s="22" t="n"/>
      <c r="K48" s="20" t="n"/>
      <c r="L48" s="23">
        <f>IF($Y48&lt;&gt;1,"",IF($F48="",IF(AND(ISNUMBER('Parâmetros'!$B$4),'Parâmetros'!$B$4&gt;=0,'Parâmetros'!$B$4&lt;=1),'Parâmetros'!$B$4,""),$F48))</f>
        <v/>
      </c>
      <c r="M48" s="23">
        <f>IF($Y48&lt;&gt;1,"",IF($H48="",IF(AND(ISNUMBER('Parâmetros'!$B$5),'Parâmetros'!$B$5&gt;=0,'Parâmetros'!$B$5&lt;=1),'Parâmetros'!$B$5,""),$H48))</f>
        <v/>
      </c>
      <c r="N48" s="23">
        <f>IF($Y48&lt;&gt;1,"",IF($I48="",IF(AND(ISNUMBER('Parâmetros'!$B$6),'Parâmetros'!$B$6&gt;=0,'Parâmetros'!$B$6&lt;=1),'Parâmetros'!$B$6,""),$I48))</f>
        <v/>
      </c>
      <c r="O48" s="23">
        <f>IF($Y48&lt;&gt;1,"",IF($J48="",IF(AND(ISNUMBER('Parâmetros'!$B$7),'Parâmetros'!$B$7&gt;=0,'Parâmetros'!$B$7&lt;=1),'Parâmetros'!$B$7,""),$J48))</f>
        <v/>
      </c>
      <c r="P48" s="51">
        <f>IF(OR($Y48&lt;&gt;1,NOT(ISNUMBER($L48))),"",$E48*$L48)</f>
        <v/>
      </c>
      <c r="Q48" s="51">
        <f>IF($Y48&lt;&gt;1,"",$G48)</f>
        <v/>
      </c>
      <c r="R48" s="51">
        <f>IF(OR($Y48&lt;&gt;1,NOT(ISNUMBER($M48))),"",$E48*$M48)</f>
        <v/>
      </c>
      <c r="S48" s="51">
        <f>IF(OR($Y48&lt;&gt;1,NOT(ISNUMBER($N48))),"",$E48*$N48)</f>
        <v/>
      </c>
      <c r="T48" s="51">
        <f>IF(OR($Y48&lt;&gt;1,NOT(ISNUMBER($O48))),"",$E48*$O48)</f>
        <v/>
      </c>
      <c r="U48" s="51">
        <f>IF(COUNT($P48:$T48)&lt;&gt;5,"",SUM($P48:$T48))</f>
        <v/>
      </c>
      <c r="V48" s="23">
        <f>IFERROR($U48/$E48,"")</f>
        <v/>
      </c>
      <c r="W48" s="25">
        <f>IF(COUNTA($A48:$K48)=0,"",IF($A48="","Informar competência",IF($B48="","Informar SKU",IF($C48="","Informar produto",IF($D48="","Informar categoria",IF(COUNTIF('Parâmetros'!$D$4:$D$13,$D48)=0,"Categoria fora da lista",IF($E48="","Informar estoque médio",IF($G48="","Informar armazenagem",IF(COUNTIFS($A$6:$A$505,$A48,$B$6:$B$505,$B48)&gt;1,"Duplicidade de competência e SKU",IF($Y48&lt;&gt;1,"Valor, taxa ou data inválida",IF($U48="","Revisar parâmetros padrão",IF($V48&gt;'Parâmetros'!$B$8,"Taxa acima do limite",IF($E48&gt;'Parâmetros'!$B$9,"Estoque acima do limite","OK")))))))))))))</f>
        <v/>
      </c>
      <c r="X48" s="26">
        <f>IF(OR($Y48&lt;&gt;1,$A48&lt;&gt;'Resumo'!$B$3,$U48=""),"",COUNTIFS($A$6:$A$505,'Resumo'!$B$3,$Y$6:$Y$505,1,$U$6:$U$505,"&gt;"&amp;$U48)+COUNTIFS($A$6:$A48,'Resumo'!$B$3,$Y$6:$Y48,1,$U$6:$U48,$U48))</f>
        <v/>
      </c>
      <c r="Y48" s="26">
        <f>IF(COUNTA($A48:$K48)=0,"",IFERROR(IF(AND(ISNUMBER($A48),DAY($A48)=1,$A48&gt;=DATE(2020,1,1),$A48&lt;=DATE(2100,12,1),$B48&lt;&gt;"",$C48&lt;&gt;"",$D48&lt;&gt;"",COUNTIF('Parâmetros'!$D$4:$D$13,$D48)=1,ISNUMBER($E48),$E48&gt;0,ISNUMBER($G48),$G48&gt;=0,OR($F48="",AND(ISNUMBER($F48),$F48&gt;=0,$F48&lt;=1)),OR($H48="",AND(ISNUMBER($H48),$H48&gt;=0,$H48&lt;=1)),OR($I48="",AND(ISNUMBER($I48),$I48&gt;=0,$I48&lt;=1)),OR($J48="",AND(ISNUMBER($J48),$J48&gt;=0,$J48&lt;=1)),COUNTIFS($A$6:$A$505,$A48,$B$6:$B$505,$B48)=1),1,0),0))</f>
        <v/>
      </c>
    </row>
    <row r="49">
      <c r="A49" s="46" t="n"/>
      <c r="B49" s="19" t="n"/>
      <c r="C49" s="20" t="n"/>
      <c r="D49" s="19" t="n"/>
      <c r="E49" s="50" t="n"/>
      <c r="F49" s="22" t="n"/>
      <c r="G49" s="50" t="n"/>
      <c r="H49" s="22" t="n"/>
      <c r="I49" s="22" t="n"/>
      <c r="J49" s="22" t="n"/>
      <c r="K49" s="20" t="n"/>
      <c r="L49" s="23">
        <f>IF($Y49&lt;&gt;1,"",IF($F49="",IF(AND(ISNUMBER('Parâmetros'!$B$4),'Parâmetros'!$B$4&gt;=0,'Parâmetros'!$B$4&lt;=1),'Parâmetros'!$B$4,""),$F49))</f>
        <v/>
      </c>
      <c r="M49" s="23">
        <f>IF($Y49&lt;&gt;1,"",IF($H49="",IF(AND(ISNUMBER('Parâmetros'!$B$5),'Parâmetros'!$B$5&gt;=0,'Parâmetros'!$B$5&lt;=1),'Parâmetros'!$B$5,""),$H49))</f>
        <v/>
      </c>
      <c r="N49" s="23">
        <f>IF($Y49&lt;&gt;1,"",IF($I49="",IF(AND(ISNUMBER('Parâmetros'!$B$6),'Parâmetros'!$B$6&gt;=0,'Parâmetros'!$B$6&lt;=1),'Parâmetros'!$B$6,""),$I49))</f>
        <v/>
      </c>
      <c r="O49" s="23">
        <f>IF($Y49&lt;&gt;1,"",IF($J49="",IF(AND(ISNUMBER('Parâmetros'!$B$7),'Parâmetros'!$B$7&gt;=0,'Parâmetros'!$B$7&lt;=1),'Parâmetros'!$B$7,""),$J49))</f>
        <v/>
      </c>
      <c r="P49" s="51">
        <f>IF(OR($Y49&lt;&gt;1,NOT(ISNUMBER($L49))),"",$E49*$L49)</f>
        <v/>
      </c>
      <c r="Q49" s="51">
        <f>IF($Y49&lt;&gt;1,"",$G49)</f>
        <v/>
      </c>
      <c r="R49" s="51">
        <f>IF(OR($Y49&lt;&gt;1,NOT(ISNUMBER($M49))),"",$E49*$M49)</f>
        <v/>
      </c>
      <c r="S49" s="51">
        <f>IF(OR($Y49&lt;&gt;1,NOT(ISNUMBER($N49))),"",$E49*$N49)</f>
        <v/>
      </c>
      <c r="T49" s="51">
        <f>IF(OR($Y49&lt;&gt;1,NOT(ISNUMBER($O49))),"",$E49*$O49)</f>
        <v/>
      </c>
      <c r="U49" s="51">
        <f>IF(COUNT($P49:$T49)&lt;&gt;5,"",SUM($P49:$T49))</f>
        <v/>
      </c>
      <c r="V49" s="23">
        <f>IFERROR($U49/$E49,"")</f>
        <v/>
      </c>
      <c r="W49" s="25">
        <f>IF(COUNTA($A49:$K49)=0,"",IF($A49="","Informar competência",IF($B49="","Informar SKU",IF($C49="","Informar produto",IF($D49="","Informar categoria",IF(COUNTIF('Parâmetros'!$D$4:$D$13,$D49)=0,"Categoria fora da lista",IF($E49="","Informar estoque médio",IF($G49="","Informar armazenagem",IF(COUNTIFS($A$6:$A$505,$A49,$B$6:$B$505,$B49)&gt;1,"Duplicidade de competência e SKU",IF($Y49&lt;&gt;1,"Valor, taxa ou data inválida",IF($U49="","Revisar parâmetros padrão",IF($V49&gt;'Parâmetros'!$B$8,"Taxa acima do limite",IF($E49&gt;'Parâmetros'!$B$9,"Estoque acima do limite","OK")))))))))))))</f>
        <v/>
      </c>
      <c r="X49" s="26">
        <f>IF(OR($Y49&lt;&gt;1,$A49&lt;&gt;'Resumo'!$B$3,$U49=""),"",COUNTIFS($A$6:$A$505,'Resumo'!$B$3,$Y$6:$Y$505,1,$U$6:$U$505,"&gt;"&amp;$U49)+COUNTIFS($A$6:$A49,'Resumo'!$B$3,$Y$6:$Y49,1,$U$6:$U49,$U49))</f>
        <v/>
      </c>
      <c r="Y49" s="26">
        <f>IF(COUNTA($A49:$K49)=0,"",IFERROR(IF(AND(ISNUMBER($A49),DAY($A49)=1,$A49&gt;=DATE(2020,1,1),$A49&lt;=DATE(2100,12,1),$B49&lt;&gt;"",$C49&lt;&gt;"",$D49&lt;&gt;"",COUNTIF('Parâmetros'!$D$4:$D$13,$D49)=1,ISNUMBER($E49),$E49&gt;0,ISNUMBER($G49),$G49&gt;=0,OR($F49="",AND(ISNUMBER($F49),$F49&gt;=0,$F49&lt;=1)),OR($H49="",AND(ISNUMBER($H49),$H49&gt;=0,$H49&lt;=1)),OR($I49="",AND(ISNUMBER($I49),$I49&gt;=0,$I49&lt;=1)),OR($J49="",AND(ISNUMBER($J49),$J49&gt;=0,$J49&lt;=1)),COUNTIFS($A$6:$A$505,$A49,$B$6:$B$505,$B49)=1),1,0),0))</f>
        <v/>
      </c>
    </row>
    <row r="50">
      <c r="A50" s="46" t="n"/>
      <c r="B50" s="19" t="n"/>
      <c r="C50" s="20" t="n"/>
      <c r="D50" s="19" t="n"/>
      <c r="E50" s="50" t="n"/>
      <c r="F50" s="22" t="n"/>
      <c r="G50" s="50" t="n"/>
      <c r="H50" s="22" t="n"/>
      <c r="I50" s="22" t="n"/>
      <c r="J50" s="22" t="n"/>
      <c r="K50" s="20" t="n"/>
      <c r="L50" s="23">
        <f>IF($Y50&lt;&gt;1,"",IF($F50="",IF(AND(ISNUMBER('Parâmetros'!$B$4),'Parâmetros'!$B$4&gt;=0,'Parâmetros'!$B$4&lt;=1),'Parâmetros'!$B$4,""),$F50))</f>
        <v/>
      </c>
      <c r="M50" s="23">
        <f>IF($Y50&lt;&gt;1,"",IF($H50="",IF(AND(ISNUMBER('Parâmetros'!$B$5),'Parâmetros'!$B$5&gt;=0,'Parâmetros'!$B$5&lt;=1),'Parâmetros'!$B$5,""),$H50))</f>
        <v/>
      </c>
      <c r="N50" s="23">
        <f>IF($Y50&lt;&gt;1,"",IF($I50="",IF(AND(ISNUMBER('Parâmetros'!$B$6),'Parâmetros'!$B$6&gt;=0,'Parâmetros'!$B$6&lt;=1),'Parâmetros'!$B$6,""),$I50))</f>
        <v/>
      </c>
      <c r="O50" s="23">
        <f>IF($Y50&lt;&gt;1,"",IF($J50="",IF(AND(ISNUMBER('Parâmetros'!$B$7),'Parâmetros'!$B$7&gt;=0,'Parâmetros'!$B$7&lt;=1),'Parâmetros'!$B$7,""),$J50))</f>
        <v/>
      </c>
      <c r="P50" s="51">
        <f>IF(OR($Y50&lt;&gt;1,NOT(ISNUMBER($L50))),"",$E50*$L50)</f>
        <v/>
      </c>
      <c r="Q50" s="51">
        <f>IF($Y50&lt;&gt;1,"",$G50)</f>
        <v/>
      </c>
      <c r="R50" s="51">
        <f>IF(OR($Y50&lt;&gt;1,NOT(ISNUMBER($M50))),"",$E50*$M50)</f>
        <v/>
      </c>
      <c r="S50" s="51">
        <f>IF(OR($Y50&lt;&gt;1,NOT(ISNUMBER($N50))),"",$E50*$N50)</f>
        <v/>
      </c>
      <c r="T50" s="51">
        <f>IF(OR($Y50&lt;&gt;1,NOT(ISNUMBER($O50))),"",$E50*$O50)</f>
        <v/>
      </c>
      <c r="U50" s="51">
        <f>IF(COUNT($P50:$T50)&lt;&gt;5,"",SUM($P50:$T50))</f>
        <v/>
      </c>
      <c r="V50" s="23">
        <f>IFERROR($U50/$E50,"")</f>
        <v/>
      </c>
      <c r="W50" s="25">
        <f>IF(COUNTA($A50:$K50)=0,"",IF($A50="","Informar competência",IF($B50="","Informar SKU",IF($C50="","Informar produto",IF($D50="","Informar categoria",IF(COUNTIF('Parâmetros'!$D$4:$D$13,$D50)=0,"Categoria fora da lista",IF($E50="","Informar estoque médio",IF($G50="","Informar armazenagem",IF(COUNTIFS($A$6:$A$505,$A50,$B$6:$B$505,$B50)&gt;1,"Duplicidade de competência e SKU",IF($Y50&lt;&gt;1,"Valor, taxa ou data inválida",IF($U50="","Revisar parâmetros padrão",IF($V50&gt;'Parâmetros'!$B$8,"Taxa acima do limite",IF($E50&gt;'Parâmetros'!$B$9,"Estoque acima do limite","OK")))))))))))))</f>
        <v/>
      </c>
      <c r="X50" s="26">
        <f>IF(OR($Y50&lt;&gt;1,$A50&lt;&gt;'Resumo'!$B$3,$U50=""),"",COUNTIFS($A$6:$A$505,'Resumo'!$B$3,$Y$6:$Y$505,1,$U$6:$U$505,"&gt;"&amp;$U50)+COUNTIFS($A$6:$A50,'Resumo'!$B$3,$Y$6:$Y50,1,$U$6:$U50,$U50))</f>
        <v/>
      </c>
      <c r="Y50" s="26">
        <f>IF(COUNTA($A50:$K50)=0,"",IFERROR(IF(AND(ISNUMBER($A50),DAY($A50)=1,$A50&gt;=DATE(2020,1,1),$A50&lt;=DATE(2100,12,1),$B50&lt;&gt;"",$C50&lt;&gt;"",$D50&lt;&gt;"",COUNTIF('Parâmetros'!$D$4:$D$13,$D50)=1,ISNUMBER($E50),$E50&gt;0,ISNUMBER($G50),$G50&gt;=0,OR($F50="",AND(ISNUMBER($F50),$F50&gt;=0,$F50&lt;=1)),OR($H50="",AND(ISNUMBER($H50),$H50&gt;=0,$H50&lt;=1)),OR($I50="",AND(ISNUMBER($I50),$I50&gt;=0,$I50&lt;=1)),OR($J50="",AND(ISNUMBER($J50),$J50&gt;=0,$J50&lt;=1)),COUNTIFS($A$6:$A$505,$A50,$B$6:$B$505,$B50)=1),1,0),0))</f>
        <v/>
      </c>
    </row>
    <row r="51">
      <c r="A51" s="46" t="n"/>
      <c r="B51" s="19" t="n"/>
      <c r="C51" s="20" t="n"/>
      <c r="D51" s="19" t="n"/>
      <c r="E51" s="50" t="n"/>
      <c r="F51" s="22" t="n"/>
      <c r="G51" s="50" t="n"/>
      <c r="H51" s="22" t="n"/>
      <c r="I51" s="22" t="n"/>
      <c r="J51" s="22" t="n"/>
      <c r="K51" s="20" t="n"/>
      <c r="L51" s="23">
        <f>IF($Y51&lt;&gt;1,"",IF($F51="",IF(AND(ISNUMBER('Parâmetros'!$B$4),'Parâmetros'!$B$4&gt;=0,'Parâmetros'!$B$4&lt;=1),'Parâmetros'!$B$4,""),$F51))</f>
        <v/>
      </c>
      <c r="M51" s="23">
        <f>IF($Y51&lt;&gt;1,"",IF($H51="",IF(AND(ISNUMBER('Parâmetros'!$B$5),'Parâmetros'!$B$5&gt;=0,'Parâmetros'!$B$5&lt;=1),'Parâmetros'!$B$5,""),$H51))</f>
        <v/>
      </c>
      <c r="N51" s="23">
        <f>IF($Y51&lt;&gt;1,"",IF($I51="",IF(AND(ISNUMBER('Parâmetros'!$B$6),'Parâmetros'!$B$6&gt;=0,'Parâmetros'!$B$6&lt;=1),'Parâmetros'!$B$6,""),$I51))</f>
        <v/>
      </c>
      <c r="O51" s="23">
        <f>IF($Y51&lt;&gt;1,"",IF($J51="",IF(AND(ISNUMBER('Parâmetros'!$B$7),'Parâmetros'!$B$7&gt;=0,'Parâmetros'!$B$7&lt;=1),'Parâmetros'!$B$7,""),$J51))</f>
        <v/>
      </c>
      <c r="P51" s="51">
        <f>IF(OR($Y51&lt;&gt;1,NOT(ISNUMBER($L51))),"",$E51*$L51)</f>
        <v/>
      </c>
      <c r="Q51" s="51">
        <f>IF($Y51&lt;&gt;1,"",$G51)</f>
        <v/>
      </c>
      <c r="R51" s="51">
        <f>IF(OR($Y51&lt;&gt;1,NOT(ISNUMBER($M51))),"",$E51*$M51)</f>
        <v/>
      </c>
      <c r="S51" s="51">
        <f>IF(OR($Y51&lt;&gt;1,NOT(ISNUMBER($N51))),"",$E51*$N51)</f>
        <v/>
      </c>
      <c r="T51" s="51">
        <f>IF(OR($Y51&lt;&gt;1,NOT(ISNUMBER($O51))),"",$E51*$O51)</f>
        <v/>
      </c>
      <c r="U51" s="51">
        <f>IF(COUNT($P51:$T51)&lt;&gt;5,"",SUM($P51:$T51))</f>
        <v/>
      </c>
      <c r="V51" s="23">
        <f>IFERROR($U51/$E51,"")</f>
        <v/>
      </c>
      <c r="W51" s="25">
        <f>IF(COUNTA($A51:$K51)=0,"",IF($A51="","Informar competência",IF($B51="","Informar SKU",IF($C51="","Informar produto",IF($D51="","Informar categoria",IF(COUNTIF('Parâmetros'!$D$4:$D$13,$D51)=0,"Categoria fora da lista",IF($E51="","Informar estoque médio",IF($G51="","Informar armazenagem",IF(COUNTIFS($A$6:$A$505,$A51,$B$6:$B$505,$B51)&gt;1,"Duplicidade de competência e SKU",IF($Y51&lt;&gt;1,"Valor, taxa ou data inválida",IF($U51="","Revisar parâmetros padrão",IF($V51&gt;'Parâmetros'!$B$8,"Taxa acima do limite",IF($E51&gt;'Parâmetros'!$B$9,"Estoque acima do limite","OK")))))))))))))</f>
        <v/>
      </c>
      <c r="X51" s="26">
        <f>IF(OR($Y51&lt;&gt;1,$A51&lt;&gt;'Resumo'!$B$3,$U51=""),"",COUNTIFS($A$6:$A$505,'Resumo'!$B$3,$Y$6:$Y$505,1,$U$6:$U$505,"&gt;"&amp;$U51)+COUNTIFS($A$6:$A51,'Resumo'!$B$3,$Y$6:$Y51,1,$U$6:$U51,$U51))</f>
        <v/>
      </c>
      <c r="Y51" s="26">
        <f>IF(COUNTA($A51:$K51)=0,"",IFERROR(IF(AND(ISNUMBER($A51),DAY($A51)=1,$A51&gt;=DATE(2020,1,1),$A51&lt;=DATE(2100,12,1),$B51&lt;&gt;"",$C51&lt;&gt;"",$D51&lt;&gt;"",COUNTIF('Parâmetros'!$D$4:$D$13,$D51)=1,ISNUMBER($E51),$E51&gt;0,ISNUMBER($G51),$G51&gt;=0,OR($F51="",AND(ISNUMBER($F51),$F51&gt;=0,$F51&lt;=1)),OR($H51="",AND(ISNUMBER($H51),$H51&gt;=0,$H51&lt;=1)),OR($I51="",AND(ISNUMBER($I51),$I51&gt;=0,$I51&lt;=1)),OR($J51="",AND(ISNUMBER($J51),$J51&gt;=0,$J51&lt;=1)),COUNTIFS($A$6:$A$505,$A51,$B$6:$B$505,$B51)=1),1,0),0))</f>
        <v/>
      </c>
    </row>
    <row r="52">
      <c r="A52" s="46" t="n"/>
      <c r="B52" s="19" t="n"/>
      <c r="C52" s="20" t="n"/>
      <c r="D52" s="19" t="n"/>
      <c r="E52" s="50" t="n"/>
      <c r="F52" s="22" t="n"/>
      <c r="G52" s="50" t="n"/>
      <c r="H52" s="22" t="n"/>
      <c r="I52" s="22" t="n"/>
      <c r="J52" s="22" t="n"/>
      <c r="K52" s="20" t="n"/>
      <c r="L52" s="23">
        <f>IF($Y52&lt;&gt;1,"",IF($F52="",IF(AND(ISNUMBER('Parâmetros'!$B$4),'Parâmetros'!$B$4&gt;=0,'Parâmetros'!$B$4&lt;=1),'Parâmetros'!$B$4,""),$F52))</f>
        <v/>
      </c>
      <c r="M52" s="23">
        <f>IF($Y52&lt;&gt;1,"",IF($H52="",IF(AND(ISNUMBER('Parâmetros'!$B$5),'Parâmetros'!$B$5&gt;=0,'Parâmetros'!$B$5&lt;=1),'Parâmetros'!$B$5,""),$H52))</f>
        <v/>
      </c>
      <c r="N52" s="23">
        <f>IF($Y52&lt;&gt;1,"",IF($I52="",IF(AND(ISNUMBER('Parâmetros'!$B$6),'Parâmetros'!$B$6&gt;=0,'Parâmetros'!$B$6&lt;=1),'Parâmetros'!$B$6,""),$I52))</f>
        <v/>
      </c>
      <c r="O52" s="23">
        <f>IF($Y52&lt;&gt;1,"",IF($J52="",IF(AND(ISNUMBER('Parâmetros'!$B$7),'Parâmetros'!$B$7&gt;=0,'Parâmetros'!$B$7&lt;=1),'Parâmetros'!$B$7,""),$J52))</f>
        <v/>
      </c>
      <c r="P52" s="51">
        <f>IF(OR($Y52&lt;&gt;1,NOT(ISNUMBER($L52))),"",$E52*$L52)</f>
        <v/>
      </c>
      <c r="Q52" s="51">
        <f>IF($Y52&lt;&gt;1,"",$G52)</f>
        <v/>
      </c>
      <c r="R52" s="51">
        <f>IF(OR($Y52&lt;&gt;1,NOT(ISNUMBER($M52))),"",$E52*$M52)</f>
        <v/>
      </c>
      <c r="S52" s="51">
        <f>IF(OR($Y52&lt;&gt;1,NOT(ISNUMBER($N52))),"",$E52*$N52)</f>
        <v/>
      </c>
      <c r="T52" s="51">
        <f>IF(OR($Y52&lt;&gt;1,NOT(ISNUMBER($O52))),"",$E52*$O52)</f>
        <v/>
      </c>
      <c r="U52" s="51">
        <f>IF(COUNT($P52:$T52)&lt;&gt;5,"",SUM($P52:$T52))</f>
        <v/>
      </c>
      <c r="V52" s="23">
        <f>IFERROR($U52/$E52,"")</f>
        <v/>
      </c>
      <c r="W52" s="25">
        <f>IF(COUNTA($A52:$K52)=0,"",IF($A52="","Informar competência",IF($B52="","Informar SKU",IF($C52="","Informar produto",IF($D52="","Informar categoria",IF(COUNTIF('Parâmetros'!$D$4:$D$13,$D52)=0,"Categoria fora da lista",IF($E52="","Informar estoque médio",IF($G52="","Informar armazenagem",IF(COUNTIFS($A$6:$A$505,$A52,$B$6:$B$505,$B52)&gt;1,"Duplicidade de competência e SKU",IF($Y52&lt;&gt;1,"Valor, taxa ou data inválida",IF($U52="","Revisar parâmetros padrão",IF($V52&gt;'Parâmetros'!$B$8,"Taxa acima do limite",IF($E52&gt;'Parâmetros'!$B$9,"Estoque acima do limite","OK")))))))))))))</f>
        <v/>
      </c>
      <c r="X52" s="26">
        <f>IF(OR($Y52&lt;&gt;1,$A52&lt;&gt;'Resumo'!$B$3,$U52=""),"",COUNTIFS($A$6:$A$505,'Resumo'!$B$3,$Y$6:$Y$505,1,$U$6:$U$505,"&gt;"&amp;$U52)+COUNTIFS($A$6:$A52,'Resumo'!$B$3,$Y$6:$Y52,1,$U$6:$U52,$U52))</f>
        <v/>
      </c>
      <c r="Y52" s="26">
        <f>IF(COUNTA($A52:$K52)=0,"",IFERROR(IF(AND(ISNUMBER($A52),DAY($A52)=1,$A52&gt;=DATE(2020,1,1),$A52&lt;=DATE(2100,12,1),$B52&lt;&gt;"",$C52&lt;&gt;"",$D52&lt;&gt;"",COUNTIF('Parâmetros'!$D$4:$D$13,$D52)=1,ISNUMBER($E52),$E52&gt;0,ISNUMBER($G52),$G52&gt;=0,OR($F52="",AND(ISNUMBER($F52),$F52&gt;=0,$F52&lt;=1)),OR($H52="",AND(ISNUMBER($H52),$H52&gt;=0,$H52&lt;=1)),OR($I52="",AND(ISNUMBER($I52),$I52&gt;=0,$I52&lt;=1)),OR($J52="",AND(ISNUMBER($J52),$J52&gt;=0,$J52&lt;=1)),COUNTIFS($A$6:$A$505,$A52,$B$6:$B$505,$B52)=1),1,0),0))</f>
        <v/>
      </c>
    </row>
    <row r="53">
      <c r="A53" s="46" t="n"/>
      <c r="B53" s="19" t="n"/>
      <c r="C53" s="20" t="n"/>
      <c r="D53" s="19" t="n"/>
      <c r="E53" s="50" t="n"/>
      <c r="F53" s="22" t="n"/>
      <c r="G53" s="50" t="n"/>
      <c r="H53" s="22" t="n"/>
      <c r="I53" s="22" t="n"/>
      <c r="J53" s="22" t="n"/>
      <c r="K53" s="20" t="n"/>
      <c r="L53" s="23">
        <f>IF($Y53&lt;&gt;1,"",IF($F53="",IF(AND(ISNUMBER('Parâmetros'!$B$4),'Parâmetros'!$B$4&gt;=0,'Parâmetros'!$B$4&lt;=1),'Parâmetros'!$B$4,""),$F53))</f>
        <v/>
      </c>
      <c r="M53" s="23">
        <f>IF($Y53&lt;&gt;1,"",IF($H53="",IF(AND(ISNUMBER('Parâmetros'!$B$5),'Parâmetros'!$B$5&gt;=0,'Parâmetros'!$B$5&lt;=1),'Parâmetros'!$B$5,""),$H53))</f>
        <v/>
      </c>
      <c r="N53" s="23">
        <f>IF($Y53&lt;&gt;1,"",IF($I53="",IF(AND(ISNUMBER('Parâmetros'!$B$6),'Parâmetros'!$B$6&gt;=0,'Parâmetros'!$B$6&lt;=1),'Parâmetros'!$B$6,""),$I53))</f>
        <v/>
      </c>
      <c r="O53" s="23">
        <f>IF($Y53&lt;&gt;1,"",IF($J53="",IF(AND(ISNUMBER('Parâmetros'!$B$7),'Parâmetros'!$B$7&gt;=0,'Parâmetros'!$B$7&lt;=1),'Parâmetros'!$B$7,""),$J53))</f>
        <v/>
      </c>
      <c r="P53" s="51">
        <f>IF(OR($Y53&lt;&gt;1,NOT(ISNUMBER($L53))),"",$E53*$L53)</f>
        <v/>
      </c>
      <c r="Q53" s="51">
        <f>IF($Y53&lt;&gt;1,"",$G53)</f>
        <v/>
      </c>
      <c r="R53" s="51">
        <f>IF(OR($Y53&lt;&gt;1,NOT(ISNUMBER($M53))),"",$E53*$M53)</f>
        <v/>
      </c>
      <c r="S53" s="51">
        <f>IF(OR($Y53&lt;&gt;1,NOT(ISNUMBER($N53))),"",$E53*$N53)</f>
        <v/>
      </c>
      <c r="T53" s="51">
        <f>IF(OR($Y53&lt;&gt;1,NOT(ISNUMBER($O53))),"",$E53*$O53)</f>
        <v/>
      </c>
      <c r="U53" s="51">
        <f>IF(COUNT($P53:$T53)&lt;&gt;5,"",SUM($P53:$T53))</f>
        <v/>
      </c>
      <c r="V53" s="23">
        <f>IFERROR($U53/$E53,"")</f>
        <v/>
      </c>
      <c r="W53" s="25">
        <f>IF(COUNTA($A53:$K53)=0,"",IF($A53="","Informar competência",IF($B53="","Informar SKU",IF($C53="","Informar produto",IF($D53="","Informar categoria",IF(COUNTIF('Parâmetros'!$D$4:$D$13,$D53)=0,"Categoria fora da lista",IF($E53="","Informar estoque médio",IF($G53="","Informar armazenagem",IF(COUNTIFS($A$6:$A$505,$A53,$B$6:$B$505,$B53)&gt;1,"Duplicidade de competência e SKU",IF($Y53&lt;&gt;1,"Valor, taxa ou data inválida",IF($U53="","Revisar parâmetros padrão",IF($V53&gt;'Parâmetros'!$B$8,"Taxa acima do limite",IF($E53&gt;'Parâmetros'!$B$9,"Estoque acima do limite","OK")))))))))))))</f>
        <v/>
      </c>
      <c r="X53" s="26">
        <f>IF(OR($Y53&lt;&gt;1,$A53&lt;&gt;'Resumo'!$B$3,$U53=""),"",COUNTIFS($A$6:$A$505,'Resumo'!$B$3,$Y$6:$Y$505,1,$U$6:$U$505,"&gt;"&amp;$U53)+COUNTIFS($A$6:$A53,'Resumo'!$B$3,$Y$6:$Y53,1,$U$6:$U53,$U53))</f>
        <v/>
      </c>
      <c r="Y53" s="26">
        <f>IF(COUNTA($A53:$K53)=0,"",IFERROR(IF(AND(ISNUMBER($A53),DAY($A53)=1,$A53&gt;=DATE(2020,1,1),$A53&lt;=DATE(2100,12,1),$B53&lt;&gt;"",$C53&lt;&gt;"",$D53&lt;&gt;"",COUNTIF('Parâmetros'!$D$4:$D$13,$D53)=1,ISNUMBER($E53),$E53&gt;0,ISNUMBER($G53),$G53&gt;=0,OR($F53="",AND(ISNUMBER($F53),$F53&gt;=0,$F53&lt;=1)),OR($H53="",AND(ISNUMBER($H53),$H53&gt;=0,$H53&lt;=1)),OR($I53="",AND(ISNUMBER($I53),$I53&gt;=0,$I53&lt;=1)),OR($J53="",AND(ISNUMBER($J53),$J53&gt;=0,$J53&lt;=1)),COUNTIFS($A$6:$A$505,$A53,$B$6:$B$505,$B53)=1),1,0),0))</f>
        <v/>
      </c>
    </row>
    <row r="54">
      <c r="A54" s="46" t="n"/>
      <c r="B54" s="19" t="n"/>
      <c r="C54" s="20" t="n"/>
      <c r="D54" s="19" t="n"/>
      <c r="E54" s="50" t="n"/>
      <c r="F54" s="22" t="n"/>
      <c r="G54" s="50" t="n"/>
      <c r="H54" s="22" t="n"/>
      <c r="I54" s="22" t="n"/>
      <c r="J54" s="22" t="n"/>
      <c r="K54" s="20" t="n"/>
      <c r="L54" s="23">
        <f>IF($Y54&lt;&gt;1,"",IF($F54="",IF(AND(ISNUMBER('Parâmetros'!$B$4),'Parâmetros'!$B$4&gt;=0,'Parâmetros'!$B$4&lt;=1),'Parâmetros'!$B$4,""),$F54))</f>
        <v/>
      </c>
      <c r="M54" s="23">
        <f>IF($Y54&lt;&gt;1,"",IF($H54="",IF(AND(ISNUMBER('Parâmetros'!$B$5),'Parâmetros'!$B$5&gt;=0,'Parâmetros'!$B$5&lt;=1),'Parâmetros'!$B$5,""),$H54))</f>
        <v/>
      </c>
      <c r="N54" s="23">
        <f>IF($Y54&lt;&gt;1,"",IF($I54="",IF(AND(ISNUMBER('Parâmetros'!$B$6),'Parâmetros'!$B$6&gt;=0,'Parâmetros'!$B$6&lt;=1),'Parâmetros'!$B$6,""),$I54))</f>
        <v/>
      </c>
      <c r="O54" s="23">
        <f>IF($Y54&lt;&gt;1,"",IF($J54="",IF(AND(ISNUMBER('Parâmetros'!$B$7),'Parâmetros'!$B$7&gt;=0,'Parâmetros'!$B$7&lt;=1),'Parâmetros'!$B$7,""),$J54))</f>
        <v/>
      </c>
      <c r="P54" s="51">
        <f>IF(OR($Y54&lt;&gt;1,NOT(ISNUMBER($L54))),"",$E54*$L54)</f>
        <v/>
      </c>
      <c r="Q54" s="51">
        <f>IF($Y54&lt;&gt;1,"",$G54)</f>
        <v/>
      </c>
      <c r="R54" s="51">
        <f>IF(OR($Y54&lt;&gt;1,NOT(ISNUMBER($M54))),"",$E54*$M54)</f>
        <v/>
      </c>
      <c r="S54" s="51">
        <f>IF(OR($Y54&lt;&gt;1,NOT(ISNUMBER($N54))),"",$E54*$N54)</f>
        <v/>
      </c>
      <c r="T54" s="51">
        <f>IF(OR($Y54&lt;&gt;1,NOT(ISNUMBER($O54))),"",$E54*$O54)</f>
        <v/>
      </c>
      <c r="U54" s="51">
        <f>IF(COUNT($P54:$T54)&lt;&gt;5,"",SUM($P54:$T54))</f>
        <v/>
      </c>
      <c r="V54" s="23">
        <f>IFERROR($U54/$E54,"")</f>
        <v/>
      </c>
      <c r="W54" s="25">
        <f>IF(COUNTA($A54:$K54)=0,"",IF($A54="","Informar competência",IF($B54="","Informar SKU",IF($C54="","Informar produto",IF($D54="","Informar categoria",IF(COUNTIF('Parâmetros'!$D$4:$D$13,$D54)=0,"Categoria fora da lista",IF($E54="","Informar estoque médio",IF($G54="","Informar armazenagem",IF(COUNTIFS($A$6:$A$505,$A54,$B$6:$B$505,$B54)&gt;1,"Duplicidade de competência e SKU",IF($Y54&lt;&gt;1,"Valor, taxa ou data inválida",IF($U54="","Revisar parâmetros padrão",IF($V54&gt;'Parâmetros'!$B$8,"Taxa acima do limite",IF($E54&gt;'Parâmetros'!$B$9,"Estoque acima do limite","OK")))))))))))))</f>
        <v/>
      </c>
      <c r="X54" s="26">
        <f>IF(OR($Y54&lt;&gt;1,$A54&lt;&gt;'Resumo'!$B$3,$U54=""),"",COUNTIFS($A$6:$A$505,'Resumo'!$B$3,$Y$6:$Y$505,1,$U$6:$U$505,"&gt;"&amp;$U54)+COUNTIFS($A$6:$A54,'Resumo'!$B$3,$Y$6:$Y54,1,$U$6:$U54,$U54))</f>
        <v/>
      </c>
      <c r="Y54" s="26">
        <f>IF(COUNTA($A54:$K54)=0,"",IFERROR(IF(AND(ISNUMBER($A54),DAY($A54)=1,$A54&gt;=DATE(2020,1,1),$A54&lt;=DATE(2100,12,1),$B54&lt;&gt;"",$C54&lt;&gt;"",$D54&lt;&gt;"",COUNTIF('Parâmetros'!$D$4:$D$13,$D54)=1,ISNUMBER($E54),$E54&gt;0,ISNUMBER($G54),$G54&gt;=0,OR($F54="",AND(ISNUMBER($F54),$F54&gt;=0,$F54&lt;=1)),OR($H54="",AND(ISNUMBER($H54),$H54&gt;=0,$H54&lt;=1)),OR($I54="",AND(ISNUMBER($I54),$I54&gt;=0,$I54&lt;=1)),OR($J54="",AND(ISNUMBER($J54),$J54&gt;=0,$J54&lt;=1)),COUNTIFS($A$6:$A$505,$A54,$B$6:$B$505,$B54)=1),1,0),0))</f>
        <v/>
      </c>
    </row>
    <row r="55">
      <c r="A55" s="46" t="n"/>
      <c r="B55" s="19" t="n"/>
      <c r="C55" s="20" t="n"/>
      <c r="D55" s="19" t="n"/>
      <c r="E55" s="50" t="n"/>
      <c r="F55" s="22" t="n"/>
      <c r="G55" s="50" t="n"/>
      <c r="H55" s="22" t="n"/>
      <c r="I55" s="22" t="n"/>
      <c r="J55" s="22" t="n"/>
      <c r="K55" s="20" t="n"/>
      <c r="L55" s="23">
        <f>IF($Y55&lt;&gt;1,"",IF($F55="",IF(AND(ISNUMBER('Parâmetros'!$B$4),'Parâmetros'!$B$4&gt;=0,'Parâmetros'!$B$4&lt;=1),'Parâmetros'!$B$4,""),$F55))</f>
        <v/>
      </c>
      <c r="M55" s="23">
        <f>IF($Y55&lt;&gt;1,"",IF($H55="",IF(AND(ISNUMBER('Parâmetros'!$B$5),'Parâmetros'!$B$5&gt;=0,'Parâmetros'!$B$5&lt;=1),'Parâmetros'!$B$5,""),$H55))</f>
        <v/>
      </c>
      <c r="N55" s="23">
        <f>IF($Y55&lt;&gt;1,"",IF($I55="",IF(AND(ISNUMBER('Parâmetros'!$B$6),'Parâmetros'!$B$6&gt;=0,'Parâmetros'!$B$6&lt;=1),'Parâmetros'!$B$6,""),$I55))</f>
        <v/>
      </c>
      <c r="O55" s="23">
        <f>IF($Y55&lt;&gt;1,"",IF($J55="",IF(AND(ISNUMBER('Parâmetros'!$B$7),'Parâmetros'!$B$7&gt;=0,'Parâmetros'!$B$7&lt;=1),'Parâmetros'!$B$7,""),$J55))</f>
        <v/>
      </c>
      <c r="P55" s="51">
        <f>IF(OR($Y55&lt;&gt;1,NOT(ISNUMBER($L55))),"",$E55*$L55)</f>
        <v/>
      </c>
      <c r="Q55" s="51">
        <f>IF($Y55&lt;&gt;1,"",$G55)</f>
        <v/>
      </c>
      <c r="R55" s="51">
        <f>IF(OR($Y55&lt;&gt;1,NOT(ISNUMBER($M55))),"",$E55*$M55)</f>
        <v/>
      </c>
      <c r="S55" s="51">
        <f>IF(OR($Y55&lt;&gt;1,NOT(ISNUMBER($N55))),"",$E55*$N55)</f>
        <v/>
      </c>
      <c r="T55" s="51">
        <f>IF(OR($Y55&lt;&gt;1,NOT(ISNUMBER($O55))),"",$E55*$O55)</f>
        <v/>
      </c>
      <c r="U55" s="51">
        <f>IF(COUNT($P55:$T55)&lt;&gt;5,"",SUM($P55:$T55))</f>
        <v/>
      </c>
      <c r="V55" s="23">
        <f>IFERROR($U55/$E55,"")</f>
        <v/>
      </c>
      <c r="W55" s="25">
        <f>IF(COUNTA($A55:$K55)=0,"",IF($A55="","Informar competência",IF($B55="","Informar SKU",IF($C55="","Informar produto",IF($D55="","Informar categoria",IF(COUNTIF('Parâmetros'!$D$4:$D$13,$D55)=0,"Categoria fora da lista",IF($E55="","Informar estoque médio",IF($G55="","Informar armazenagem",IF(COUNTIFS($A$6:$A$505,$A55,$B$6:$B$505,$B55)&gt;1,"Duplicidade de competência e SKU",IF($Y55&lt;&gt;1,"Valor, taxa ou data inválida",IF($U55="","Revisar parâmetros padrão",IF($V55&gt;'Parâmetros'!$B$8,"Taxa acima do limite",IF($E55&gt;'Parâmetros'!$B$9,"Estoque acima do limite","OK")))))))))))))</f>
        <v/>
      </c>
      <c r="X55" s="26">
        <f>IF(OR($Y55&lt;&gt;1,$A55&lt;&gt;'Resumo'!$B$3,$U55=""),"",COUNTIFS($A$6:$A$505,'Resumo'!$B$3,$Y$6:$Y$505,1,$U$6:$U$505,"&gt;"&amp;$U55)+COUNTIFS($A$6:$A55,'Resumo'!$B$3,$Y$6:$Y55,1,$U$6:$U55,$U55))</f>
        <v/>
      </c>
      <c r="Y55" s="26">
        <f>IF(COUNTA($A55:$K55)=0,"",IFERROR(IF(AND(ISNUMBER($A55),DAY($A55)=1,$A55&gt;=DATE(2020,1,1),$A55&lt;=DATE(2100,12,1),$B55&lt;&gt;"",$C55&lt;&gt;"",$D55&lt;&gt;"",COUNTIF('Parâmetros'!$D$4:$D$13,$D55)=1,ISNUMBER($E55),$E55&gt;0,ISNUMBER($G55),$G55&gt;=0,OR($F55="",AND(ISNUMBER($F55),$F55&gt;=0,$F55&lt;=1)),OR($H55="",AND(ISNUMBER($H55),$H55&gt;=0,$H55&lt;=1)),OR($I55="",AND(ISNUMBER($I55),$I55&gt;=0,$I55&lt;=1)),OR($J55="",AND(ISNUMBER($J55),$J55&gt;=0,$J55&lt;=1)),COUNTIFS($A$6:$A$505,$A55,$B$6:$B$505,$B55)=1),1,0),0))</f>
        <v/>
      </c>
    </row>
    <row r="56">
      <c r="A56" s="46" t="n"/>
      <c r="B56" s="19" t="n"/>
      <c r="C56" s="20" t="n"/>
      <c r="D56" s="19" t="n"/>
      <c r="E56" s="50" t="n"/>
      <c r="F56" s="22" t="n"/>
      <c r="G56" s="50" t="n"/>
      <c r="H56" s="22" t="n"/>
      <c r="I56" s="22" t="n"/>
      <c r="J56" s="22" t="n"/>
      <c r="K56" s="20" t="n"/>
      <c r="L56" s="23">
        <f>IF($Y56&lt;&gt;1,"",IF($F56="",IF(AND(ISNUMBER('Parâmetros'!$B$4),'Parâmetros'!$B$4&gt;=0,'Parâmetros'!$B$4&lt;=1),'Parâmetros'!$B$4,""),$F56))</f>
        <v/>
      </c>
      <c r="M56" s="23">
        <f>IF($Y56&lt;&gt;1,"",IF($H56="",IF(AND(ISNUMBER('Parâmetros'!$B$5),'Parâmetros'!$B$5&gt;=0,'Parâmetros'!$B$5&lt;=1),'Parâmetros'!$B$5,""),$H56))</f>
        <v/>
      </c>
      <c r="N56" s="23">
        <f>IF($Y56&lt;&gt;1,"",IF($I56="",IF(AND(ISNUMBER('Parâmetros'!$B$6),'Parâmetros'!$B$6&gt;=0,'Parâmetros'!$B$6&lt;=1),'Parâmetros'!$B$6,""),$I56))</f>
        <v/>
      </c>
      <c r="O56" s="23">
        <f>IF($Y56&lt;&gt;1,"",IF($J56="",IF(AND(ISNUMBER('Parâmetros'!$B$7),'Parâmetros'!$B$7&gt;=0,'Parâmetros'!$B$7&lt;=1),'Parâmetros'!$B$7,""),$J56))</f>
        <v/>
      </c>
      <c r="P56" s="51">
        <f>IF(OR($Y56&lt;&gt;1,NOT(ISNUMBER($L56))),"",$E56*$L56)</f>
        <v/>
      </c>
      <c r="Q56" s="51">
        <f>IF($Y56&lt;&gt;1,"",$G56)</f>
        <v/>
      </c>
      <c r="R56" s="51">
        <f>IF(OR($Y56&lt;&gt;1,NOT(ISNUMBER($M56))),"",$E56*$M56)</f>
        <v/>
      </c>
      <c r="S56" s="51">
        <f>IF(OR($Y56&lt;&gt;1,NOT(ISNUMBER($N56))),"",$E56*$N56)</f>
        <v/>
      </c>
      <c r="T56" s="51">
        <f>IF(OR($Y56&lt;&gt;1,NOT(ISNUMBER($O56))),"",$E56*$O56)</f>
        <v/>
      </c>
      <c r="U56" s="51">
        <f>IF(COUNT($P56:$T56)&lt;&gt;5,"",SUM($P56:$T56))</f>
        <v/>
      </c>
      <c r="V56" s="23">
        <f>IFERROR($U56/$E56,"")</f>
        <v/>
      </c>
      <c r="W56" s="25">
        <f>IF(COUNTA($A56:$K56)=0,"",IF($A56="","Informar competência",IF($B56="","Informar SKU",IF($C56="","Informar produto",IF($D56="","Informar categoria",IF(COUNTIF('Parâmetros'!$D$4:$D$13,$D56)=0,"Categoria fora da lista",IF($E56="","Informar estoque médio",IF($G56="","Informar armazenagem",IF(COUNTIFS($A$6:$A$505,$A56,$B$6:$B$505,$B56)&gt;1,"Duplicidade de competência e SKU",IF($Y56&lt;&gt;1,"Valor, taxa ou data inválida",IF($U56="","Revisar parâmetros padrão",IF($V56&gt;'Parâmetros'!$B$8,"Taxa acima do limite",IF($E56&gt;'Parâmetros'!$B$9,"Estoque acima do limite","OK")))))))))))))</f>
        <v/>
      </c>
      <c r="X56" s="26">
        <f>IF(OR($Y56&lt;&gt;1,$A56&lt;&gt;'Resumo'!$B$3,$U56=""),"",COUNTIFS($A$6:$A$505,'Resumo'!$B$3,$Y$6:$Y$505,1,$U$6:$U$505,"&gt;"&amp;$U56)+COUNTIFS($A$6:$A56,'Resumo'!$B$3,$Y$6:$Y56,1,$U$6:$U56,$U56))</f>
        <v/>
      </c>
      <c r="Y56" s="26">
        <f>IF(COUNTA($A56:$K56)=0,"",IFERROR(IF(AND(ISNUMBER($A56),DAY($A56)=1,$A56&gt;=DATE(2020,1,1),$A56&lt;=DATE(2100,12,1),$B56&lt;&gt;"",$C56&lt;&gt;"",$D56&lt;&gt;"",COUNTIF('Parâmetros'!$D$4:$D$13,$D56)=1,ISNUMBER($E56),$E56&gt;0,ISNUMBER($G56),$G56&gt;=0,OR($F56="",AND(ISNUMBER($F56),$F56&gt;=0,$F56&lt;=1)),OR($H56="",AND(ISNUMBER($H56),$H56&gt;=0,$H56&lt;=1)),OR($I56="",AND(ISNUMBER($I56),$I56&gt;=0,$I56&lt;=1)),OR($J56="",AND(ISNUMBER($J56),$J56&gt;=0,$J56&lt;=1)),COUNTIFS($A$6:$A$505,$A56,$B$6:$B$505,$B56)=1),1,0),0))</f>
        <v/>
      </c>
    </row>
    <row r="57">
      <c r="A57" s="46" t="n"/>
      <c r="B57" s="19" t="n"/>
      <c r="C57" s="20" t="n"/>
      <c r="D57" s="19" t="n"/>
      <c r="E57" s="50" t="n"/>
      <c r="F57" s="22" t="n"/>
      <c r="G57" s="50" t="n"/>
      <c r="H57" s="22" t="n"/>
      <c r="I57" s="22" t="n"/>
      <c r="J57" s="22" t="n"/>
      <c r="K57" s="20" t="n"/>
      <c r="L57" s="23">
        <f>IF($Y57&lt;&gt;1,"",IF($F57="",IF(AND(ISNUMBER('Parâmetros'!$B$4),'Parâmetros'!$B$4&gt;=0,'Parâmetros'!$B$4&lt;=1),'Parâmetros'!$B$4,""),$F57))</f>
        <v/>
      </c>
      <c r="M57" s="23">
        <f>IF($Y57&lt;&gt;1,"",IF($H57="",IF(AND(ISNUMBER('Parâmetros'!$B$5),'Parâmetros'!$B$5&gt;=0,'Parâmetros'!$B$5&lt;=1),'Parâmetros'!$B$5,""),$H57))</f>
        <v/>
      </c>
      <c r="N57" s="23">
        <f>IF($Y57&lt;&gt;1,"",IF($I57="",IF(AND(ISNUMBER('Parâmetros'!$B$6),'Parâmetros'!$B$6&gt;=0,'Parâmetros'!$B$6&lt;=1),'Parâmetros'!$B$6,""),$I57))</f>
        <v/>
      </c>
      <c r="O57" s="23">
        <f>IF($Y57&lt;&gt;1,"",IF($J57="",IF(AND(ISNUMBER('Parâmetros'!$B$7),'Parâmetros'!$B$7&gt;=0,'Parâmetros'!$B$7&lt;=1),'Parâmetros'!$B$7,""),$J57))</f>
        <v/>
      </c>
      <c r="P57" s="51">
        <f>IF(OR($Y57&lt;&gt;1,NOT(ISNUMBER($L57))),"",$E57*$L57)</f>
        <v/>
      </c>
      <c r="Q57" s="51">
        <f>IF($Y57&lt;&gt;1,"",$G57)</f>
        <v/>
      </c>
      <c r="R57" s="51">
        <f>IF(OR($Y57&lt;&gt;1,NOT(ISNUMBER($M57))),"",$E57*$M57)</f>
        <v/>
      </c>
      <c r="S57" s="51">
        <f>IF(OR($Y57&lt;&gt;1,NOT(ISNUMBER($N57))),"",$E57*$N57)</f>
        <v/>
      </c>
      <c r="T57" s="51">
        <f>IF(OR($Y57&lt;&gt;1,NOT(ISNUMBER($O57))),"",$E57*$O57)</f>
        <v/>
      </c>
      <c r="U57" s="51">
        <f>IF(COUNT($P57:$T57)&lt;&gt;5,"",SUM($P57:$T57))</f>
        <v/>
      </c>
      <c r="V57" s="23">
        <f>IFERROR($U57/$E57,"")</f>
        <v/>
      </c>
      <c r="W57" s="25">
        <f>IF(COUNTA($A57:$K57)=0,"",IF($A57="","Informar competência",IF($B57="","Informar SKU",IF($C57="","Informar produto",IF($D57="","Informar categoria",IF(COUNTIF('Parâmetros'!$D$4:$D$13,$D57)=0,"Categoria fora da lista",IF($E57="","Informar estoque médio",IF($G57="","Informar armazenagem",IF(COUNTIFS($A$6:$A$505,$A57,$B$6:$B$505,$B57)&gt;1,"Duplicidade de competência e SKU",IF($Y57&lt;&gt;1,"Valor, taxa ou data inválida",IF($U57="","Revisar parâmetros padrão",IF($V57&gt;'Parâmetros'!$B$8,"Taxa acima do limite",IF($E57&gt;'Parâmetros'!$B$9,"Estoque acima do limite","OK")))))))))))))</f>
        <v/>
      </c>
      <c r="X57" s="26">
        <f>IF(OR($Y57&lt;&gt;1,$A57&lt;&gt;'Resumo'!$B$3,$U57=""),"",COUNTIFS($A$6:$A$505,'Resumo'!$B$3,$Y$6:$Y$505,1,$U$6:$U$505,"&gt;"&amp;$U57)+COUNTIFS($A$6:$A57,'Resumo'!$B$3,$Y$6:$Y57,1,$U$6:$U57,$U57))</f>
        <v/>
      </c>
      <c r="Y57" s="26">
        <f>IF(COUNTA($A57:$K57)=0,"",IFERROR(IF(AND(ISNUMBER($A57),DAY($A57)=1,$A57&gt;=DATE(2020,1,1),$A57&lt;=DATE(2100,12,1),$B57&lt;&gt;"",$C57&lt;&gt;"",$D57&lt;&gt;"",COUNTIF('Parâmetros'!$D$4:$D$13,$D57)=1,ISNUMBER($E57),$E57&gt;0,ISNUMBER($G57),$G57&gt;=0,OR($F57="",AND(ISNUMBER($F57),$F57&gt;=0,$F57&lt;=1)),OR($H57="",AND(ISNUMBER($H57),$H57&gt;=0,$H57&lt;=1)),OR($I57="",AND(ISNUMBER($I57),$I57&gt;=0,$I57&lt;=1)),OR($J57="",AND(ISNUMBER($J57),$J57&gt;=0,$J57&lt;=1)),COUNTIFS($A$6:$A$505,$A57,$B$6:$B$505,$B57)=1),1,0),0))</f>
        <v/>
      </c>
    </row>
    <row r="58">
      <c r="A58" s="46" t="n"/>
      <c r="B58" s="19" t="n"/>
      <c r="C58" s="20" t="n"/>
      <c r="D58" s="19" t="n"/>
      <c r="E58" s="50" t="n"/>
      <c r="F58" s="22" t="n"/>
      <c r="G58" s="50" t="n"/>
      <c r="H58" s="22" t="n"/>
      <c r="I58" s="22" t="n"/>
      <c r="J58" s="22" t="n"/>
      <c r="K58" s="20" t="n"/>
      <c r="L58" s="23">
        <f>IF($Y58&lt;&gt;1,"",IF($F58="",IF(AND(ISNUMBER('Parâmetros'!$B$4),'Parâmetros'!$B$4&gt;=0,'Parâmetros'!$B$4&lt;=1),'Parâmetros'!$B$4,""),$F58))</f>
        <v/>
      </c>
      <c r="M58" s="23">
        <f>IF($Y58&lt;&gt;1,"",IF($H58="",IF(AND(ISNUMBER('Parâmetros'!$B$5),'Parâmetros'!$B$5&gt;=0,'Parâmetros'!$B$5&lt;=1),'Parâmetros'!$B$5,""),$H58))</f>
        <v/>
      </c>
      <c r="N58" s="23">
        <f>IF($Y58&lt;&gt;1,"",IF($I58="",IF(AND(ISNUMBER('Parâmetros'!$B$6),'Parâmetros'!$B$6&gt;=0,'Parâmetros'!$B$6&lt;=1),'Parâmetros'!$B$6,""),$I58))</f>
        <v/>
      </c>
      <c r="O58" s="23">
        <f>IF($Y58&lt;&gt;1,"",IF($J58="",IF(AND(ISNUMBER('Parâmetros'!$B$7),'Parâmetros'!$B$7&gt;=0,'Parâmetros'!$B$7&lt;=1),'Parâmetros'!$B$7,""),$J58))</f>
        <v/>
      </c>
      <c r="P58" s="51">
        <f>IF(OR($Y58&lt;&gt;1,NOT(ISNUMBER($L58))),"",$E58*$L58)</f>
        <v/>
      </c>
      <c r="Q58" s="51">
        <f>IF($Y58&lt;&gt;1,"",$G58)</f>
        <v/>
      </c>
      <c r="R58" s="51">
        <f>IF(OR($Y58&lt;&gt;1,NOT(ISNUMBER($M58))),"",$E58*$M58)</f>
        <v/>
      </c>
      <c r="S58" s="51">
        <f>IF(OR($Y58&lt;&gt;1,NOT(ISNUMBER($N58))),"",$E58*$N58)</f>
        <v/>
      </c>
      <c r="T58" s="51">
        <f>IF(OR($Y58&lt;&gt;1,NOT(ISNUMBER($O58))),"",$E58*$O58)</f>
        <v/>
      </c>
      <c r="U58" s="51">
        <f>IF(COUNT($P58:$T58)&lt;&gt;5,"",SUM($P58:$T58))</f>
        <v/>
      </c>
      <c r="V58" s="23">
        <f>IFERROR($U58/$E58,"")</f>
        <v/>
      </c>
      <c r="W58" s="25">
        <f>IF(COUNTA($A58:$K58)=0,"",IF($A58="","Informar competência",IF($B58="","Informar SKU",IF($C58="","Informar produto",IF($D58="","Informar categoria",IF(COUNTIF('Parâmetros'!$D$4:$D$13,$D58)=0,"Categoria fora da lista",IF($E58="","Informar estoque médio",IF($G58="","Informar armazenagem",IF(COUNTIFS($A$6:$A$505,$A58,$B$6:$B$505,$B58)&gt;1,"Duplicidade de competência e SKU",IF($Y58&lt;&gt;1,"Valor, taxa ou data inválida",IF($U58="","Revisar parâmetros padrão",IF($V58&gt;'Parâmetros'!$B$8,"Taxa acima do limite",IF($E58&gt;'Parâmetros'!$B$9,"Estoque acima do limite","OK")))))))))))))</f>
        <v/>
      </c>
      <c r="X58" s="26">
        <f>IF(OR($Y58&lt;&gt;1,$A58&lt;&gt;'Resumo'!$B$3,$U58=""),"",COUNTIFS($A$6:$A$505,'Resumo'!$B$3,$Y$6:$Y$505,1,$U$6:$U$505,"&gt;"&amp;$U58)+COUNTIFS($A$6:$A58,'Resumo'!$B$3,$Y$6:$Y58,1,$U$6:$U58,$U58))</f>
        <v/>
      </c>
      <c r="Y58" s="26">
        <f>IF(COUNTA($A58:$K58)=0,"",IFERROR(IF(AND(ISNUMBER($A58),DAY($A58)=1,$A58&gt;=DATE(2020,1,1),$A58&lt;=DATE(2100,12,1),$B58&lt;&gt;"",$C58&lt;&gt;"",$D58&lt;&gt;"",COUNTIF('Parâmetros'!$D$4:$D$13,$D58)=1,ISNUMBER($E58),$E58&gt;0,ISNUMBER($G58),$G58&gt;=0,OR($F58="",AND(ISNUMBER($F58),$F58&gt;=0,$F58&lt;=1)),OR($H58="",AND(ISNUMBER($H58),$H58&gt;=0,$H58&lt;=1)),OR($I58="",AND(ISNUMBER($I58),$I58&gt;=0,$I58&lt;=1)),OR($J58="",AND(ISNUMBER($J58),$J58&gt;=0,$J58&lt;=1)),COUNTIFS($A$6:$A$505,$A58,$B$6:$B$505,$B58)=1),1,0),0))</f>
        <v/>
      </c>
    </row>
    <row r="59">
      <c r="A59" s="46" t="n"/>
      <c r="B59" s="19" t="n"/>
      <c r="C59" s="20" t="n"/>
      <c r="D59" s="19" t="n"/>
      <c r="E59" s="50" t="n"/>
      <c r="F59" s="22" t="n"/>
      <c r="G59" s="50" t="n"/>
      <c r="H59" s="22" t="n"/>
      <c r="I59" s="22" t="n"/>
      <c r="J59" s="22" t="n"/>
      <c r="K59" s="20" t="n"/>
      <c r="L59" s="23">
        <f>IF($Y59&lt;&gt;1,"",IF($F59="",IF(AND(ISNUMBER('Parâmetros'!$B$4),'Parâmetros'!$B$4&gt;=0,'Parâmetros'!$B$4&lt;=1),'Parâmetros'!$B$4,""),$F59))</f>
        <v/>
      </c>
      <c r="M59" s="23">
        <f>IF($Y59&lt;&gt;1,"",IF($H59="",IF(AND(ISNUMBER('Parâmetros'!$B$5),'Parâmetros'!$B$5&gt;=0,'Parâmetros'!$B$5&lt;=1),'Parâmetros'!$B$5,""),$H59))</f>
        <v/>
      </c>
      <c r="N59" s="23">
        <f>IF($Y59&lt;&gt;1,"",IF($I59="",IF(AND(ISNUMBER('Parâmetros'!$B$6),'Parâmetros'!$B$6&gt;=0,'Parâmetros'!$B$6&lt;=1),'Parâmetros'!$B$6,""),$I59))</f>
        <v/>
      </c>
      <c r="O59" s="23">
        <f>IF($Y59&lt;&gt;1,"",IF($J59="",IF(AND(ISNUMBER('Parâmetros'!$B$7),'Parâmetros'!$B$7&gt;=0,'Parâmetros'!$B$7&lt;=1),'Parâmetros'!$B$7,""),$J59))</f>
        <v/>
      </c>
      <c r="P59" s="51">
        <f>IF(OR($Y59&lt;&gt;1,NOT(ISNUMBER($L59))),"",$E59*$L59)</f>
        <v/>
      </c>
      <c r="Q59" s="51">
        <f>IF($Y59&lt;&gt;1,"",$G59)</f>
        <v/>
      </c>
      <c r="R59" s="51">
        <f>IF(OR($Y59&lt;&gt;1,NOT(ISNUMBER($M59))),"",$E59*$M59)</f>
        <v/>
      </c>
      <c r="S59" s="51">
        <f>IF(OR($Y59&lt;&gt;1,NOT(ISNUMBER($N59))),"",$E59*$N59)</f>
        <v/>
      </c>
      <c r="T59" s="51">
        <f>IF(OR($Y59&lt;&gt;1,NOT(ISNUMBER($O59))),"",$E59*$O59)</f>
        <v/>
      </c>
      <c r="U59" s="51">
        <f>IF(COUNT($P59:$T59)&lt;&gt;5,"",SUM($P59:$T59))</f>
        <v/>
      </c>
      <c r="V59" s="23">
        <f>IFERROR($U59/$E59,"")</f>
        <v/>
      </c>
      <c r="W59" s="25">
        <f>IF(COUNTA($A59:$K59)=0,"",IF($A59="","Informar competência",IF($B59="","Informar SKU",IF($C59="","Informar produto",IF($D59="","Informar categoria",IF(COUNTIF('Parâmetros'!$D$4:$D$13,$D59)=0,"Categoria fora da lista",IF($E59="","Informar estoque médio",IF($G59="","Informar armazenagem",IF(COUNTIFS($A$6:$A$505,$A59,$B$6:$B$505,$B59)&gt;1,"Duplicidade de competência e SKU",IF($Y59&lt;&gt;1,"Valor, taxa ou data inválida",IF($U59="","Revisar parâmetros padrão",IF($V59&gt;'Parâmetros'!$B$8,"Taxa acima do limite",IF($E59&gt;'Parâmetros'!$B$9,"Estoque acima do limite","OK")))))))))))))</f>
        <v/>
      </c>
      <c r="X59" s="26">
        <f>IF(OR($Y59&lt;&gt;1,$A59&lt;&gt;'Resumo'!$B$3,$U59=""),"",COUNTIFS($A$6:$A$505,'Resumo'!$B$3,$Y$6:$Y$505,1,$U$6:$U$505,"&gt;"&amp;$U59)+COUNTIFS($A$6:$A59,'Resumo'!$B$3,$Y$6:$Y59,1,$U$6:$U59,$U59))</f>
        <v/>
      </c>
      <c r="Y59" s="26">
        <f>IF(COUNTA($A59:$K59)=0,"",IFERROR(IF(AND(ISNUMBER($A59),DAY($A59)=1,$A59&gt;=DATE(2020,1,1),$A59&lt;=DATE(2100,12,1),$B59&lt;&gt;"",$C59&lt;&gt;"",$D59&lt;&gt;"",COUNTIF('Parâmetros'!$D$4:$D$13,$D59)=1,ISNUMBER($E59),$E59&gt;0,ISNUMBER($G59),$G59&gt;=0,OR($F59="",AND(ISNUMBER($F59),$F59&gt;=0,$F59&lt;=1)),OR($H59="",AND(ISNUMBER($H59),$H59&gt;=0,$H59&lt;=1)),OR($I59="",AND(ISNUMBER($I59),$I59&gt;=0,$I59&lt;=1)),OR($J59="",AND(ISNUMBER($J59),$J59&gt;=0,$J59&lt;=1)),COUNTIFS($A$6:$A$505,$A59,$B$6:$B$505,$B59)=1),1,0),0))</f>
        <v/>
      </c>
    </row>
    <row r="60">
      <c r="A60" s="46" t="n"/>
      <c r="B60" s="19" t="n"/>
      <c r="C60" s="20" t="n"/>
      <c r="D60" s="19" t="n"/>
      <c r="E60" s="50" t="n"/>
      <c r="F60" s="22" t="n"/>
      <c r="G60" s="50" t="n"/>
      <c r="H60" s="22" t="n"/>
      <c r="I60" s="22" t="n"/>
      <c r="J60" s="22" t="n"/>
      <c r="K60" s="20" t="n"/>
      <c r="L60" s="23">
        <f>IF($Y60&lt;&gt;1,"",IF($F60="",IF(AND(ISNUMBER('Parâmetros'!$B$4),'Parâmetros'!$B$4&gt;=0,'Parâmetros'!$B$4&lt;=1),'Parâmetros'!$B$4,""),$F60))</f>
        <v/>
      </c>
      <c r="M60" s="23">
        <f>IF($Y60&lt;&gt;1,"",IF($H60="",IF(AND(ISNUMBER('Parâmetros'!$B$5),'Parâmetros'!$B$5&gt;=0,'Parâmetros'!$B$5&lt;=1),'Parâmetros'!$B$5,""),$H60))</f>
        <v/>
      </c>
      <c r="N60" s="23">
        <f>IF($Y60&lt;&gt;1,"",IF($I60="",IF(AND(ISNUMBER('Parâmetros'!$B$6),'Parâmetros'!$B$6&gt;=0,'Parâmetros'!$B$6&lt;=1),'Parâmetros'!$B$6,""),$I60))</f>
        <v/>
      </c>
      <c r="O60" s="23">
        <f>IF($Y60&lt;&gt;1,"",IF($J60="",IF(AND(ISNUMBER('Parâmetros'!$B$7),'Parâmetros'!$B$7&gt;=0,'Parâmetros'!$B$7&lt;=1),'Parâmetros'!$B$7,""),$J60))</f>
        <v/>
      </c>
      <c r="P60" s="51">
        <f>IF(OR($Y60&lt;&gt;1,NOT(ISNUMBER($L60))),"",$E60*$L60)</f>
        <v/>
      </c>
      <c r="Q60" s="51">
        <f>IF($Y60&lt;&gt;1,"",$G60)</f>
        <v/>
      </c>
      <c r="R60" s="51">
        <f>IF(OR($Y60&lt;&gt;1,NOT(ISNUMBER($M60))),"",$E60*$M60)</f>
        <v/>
      </c>
      <c r="S60" s="51">
        <f>IF(OR($Y60&lt;&gt;1,NOT(ISNUMBER($N60))),"",$E60*$N60)</f>
        <v/>
      </c>
      <c r="T60" s="51">
        <f>IF(OR($Y60&lt;&gt;1,NOT(ISNUMBER($O60))),"",$E60*$O60)</f>
        <v/>
      </c>
      <c r="U60" s="51">
        <f>IF(COUNT($P60:$T60)&lt;&gt;5,"",SUM($P60:$T60))</f>
        <v/>
      </c>
      <c r="V60" s="23">
        <f>IFERROR($U60/$E60,"")</f>
        <v/>
      </c>
      <c r="W60" s="25">
        <f>IF(COUNTA($A60:$K60)=0,"",IF($A60="","Informar competência",IF($B60="","Informar SKU",IF($C60="","Informar produto",IF($D60="","Informar categoria",IF(COUNTIF('Parâmetros'!$D$4:$D$13,$D60)=0,"Categoria fora da lista",IF($E60="","Informar estoque médio",IF($G60="","Informar armazenagem",IF(COUNTIFS($A$6:$A$505,$A60,$B$6:$B$505,$B60)&gt;1,"Duplicidade de competência e SKU",IF($Y60&lt;&gt;1,"Valor, taxa ou data inválida",IF($U60="","Revisar parâmetros padrão",IF($V60&gt;'Parâmetros'!$B$8,"Taxa acima do limite",IF($E60&gt;'Parâmetros'!$B$9,"Estoque acima do limite","OK")))))))))))))</f>
        <v/>
      </c>
      <c r="X60" s="26">
        <f>IF(OR($Y60&lt;&gt;1,$A60&lt;&gt;'Resumo'!$B$3,$U60=""),"",COUNTIFS($A$6:$A$505,'Resumo'!$B$3,$Y$6:$Y$505,1,$U$6:$U$505,"&gt;"&amp;$U60)+COUNTIFS($A$6:$A60,'Resumo'!$B$3,$Y$6:$Y60,1,$U$6:$U60,$U60))</f>
        <v/>
      </c>
      <c r="Y60" s="26">
        <f>IF(COUNTA($A60:$K60)=0,"",IFERROR(IF(AND(ISNUMBER($A60),DAY($A60)=1,$A60&gt;=DATE(2020,1,1),$A60&lt;=DATE(2100,12,1),$B60&lt;&gt;"",$C60&lt;&gt;"",$D60&lt;&gt;"",COUNTIF('Parâmetros'!$D$4:$D$13,$D60)=1,ISNUMBER($E60),$E60&gt;0,ISNUMBER($G60),$G60&gt;=0,OR($F60="",AND(ISNUMBER($F60),$F60&gt;=0,$F60&lt;=1)),OR($H60="",AND(ISNUMBER($H60),$H60&gt;=0,$H60&lt;=1)),OR($I60="",AND(ISNUMBER($I60),$I60&gt;=0,$I60&lt;=1)),OR($J60="",AND(ISNUMBER($J60),$J60&gt;=0,$J60&lt;=1)),COUNTIFS($A$6:$A$505,$A60,$B$6:$B$505,$B60)=1),1,0),0))</f>
        <v/>
      </c>
    </row>
    <row r="61">
      <c r="A61" s="46" t="n"/>
      <c r="B61" s="19" t="n"/>
      <c r="C61" s="20" t="n"/>
      <c r="D61" s="19" t="n"/>
      <c r="E61" s="50" t="n"/>
      <c r="F61" s="22" t="n"/>
      <c r="G61" s="50" t="n"/>
      <c r="H61" s="22" t="n"/>
      <c r="I61" s="22" t="n"/>
      <c r="J61" s="22" t="n"/>
      <c r="K61" s="20" t="n"/>
      <c r="L61" s="23">
        <f>IF($Y61&lt;&gt;1,"",IF($F61="",IF(AND(ISNUMBER('Parâmetros'!$B$4),'Parâmetros'!$B$4&gt;=0,'Parâmetros'!$B$4&lt;=1),'Parâmetros'!$B$4,""),$F61))</f>
        <v/>
      </c>
      <c r="M61" s="23">
        <f>IF($Y61&lt;&gt;1,"",IF($H61="",IF(AND(ISNUMBER('Parâmetros'!$B$5),'Parâmetros'!$B$5&gt;=0,'Parâmetros'!$B$5&lt;=1),'Parâmetros'!$B$5,""),$H61))</f>
        <v/>
      </c>
      <c r="N61" s="23">
        <f>IF($Y61&lt;&gt;1,"",IF($I61="",IF(AND(ISNUMBER('Parâmetros'!$B$6),'Parâmetros'!$B$6&gt;=0,'Parâmetros'!$B$6&lt;=1),'Parâmetros'!$B$6,""),$I61))</f>
        <v/>
      </c>
      <c r="O61" s="23">
        <f>IF($Y61&lt;&gt;1,"",IF($J61="",IF(AND(ISNUMBER('Parâmetros'!$B$7),'Parâmetros'!$B$7&gt;=0,'Parâmetros'!$B$7&lt;=1),'Parâmetros'!$B$7,""),$J61))</f>
        <v/>
      </c>
      <c r="P61" s="51">
        <f>IF(OR($Y61&lt;&gt;1,NOT(ISNUMBER($L61))),"",$E61*$L61)</f>
        <v/>
      </c>
      <c r="Q61" s="51">
        <f>IF($Y61&lt;&gt;1,"",$G61)</f>
        <v/>
      </c>
      <c r="R61" s="51">
        <f>IF(OR($Y61&lt;&gt;1,NOT(ISNUMBER($M61))),"",$E61*$M61)</f>
        <v/>
      </c>
      <c r="S61" s="51">
        <f>IF(OR($Y61&lt;&gt;1,NOT(ISNUMBER($N61))),"",$E61*$N61)</f>
        <v/>
      </c>
      <c r="T61" s="51">
        <f>IF(OR($Y61&lt;&gt;1,NOT(ISNUMBER($O61))),"",$E61*$O61)</f>
        <v/>
      </c>
      <c r="U61" s="51">
        <f>IF(COUNT($P61:$T61)&lt;&gt;5,"",SUM($P61:$T61))</f>
        <v/>
      </c>
      <c r="V61" s="23">
        <f>IFERROR($U61/$E61,"")</f>
        <v/>
      </c>
      <c r="W61" s="25">
        <f>IF(COUNTA($A61:$K61)=0,"",IF($A61="","Informar competência",IF($B61="","Informar SKU",IF($C61="","Informar produto",IF($D61="","Informar categoria",IF(COUNTIF('Parâmetros'!$D$4:$D$13,$D61)=0,"Categoria fora da lista",IF($E61="","Informar estoque médio",IF($G61="","Informar armazenagem",IF(COUNTIFS($A$6:$A$505,$A61,$B$6:$B$505,$B61)&gt;1,"Duplicidade de competência e SKU",IF($Y61&lt;&gt;1,"Valor, taxa ou data inválida",IF($U61="","Revisar parâmetros padrão",IF($V61&gt;'Parâmetros'!$B$8,"Taxa acima do limite",IF($E61&gt;'Parâmetros'!$B$9,"Estoque acima do limite","OK")))))))))))))</f>
        <v/>
      </c>
      <c r="X61" s="26">
        <f>IF(OR($Y61&lt;&gt;1,$A61&lt;&gt;'Resumo'!$B$3,$U61=""),"",COUNTIFS($A$6:$A$505,'Resumo'!$B$3,$Y$6:$Y$505,1,$U$6:$U$505,"&gt;"&amp;$U61)+COUNTIFS($A$6:$A61,'Resumo'!$B$3,$Y$6:$Y61,1,$U$6:$U61,$U61))</f>
        <v/>
      </c>
      <c r="Y61" s="26">
        <f>IF(COUNTA($A61:$K61)=0,"",IFERROR(IF(AND(ISNUMBER($A61),DAY($A61)=1,$A61&gt;=DATE(2020,1,1),$A61&lt;=DATE(2100,12,1),$B61&lt;&gt;"",$C61&lt;&gt;"",$D61&lt;&gt;"",COUNTIF('Parâmetros'!$D$4:$D$13,$D61)=1,ISNUMBER($E61),$E61&gt;0,ISNUMBER($G61),$G61&gt;=0,OR($F61="",AND(ISNUMBER($F61),$F61&gt;=0,$F61&lt;=1)),OR($H61="",AND(ISNUMBER($H61),$H61&gt;=0,$H61&lt;=1)),OR($I61="",AND(ISNUMBER($I61),$I61&gt;=0,$I61&lt;=1)),OR($J61="",AND(ISNUMBER($J61),$J61&gt;=0,$J61&lt;=1)),COUNTIFS($A$6:$A$505,$A61,$B$6:$B$505,$B61)=1),1,0),0))</f>
        <v/>
      </c>
    </row>
    <row r="62">
      <c r="A62" s="46" t="n"/>
      <c r="B62" s="19" t="n"/>
      <c r="C62" s="20" t="n"/>
      <c r="D62" s="19" t="n"/>
      <c r="E62" s="50" t="n"/>
      <c r="F62" s="22" t="n"/>
      <c r="G62" s="50" t="n"/>
      <c r="H62" s="22" t="n"/>
      <c r="I62" s="22" t="n"/>
      <c r="J62" s="22" t="n"/>
      <c r="K62" s="20" t="n"/>
      <c r="L62" s="23">
        <f>IF($Y62&lt;&gt;1,"",IF($F62="",IF(AND(ISNUMBER('Parâmetros'!$B$4),'Parâmetros'!$B$4&gt;=0,'Parâmetros'!$B$4&lt;=1),'Parâmetros'!$B$4,""),$F62))</f>
        <v/>
      </c>
      <c r="M62" s="23">
        <f>IF($Y62&lt;&gt;1,"",IF($H62="",IF(AND(ISNUMBER('Parâmetros'!$B$5),'Parâmetros'!$B$5&gt;=0,'Parâmetros'!$B$5&lt;=1),'Parâmetros'!$B$5,""),$H62))</f>
        <v/>
      </c>
      <c r="N62" s="23">
        <f>IF($Y62&lt;&gt;1,"",IF($I62="",IF(AND(ISNUMBER('Parâmetros'!$B$6),'Parâmetros'!$B$6&gt;=0,'Parâmetros'!$B$6&lt;=1),'Parâmetros'!$B$6,""),$I62))</f>
        <v/>
      </c>
      <c r="O62" s="23">
        <f>IF($Y62&lt;&gt;1,"",IF($J62="",IF(AND(ISNUMBER('Parâmetros'!$B$7),'Parâmetros'!$B$7&gt;=0,'Parâmetros'!$B$7&lt;=1),'Parâmetros'!$B$7,""),$J62))</f>
        <v/>
      </c>
      <c r="P62" s="51">
        <f>IF(OR($Y62&lt;&gt;1,NOT(ISNUMBER($L62))),"",$E62*$L62)</f>
        <v/>
      </c>
      <c r="Q62" s="51">
        <f>IF($Y62&lt;&gt;1,"",$G62)</f>
        <v/>
      </c>
      <c r="R62" s="51">
        <f>IF(OR($Y62&lt;&gt;1,NOT(ISNUMBER($M62))),"",$E62*$M62)</f>
        <v/>
      </c>
      <c r="S62" s="51">
        <f>IF(OR($Y62&lt;&gt;1,NOT(ISNUMBER($N62))),"",$E62*$N62)</f>
        <v/>
      </c>
      <c r="T62" s="51">
        <f>IF(OR($Y62&lt;&gt;1,NOT(ISNUMBER($O62))),"",$E62*$O62)</f>
        <v/>
      </c>
      <c r="U62" s="51">
        <f>IF(COUNT($P62:$T62)&lt;&gt;5,"",SUM($P62:$T62))</f>
        <v/>
      </c>
      <c r="V62" s="23">
        <f>IFERROR($U62/$E62,"")</f>
        <v/>
      </c>
      <c r="W62" s="25">
        <f>IF(COUNTA($A62:$K62)=0,"",IF($A62="","Informar competência",IF($B62="","Informar SKU",IF($C62="","Informar produto",IF($D62="","Informar categoria",IF(COUNTIF('Parâmetros'!$D$4:$D$13,$D62)=0,"Categoria fora da lista",IF($E62="","Informar estoque médio",IF($G62="","Informar armazenagem",IF(COUNTIFS($A$6:$A$505,$A62,$B$6:$B$505,$B62)&gt;1,"Duplicidade de competência e SKU",IF($Y62&lt;&gt;1,"Valor, taxa ou data inválida",IF($U62="","Revisar parâmetros padrão",IF($V62&gt;'Parâmetros'!$B$8,"Taxa acima do limite",IF($E62&gt;'Parâmetros'!$B$9,"Estoque acima do limite","OK")))))))))))))</f>
        <v/>
      </c>
      <c r="X62" s="26">
        <f>IF(OR($Y62&lt;&gt;1,$A62&lt;&gt;'Resumo'!$B$3,$U62=""),"",COUNTIFS($A$6:$A$505,'Resumo'!$B$3,$Y$6:$Y$505,1,$U$6:$U$505,"&gt;"&amp;$U62)+COUNTIFS($A$6:$A62,'Resumo'!$B$3,$Y$6:$Y62,1,$U$6:$U62,$U62))</f>
        <v/>
      </c>
      <c r="Y62" s="26">
        <f>IF(COUNTA($A62:$K62)=0,"",IFERROR(IF(AND(ISNUMBER($A62),DAY($A62)=1,$A62&gt;=DATE(2020,1,1),$A62&lt;=DATE(2100,12,1),$B62&lt;&gt;"",$C62&lt;&gt;"",$D62&lt;&gt;"",COUNTIF('Parâmetros'!$D$4:$D$13,$D62)=1,ISNUMBER($E62),$E62&gt;0,ISNUMBER($G62),$G62&gt;=0,OR($F62="",AND(ISNUMBER($F62),$F62&gt;=0,$F62&lt;=1)),OR($H62="",AND(ISNUMBER($H62),$H62&gt;=0,$H62&lt;=1)),OR($I62="",AND(ISNUMBER($I62),$I62&gt;=0,$I62&lt;=1)),OR($J62="",AND(ISNUMBER($J62),$J62&gt;=0,$J62&lt;=1)),COUNTIFS($A$6:$A$505,$A62,$B$6:$B$505,$B62)=1),1,0),0))</f>
        <v/>
      </c>
    </row>
    <row r="63">
      <c r="A63" s="46" t="n"/>
      <c r="B63" s="19" t="n"/>
      <c r="C63" s="20" t="n"/>
      <c r="D63" s="19" t="n"/>
      <c r="E63" s="50" t="n"/>
      <c r="F63" s="22" t="n"/>
      <c r="G63" s="50" t="n"/>
      <c r="H63" s="22" t="n"/>
      <c r="I63" s="22" t="n"/>
      <c r="J63" s="22" t="n"/>
      <c r="K63" s="20" t="n"/>
      <c r="L63" s="23">
        <f>IF($Y63&lt;&gt;1,"",IF($F63="",IF(AND(ISNUMBER('Parâmetros'!$B$4),'Parâmetros'!$B$4&gt;=0,'Parâmetros'!$B$4&lt;=1),'Parâmetros'!$B$4,""),$F63))</f>
        <v/>
      </c>
      <c r="M63" s="23">
        <f>IF($Y63&lt;&gt;1,"",IF($H63="",IF(AND(ISNUMBER('Parâmetros'!$B$5),'Parâmetros'!$B$5&gt;=0,'Parâmetros'!$B$5&lt;=1),'Parâmetros'!$B$5,""),$H63))</f>
        <v/>
      </c>
      <c r="N63" s="23">
        <f>IF($Y63&lt;&gt;1,"",IF($I63="",IF(AND(ISNUMBER('Parâmetros'!$B$6),'Parâmetros'!$B$6&gt;=0,'Parâmetros'!$B$6&lt;=1),'Parâmetros'!$B$6,""),$I63))</f>
        <v/>
      </c>
      <c r="O63" s="23">
        <f>IF($Y63&lt;&gt;1,"",IF($J63="",IF(AND(ISNUMBER('Parâmetros'!$B$7),'Parâmetros'!$B$7&gt;=0,'Parâmetros'!$B$7&lt;=1),'Parâmetros'!$B$7,""),$J63))</f>
        <v/>
      </c>
      <c r="P63" s="51">
        <f>IF(OR($Y63&lt;&gt;1,NOT(ISNUMBER($L63))),"",$E63*$L63)</f>
        <v/>
      </c>
      <c r="Q63" s="51">
        <f>IF($Y63&lt;&gt;1,"",$G63)</f>
        <v/>
      </c>
      <c r="R63" s="51">
        <f>IF(OR($Y63&lt;&gt;1,NOT(ISNUMBER($M63))),"",$E63*$M63)</f>
        <v/>
      </c>
      <c r="S63" s="51">
        <f>IF(OR($Y63&lt;&gt;1,NOT(ISNUMBER($N63))),"",$E63*$N63)</f>
        <v/>
      </c>
      <c r="T63" s="51">
        <f>IF(OR($Y63&lt;&gt;1,NOT(ISNUMBER($O63))),"",$E63*$O63)</f>
        <v/>
      </c>
      <c r="U63" s="51">
        <f>IF(COUNT($P63:$T63)&lt;&gt;5,"",SUM($P63:$T63))</f>
        <v/>
      </c>
      <c r="V63" s="23">
        <f>IFERROR($U63/$E63,"")</f>
        <v/>
      </c>
      <c r="W63" s="25">
        <f>IF(COUNTA($A63:$K63)=0,"",IF($A63="","Informar competência",IF($B63="","Informar SKU",IF($C63="","Informar produto",IF($D63="","Informar categoria",IF(COUNTIF('Parâmetros'!$D$4:$D$13,$D63)=0,"Categoria fora da lista",IF($E63="","Informar estoque médio",IF($G63="","Informar armazenagem",IF(COUNTIFS($A$6:$A$505,$A63,$B$6:$B$505,$B63)&gt;1,"Duplicidade de competência e SKU",IF($Y63&lt;&gt;1,"Valor, taxa ou data inválida",IF($U63="","Revisar parâmetros padrão",IF($V63&gt;'Parâmetros'!$B$8,"Taxa acima do limite",IF($E63&gt;'Parâmetros'!$B$9,"Estoque acima do limite","OK")))))))))))))</f>
        <v/>
      </c>
      <c r="X63" s="26">
        <f>IF(OR($Y63&lt;&gt;1,$A63&lt;&gt;'Resumo'!$B$3,$U63=""),"",COUNTIFS($A$6:$A$505,'Resumo'!$B$3,$Y$6:$Y$505,1,$U$6:$U$505,"&gt;"&amp;$U63)+COUNTIFS($A$6:$A63,'Resumo'!$B$3,$Y$6:$Y63,1,$U$6:$U63,$U63))</f>
        <v/>
      </c>
      <c r="Y63" s="26">
        <f>IF(COUNTA($A63:$K63)=0,"",IFERROR(IF(AND(ISNUMBER($A63),DAY($A63)=1,$A63&gt;=DATE(2020,1,1),$A63&lt;=DATE(2100,12,1),$B63&lt;&gt;"",$C63&lt;&gt;"",$D63&lt;&gt;"",COUNTIF('Parâmetros'!$D$4:$D$13,$D63)=1,ISNUMBER($E63),$E63&gt;0,ISNUMBER($G63),$G63&gt;=0,OR($F63="",AND(ISNUMBER($F63),$F63&gt;=0,$F63&lt;=1)),OR($H63="",AND(ISNUMBER($H63),$H63&gt;=0,$H63&lt;=1)),OR($I63="",AND(ISNUMBER($I63),$I63&gt;=0,$I63&lt;=1)),OR($J63="",AND(ISNUMBER($J63),$J63&gt;=0,$J63&lt;=1)),COUNTIFS($A$6:$A$505,$A63,$B$6:$B$505,$B63)=1),1,0),0))</f>
        <v/>
      </c>
    </row>
    <row r="64">
      <c r="A64" s="46" t="n"/>
      <c r="B64" s="19" t="n"/>
      <c r="C64" s="20" t="n"/>
      <c r="D64" s="19" t="n"/>
      <c r="E64" s="50" t="n"/>
      <c r="F64" s="22" t="n"/>
      <c r="G64" s="50" t="n"/>
      <c r="H64" s="22" t="n"/>
      <c r="I64" s="22" t="n"/>
      <c r="J64" s="22" t="n"/>
      <c r="K64" s="20" t="n"/>
      <c r="L64" s="23">
        <f>IF($Y64&lt;&gt;1,"",IF($F64="",IF(AND(ISNUMBER('Parâmetros'!$B$4),'Parâmetros'!$B$4&gt;=0,'Parâmetros'!$B$4&lt;=1),'Parâmetros'!$B$4,""),$F64))</f>
        <v/>
      </c>
      <c r="M64" s="23">
        <f>IF($Y64&lt;&gt;1,"",IF($H64="",IF(AND(ISNUMBER('Parâmetros'!$B$5),'Parâmetros'!$B$5&gt;=0,'Parâmetros'!$B$5&lt;=1),'Parâmetros'!$B$5,""),$H64))</f>
        <v/>
      </c>
      <c r="N64" s="23">
        <f>IF($Y64&lt;&gt;1,"",IF($I64="",IF(AND(ISNUMBER('Parâmetros'!$B$6),'Parâmetros'!$B$6&gt;=0,'Parâmetros'!$B$6&lt;=1),'Parâmetros'!$B$6,""),$I64))</f>
        <v/>
      </c>
      <c r="O64" s="23">
        <f>IF($Y64&lt;&gt;1,"",IF($J64="",IF(AND(ISNUMBER('Parâmetros'!$B$7),'Parâmetros'!$B$7&gt;=0,'Parâmetros'!$B$7&lt;=1),'Parâmetros'!$B$7,""),$J64))</f>
        <v/>
      </c>
      <c r="P64" s="51">
        <f>IF(OR($Y64&lt;&gt;1,NOT(ISNUMBER($L64))),"",$E64*$L64)</f>
        <v/>
      </c>
      <c r="Q64" s="51">
        <f>IF($Y64&lt;&gt;1,"",$G64)</f>
        <v/>
      </c>
      <c r="R64" s="51">
        <f>IF(OR($Y64&lt;&gt;1,NOT(ISNUMBER($M64))),"",$E64*$M64)</f>
        <v/>
      </c>
      <c r="S64" s="51">
        <f>IF(OR($Y64&lt;&gt;1,NOT(ISNUMBER($N64))),"",$E64*$N64)</f>
        <v/>
      </c>
      <c r="T64" s="51">
        <f>IF(OR($Y64&lt;&gt;1,NOT(ISNUMBER($O64))),"",$E64*$O64)</f>
        <v/>
      </c>
      <c r="U64" s="51">
        <f>IF(COUNT($P64:$T64)&lt;&gt;5,"",SUM($P64:$T64))</f>
        <v/>
      </c>
      <c r="V64" s="23">
        <f>IFERROR($U64/$E64,"")</f>
        <v/>
      </c>
      <c r="W64" s="25">
        <f>IF(COUNTA($A64:$K64)=0,"",IF($A64="","Informar competência",IF($B64="","Informar SKU",IF($C64="","Informar produto",IF($D64="","Informar categoria",IF(COUNTIF('Parâmetros'!$D$4:$D$13,$D64)=0,"Categoria fora da lista",IF($E64="","Informar estoque médio",IF($G64="","Informar armazenagem",IF(COUNTIFS($A$6:$A$505,$A64,$B$6:$B$505,$B64)&gt;1,"Duplicidade de competência e SKU",IF($Y64&lt;&gt;1,"Valor, taxa ou data inválida",IF($U64="","Revisar parâmetros padrão",IF($V64&gt;'Parâmetros'!$B$8,"Taxa acima do limite",IF($E64&gt;'Parâmetros'!$B$9,"Estoque acima do limite","OK")))))))))))))</f>
        <v/>
      </c>
      <c r="X64" s="26">
        <f>IF(OR($Y64&lt;&gt;1,$A64&lt;&gt;'Resumo'!$B$3,$U64=""),"",COUNTIFS($A$6:$A$505,'Resumo'!$B$3,$Y$6:$Y$505,1,$U$6:$U$505,"&gt;"&amp;$U64)+COUNTIFS($A$6:$A64,'Resumo'!$B$3,$Y$6:$Y64,1,$U$6:$U64,$U64))</f>
        <v/>
      </c>
      <c r="Y64" s="26">
        <f>IF(COUNTA($A64:$K64)=0,"",IFERROR(IF(AND(ISNUMBER($A64),DAY($A64)=1,$A64&gt;=DATE(2020,1,1),$A64&lt;=DATE(2100,12,1),$B64&lt;&gt;"",$C64&lt;&gt;"",$D64&lt;&gt;"",COUNTIF('Parâmetros'!$D$4:$D$13,$D64)=1,ISNUMBER($E64),$E64&gt;0,ISNUMBER($G64),$G64&gt;=0,OR($F64="",AND(ISNUMBER($F64),$F64&gt;=0,$F64&lt;=1)),OR($H64="",AND(ISNUMBER($H64),$H64&gt;=0,$H64&lt;=1)),OR($I64="",AND(ISNUMBER($I64),$I64&gt;=0,$I64&lt;=1)),OR($J64="",AND(ISNUMBER($J64),$J64&gt;=0,$J64&lt;=1)),COUNTIFS($A$6:$A$505,$A64,$B$6:$B$505,$B64)=1),1,0),0))</f>
        <v/>
      </c>
    </row>
    <row r="65">
      <c r="A65" s="46" t="n"/>
      <c r="B65" s="19" t="n"/>
      <c r="C65" s="20" t="n"/>
      <c r="D65" s="19" t="n"/>
      <c r="E65" s="50" t="n"/>
      <c r="F65" s="22" t="n"/>
      <c r="G65" s="50" t="n"/>
      <c r="H65" s="22" t="n"/>
      <c r="I65" s="22" t="n"/>
      <c r="J65" s="22" t="n"/>
      <c r="K65" s="20" t="n"/>
      <c r="L65" s="23">
        <f>IF($Y65&lt;&gt;1,"",IF($F65="",IF(AND(ISNUMBER('Parâmetros'!$B$4),'Parâmetros'!$B$4&gt;=0,'Parâmetros'!$B$4&lt;=1),'Parâmetros'!$B$4,""),$F65))</f>
        <v/>
      </c>
      <c r="M65" s="23">
        <f>IF($Y65&lt;&gt;1,"",IF($H65="",IF(AND(ISNUMBER('Parâmetros'!$B$5),'Parâmetros'!$B$5&gt;=0,'Parâmetros'!$B$5&lt;=1),'Parâmetros'!$B$5,""),$H65))</f>
        <v/>
      </c>
      <c r="N65" s="23">
        <f>IF($Y65&lt;&gt;1,"",IF($I65="",IF(AND(ISNUMBER('Parâmetros'!$B$6),'Parâmetros'!$B$6&gt;=0,'Parâmetros'!$B$6&lt;=1),'Parâmetros'!$B$6,""),$I65))</f>
        <v/>
      </c>
      <c r="O65" s="23">
        <f>IF($Y65&lt;&gt;1,"",IF($J65="",IF(AND(ISNUMBER('Parâmetros'!$B$7),'Parâmetros'!$B$7&gt;=0,'Parâmetros'!$B$7&lt;=1),'Parâmetros'!$B$7,""),$J65))</f>
        <v/>
      </c>
      <c r="P65" s="51">
        <f>IF(OR($Y65&lt;&gt;1,NOT(ISNUMBER($L65))),"",$E65*$L65)</f>
        <v/>
      </c>
      <c r="Q65" s="51">
        <f>IF($Y65&lt;&gt;1,"",$G65)</f>
        <v/>
      </c>
      <c r="R65" s="51">
        <f>IF(OR($Y65&lt;&gt;1,NOT(ISNUMBER($M65))),"",$E65*$M65)</f>
        <v/>
      </c>
      <c r="S65" s="51">
        <f>IF(OR($Y65&lt;&gt;1,NOT(ISNUMBER($N65))),"",$E65*$N65)</f>
        <v/>
      </c>
      <c r="T65" s="51">
        <f>IF(OR($Y65&lt;&gt;1,NOT(ISNUMBER($O65))),"",$E65*$O65)</f>
        <v/>
      </c>
      <c r="U65" s="51">
        <f>IF(COUNT($P65:$T65)&lt;&gt;5,"",SUM($P65:$T65))</f>
        <v/>
      </c>
      <c r="V65" s="23">
        <f>IFERROR($U65/$E65,"")</f>
        <v/>
      </c>
      <c r="W65" s="25">
        <f>IF(COUNTA($A65:$K65)=0,"",IF($A65="","Informar competência",IF($B65="","Informar SKU",IF($C65="","Informar produto",IF($D65="","Informar categoria",IF(COUNTIF('Parâmetros'!$D$4:$D$13,$D65)=0,"Categoria fora da lista",IF($E65="","Informar estoque médio",IF($G65="","Informar armazenagem",IF(COUNTIFS($A$6:$A$505,$A65,$B$6:$B$505,$B65)&gt;1,"Duplicidade de competência e SKU",IF($Y65&lt;&gt;1,"Valor, taxa ou data inválida",IF($U65="","Revisar parâmetros padrão",IF($V65&gt;'Parâmetros'!$B$8,"Taxa acima do limite",IF($E65&gt;'Parâmetros'!$B$9,"Estoque acima do limite","OK")))))))))))))</f>
        <v/>
      </c>
      <c r="X65" s="26">
        <f>IF(OR($Y65&lt;&gt;1,$A65&lt;&gt;'Resumo'!$B$3,$U65=""),"",COUNTIFS($A$6:$A$505,'Resumo'!$B$3,$Y$6:$Y$505,1,$U$6:$U$505,"&gt;"&amp;$U65)+COUNTIFS($A$6:$A65,'Resumo'!$B$3,$Y$6:$Y65,1,$U$6:$U65,$U65))</f>
        <v/>
      </c>
      <c r="Y65" s="26">
        <f>IF(COUNTA($A65:$K65)=0,"",IFERROR(IF(AND(ISNUMBER($A65),DAY($A65)=1,$A65&gt;=DATE(2020,1,1),$A65&lt;=DATE(2100,12,1),$B65&lt;&gt;"",$C65&lt;&gt;"",$D65&lt;&gt;"",COUNTIF('Parâmetros'!$D$4:$D$13,$D65)=1,ISNUMBER($E65),$E65&gt;0,ISNUMBER($G65),$G65&gt;=0,OR($F65="",AND(ISNUMBER($F65),$F65&gt;=0,$F65&lt;=1)),OR($H65="",AND(ISNUMBER($H65),$H65&gt;=0,$H65&lt;=1)),OR($I65="",AND(ISNUMBER($I65),$I65&gt;=0,$I65&lt;=1)),OR($J65="",AND(ISNUMBER($J65),$J65&gt;=0,$J65&lt;=1)),COUNTIFS($A$6:$A$505,$A65,$B$6:$B$505,$B65)=1),1,0),0))</f>
        <v/>
      </c>
    </row>
    <row r="66">
      <c r="A66" s="46" t="n"/>
      <c r="B66" s="19" t="n"/>
      <c r="C66" s="20" t="n"/>
      <c r="D66" s="19" t="n"/>
      <c r="E66" s="50" t="n"/>
      <c r="F66" s="22" t="n"/>
      <c r="G66" s="50" t="n"/>
      <c r="H66" s="22" t="n"/>
      <c r="I66" s="22" t="n"/>
      <c r="J66" s="22" t="n"/>
      <c r="K66" s="20" t="n"/>
      <c r="L66" s="23">
        <f>IF($Y66&lt;&gt;1,"",IF($F66="",IF(AND(ISNUMBER('Parâmetros'!$B$4),'Parâmetros'!$B$4&gt;=0,'Parâmetros'!$B$4&lt;=1),'Parâmetros'!$B$4,""),$F66))</f>
        <v/>
      </c>
      <c r="M66" s="23">
        <f>IF($Y66&lt;&gt;1,"",IF($H66="",IF(AND(ISNUMBER('Parâmetros'!$B$5),'Parâmetros'!$B$5&gt;=0,'Parâmetros'!$B$5&lt;=1),'Parâmetros'!$B$5,""),$H66))</f>
        <v/>
      </c>
      <c r="N66" s="23">
        <f>IF($Y66&lt;&gt;1,"",IF($I66="",IF(AND(ISNUMBER('Parâmetros'!$B$6),'Parâmetros'!$B$6&gt;=0,'Parâmetros'!$B$6&lt;=1),'Parâmetros'!$B$6,""),$I66))</f>
        <v/>
      </c>
      <c r="O66" s="23">
        <f>IF($Y66&lt;&gt;1,"",IF($J66="",IF(AND(ISNUMBER('Parâmetros'!$B$7),'Parâmetros'!$B$7&gt;=0,'Parâmetros'!$B$7&lt;=1),'Parâmetros'!$B$7,""),$J66))</f>
        <v/>
      </c>
      <c r="P66" s="51">
        <f>IF(OR($Y66&lt;&gt;1,NOT(ISNUMBER($L66))),"",$E66*$L66)</f>
        <v/>
      </c>
      <c r="Q66" s="51">
        <f>IF($Y66&lt;&gt;1,"",$G66)</f>
        <v/>
      </c>
      <c r="R66" s="51">
        <f>IF(OR($Y66&lt;&gt;1,NOT(ISNUMBER($M66))),"",$E66*$M66)</f>
        <v/>
      </c>
      <c r="S66" s="51">
        <f>IF(OR($Y66&lt;&gt;1,NOT(ISNUMBER($N66))),"",$E66*$N66)</f>
        <v/>
      </c>
      <c r="T66" s="51">
        <f>IF(OR($Y66&lt;&gt;1,NOT(ISNUMBER($O66))),"",$E66*$O66)</f>
        <v/>
      </c>
      <c r="U66" s="51">
        <f>IF(COUNT($P66:$T66)&lt;&gt;5,"",SUM($P66:$T66))</f>
        <v/>
      </c>
      <c r="V66" s="23">
        <f>IFERROR($U66/$E66,"")</f>
        <v/>
      </c>
      <c r="W66" s="25">
        <f>IF(COUNTA($A66:$K66)=0,"",IF($A66="","Informar competência",IF($B66="","Informar SKU",IF($C66="","Informar produto",IF($D66="","Informar categoria",IF(COUNTIF('Parâmetros'!$D$4:$D$13,$D66)=0,"Categoria fora da lista",IF($E66="","Informar estoque médio",IF($G66="","Informar armazenagem",IF(COUNTIFS($A$6:$A$505,$A66,$B$6:$B$505,$B66)&gt;1,"Duplicidade de competência e SKU",IF($Y66&lt;&gt;1,"Valor, taxa ou data inválida",IF($U66="","Revisar parâmetros padrão",IF($V66&gt;'Parâmetros'!$B$8,"Taxa acima do limite",IF($E66&gt;'Parâmetros'!$B$9,"Estoque acima do limite","OK")))))))))))))</f>
        <v/>
      </c>
      <c r="X66" s="26">
        <f>IF(OR($Y66&lt;&gt;1,$A66&lt;&gt;'Resumo'!$B$3,$U66=""),"",COUNTIFS($A$6:$A$505,'Resumo'!$B$3,$Y$6:$Y$505,1,$U$6:$U$505,"&gt;"&amp;$U66)+COUNTIFS($A$6:$A66,'Resumo'!$B$3,$Y$6:$Y66,1,$U$6:$U66,$U66))</f>
        <v/>
      </c>
      <c r="Y66" s="26">
        <f>IF(COUNTA($A66:$K66)=0,"",IFERROR(IF(AND(ISNUMBER($A66),DAY($A66)=1,$A66&gt;=DATE(2020,1,1),$A66&lt;=DATE(2100,12,1),$B66&lt;&gt;"",$C66&lt;&gt;"",$D66&lt;&gt;"",COUNTIF('Parâmetros'!$D$4:$D$13,$D66)=1,ISNUMBER($E66),$E66&gt;0,ISNUMBER($G66),$G66&gt;=0,OR($F66="",AND(ISNUMBER($F66),$F66&gt;=0,$F66&lt;=1)),OR($H66="",AND(ISNUMBER($H66),$H66&gt;=0,$H66&lt;=1)),OR($I66="",AND(ISNUMBER($I66),$I66&gt;=0,$I66&lt;=1)),OR($J66="",AND(ISNUMBER($J66),$J66&gt;=0,$J66&lt;=1)),COUNTIFS($A$6:$A$505,$A66,$B$6:$B$505,$B66)=1),1,0),0))</f>
        <v/>
      </c>
    </row>
    <row r="67">
      <c r="A67" s="46" t="n"/>
      <c r="B67" s="19" t="n"/>
      <c r="C67" s="20" t="n"/>
      <c r="D67" s="19" t="n"/>
      <c r="E67" s="50" t="n"/>
      <c r="F67" s="22" t="n"/>
      <c r="G67" s="50" t="n"/>
      <c r="H67" s="22" t="n"/>
      <c r="I67" s="22" t="n"/>
      <c r="J67" s="22" t="n"/>
      <c r="K67" s="20" t="n"/>
      <c r="L67" s="23">
        <f>IF($Y67&lt;&gt;1,"",IF($F67="",IF(AND(ISNUMBER('Parâmetros'!$B$4),'Parâmetros'!$B$4&gt;=0,'Parâmetros'!$B$4&lt;=1),'Parâmetros'!$B$4,""),$F67))</f>
        <v/>
      </c>
      <c r="M67" s="23">
        <f>IF($Y67&lt;&gt;1,"",IF($H67="",IF(AND(ISNUMBER('Parâmetros'!$B$5),'Parâmetros'!$B$5&gt;=0,'Parâmetros'!$B$5&lt;=1),'Parâmetros'!$B$5,""),$H67))</f>
        <v/>
      </c>
      <c r="N67" s="23">
        <f>IF($Y67&lt;&gt;1,"",IF($I67="",IF(AND(ISNUMBER('Parâmetros'!$B$6),'Parâmetros'!$B$6&gt;=0,'Parâmetros'!$B$6&lt;=1),'Parâmetros'!$B$6,""),$I67))</f>
        <v/>
      </c>
      <c r="O67" s="23">
        <f>IF($Y67&lt;&gt;1,"",IF($J67="",IF(AND(ISNUMBER('Parâmetros'!$B$7),'Parâmetros'!$B$7&gt;=0,'Parâmetros'!$B$7&lt;=1),'Parâmetros'!$B$7,""),$J67))</f>
        <v/>
      </c>
      <c r="P67" s="51">
        <f>IF(OR($Y67&lt;&gt;1,NOT(ISNUMBER($L67))),"",$E67*$L67)</f>
        <v/>
      </c>
      <c r="Q67" s="51">
        <f>IF($Y67&lt;&gt;1,"",$G67)</f>
        <v/>
      </c>
      <c r="R67" s="51">
        <f>IF(OR($Y67&lt;&gt;1,NOT(ISNUMBER($M67))),"",$E67*$M67)</f>
        <v/>
      </c>
      <c r="S67" s="51">
        <f>IF(OR($Y67&lt;&gt;1,NOT(ISNUMBER($N67))),"",$E67*$N67)</f>
        <v/>
      </c>
      <c r="T67" s="51">
        <f>IF(OR($Y67&lt;&gt;1,NOT(ISNUMBER($O67))),"",$E67*$O67)</f>
        <v/>
      </c>
      <c r="U67" s="51">
        <f>IF(COUNT($P67:$T67)&lt;&gt;5,"",SUM($P67:$T67))</f>
        <v/>
      </c>
      <c r="V67" s="23">
        <f>IFERROR($U67/$E67,"")</f>
        <v/>
      </c>
      <c r="W67" s="25">
        <f>IF(COUNTA($A67:$K67)=0,"",IF($A67="","Informar competência",IF($B67="","Informar SKU",IF($C67="","Informar produto",IF($D67="","Informar categoria",IF(COUNTIF('Parâmetros'!$D$4:$D$13,$D67)=0,"Categoria fora da lista",IF($E67="","Informar estoque médio",IF($G67="","Informar armazenagem",IF(COUNTIFS($A$6:$A$505,$A67,$B$6:$B$505,$B67)&gt;1,"Duplicidade de competência e SKU",IF($Y67&lt;&gt;1,"Valor, taxa ou data inválida",IF($U67="","Revisar parâmetros padrão",IF($V67&gt;'Parâmetros'!$B$8,"Taxa acima do limite",IF($E67&gt;'Parâmetros'!$B$9,"Estoque acima do limite","OK")))))))))))))</f>
        <v/>
      </c>
      <c r="X67" s="26">
        <f>IF(OR($Y67&lt;&gt;1,$A67&lt;&gt;'Resumo'!$B$3,$U67=""),"",COUNTIFS($A$6:$A$505,'Resumo'!$B$3,$Y$6:$Y$505,1,$U$6:$U$505,"&gt;"&amp;$U67)+COUNTIFS($A$6:$A67,'Resumo'!$B$3,$Y$6:$Y67,1,$U$6:$U67,$U67))</f>
        <v/>
      </c>
      <c r="Y67" s="26">
        <f>IF(COUNTA($A67:$K67)=0,"",IFERROR(IF(AND(ISNUMBER($A67),DAY($A67)=1,$A67&gt;=DATE(2020,1,1),$A67&lt;=DATE(2100,12,1),$B67&lt;&gt;"",$C67&lt;&gt;"",$D67&lt;&gt;"",COUNTIF('Parâmetros'!$D$4:$D$13,$D67)=1,ISNUMBER($E67),$E67&gt;0,ISNUMBER($G67),$G67&gt;=0,OR($F67="",AND(ISNUMBER($F67),$F67&gt;=0,$F67&lt;=1)),OR($H67="",AND(ISNUMBER($H67),$H67&gt;=0,$H67&lt;=1)),OR($I67="",AND(ISNUMBER($I67),$I67&gt;=0,$I67&lt;=1)),OR($J67="",AND(ISNUMBER($J67),$J67&gt;=0,$J67&lt;=1)),COUNTIFS($A$6:$A$505,$A67,$B$6:$B$505,$B67)=1),1,0),0))</f>
        <v/>
      </c>
    </row>
    <row r="68">
      <c r="A68" s="46" t="n"/>
      <c r="B68" s="19" t="n"/>
      <c r="C68" s="20" t="n"/>
      <c r="D68" s="19" t="n"/>
      <c r="E68" s="50" t="n"/>
      <c r="F68" s="22" t="n"/>
      <c r="G68" s="50" t="n"/>
      <c r="H68" s="22" t="n"/>
      <c r="I68" s="22" t="n"/>
      <c r="J68" s="22" t="n"/>
      <c r="K68" s="20" t="n"/>
      <c r="L68" s="23">
        <f>IF($Y68&lt;&gt;1,"",IF($F68="",IF(AND(ISNUMBER('Parâmetros'!$B$4),'Parâmetros'!$B$4&gt;=0,'Parâmetros'!$B$4&lt;=1),'Parâmetros'!$B$4,""),$F68))</f>
        <v/>
      </c>
      <c r="M68" s="23">
        <f>IF($Y68&lt;&gt;1,"",IF($H68="",IF(AND(ISNUMBER('Parâmetros'!$B$5),'Parâmetros'!$B$5&gt;=0,'Parâmetros'!$B$5&lt;=1),'Parâmetros'!$B$5,""),$H68))</f>
        <v/>
      </c>
      <c r="N68" s="23">
        <f>IF($Y68&lt;&gt;1,"",IF($I68="",IF(AND(ISNUMBER('Parâmetros'!$B$6),'Parâmetros'!$B$6&gt;=0,'Parâmetros'!$B$6&lt;=1),'Parâmetros'!$B$6,""),$I68))</f>
        <v/>
      </c>
      <c r="O68" s="23">
        <f>IF($Y68&lt;&gt;1,"",IF($J68="",IF(AND(ISNUMBER('Parâmetros'!$B$7),'Parâmetros'!$B$7&gt;=0,'Parâmetros'!$B$7&lt;=1),'Parâmetros'!$B$7,""),$J68))</f>
        <v/>
      </c>
      <c r="P68" s="51">
        <f>IF(OR($Y68&lt;&gt;1,NOT(ISNUMBER($L68))),"",$E68*$L68)</f>
        <v/>
      </c>
      <c r="Q68" s="51">
        <f>IF($Y68&lt;&gt;1,"",$G68)</f>
        <v/>
      </c>
      <c r="R68" s="51">
        <f>IF(OR($Y68&lt;&gt;1,NOT(ISNUMBER($M68))),"",$E68*$M68)</f>
        <v/>
      </c>
      <c r="S68" s="51">
        <f>IF(OR($Y68&lt;&gt;1,NOT(ISNUMBER($N68))),"",$E68*$N68)</f>
        <v/>
      </c>
      <c r="T68" s="51">
        <f>IF(OR($Y68&lt;&gt;1,NOT(ISNUMBER($O68))),"",$E68*$O68)</f>
        <v/>
      </c>
      <c r="U68" s="51">
        <f>IF(COUNT($P68:$T68)&lt;&gt;5,"",SUM($P68:$T68))</f>
        <v/>
      </c>
      <c r="V68" s="23">
        <f>IFERROR($U68/$E68,"")</f>
        <v/>
      </c>
      <c r="W68" s="25">
        <f>IF(COUNTA($A68:$K68)=0,"",IF($A68="","Informar competência",IF($B68="","Informar SKU",IF($C68="","Informar produto",IF($D68="","Informar categoria",IF(COUNTIF('Parâmetros'!$D$4:$D$13,$D68)=0,"Categoria fora da lista",IF($E68="","Informar estoque médio",IF($G68="","Informar armazenagem",IF(COUNTIFS($A$6:$A$505,$A68,$B$6:$B$505,$B68)&gt;1,"Duplicidade de competência e SKU",IF($Y68&lt;&gt;1,"Valor, taxa ou data inválida",IF($U68="","Revisar parâmetros padrão",IF($V68&gt;'Parâmetros'!$B$8,"Taxa acima do limite",IF($E68&gt;'Parâmetros'!$B$9,"Estoque acima do limite","OK")))))))))))))</f>
        <v/>
      </c>
      <c r="X68" s="26">
        <f>IF(OR($Y68&lt;&gt;1,$A68&lt;&gt;'Resumo'!$B$3,$U68=""),"",COUNTIFS($A$6:$A$505,'Resumo'!$B$3,$Y$6:$Y$505,1,$U$6:$U$505,"&gt;"&amp;$U68)+COUNTIFS($A$6:$A68,'Resumo'!$B$3,$Y$6:$Y68,1,$U$6:$U68,$U68))</f>
        <v/>
      </c>
      <c r="Y68" s="26">
        <f>IF(COUNTA($A68:$K68)=0,"",IFERROR(IF(AND(ISNUMBER($A68),DAY($A68)=1,$A68&gt;=DATE(2020,1,1),$A68&lt;=DATE(2100,12,1),$B68&lt;&gt;"",$C68&lt;&gt;"",$D68&lt;&gt;"",COUNTIF('Parâmetros'!$D$4:$D$13,$D68)=1,ISNUMBER($E68),$E68&gt;0,ISNUMBER($G68),$G68&gt;=0,OR($F68="",AND(ISNUMBER($F68),$F68&gt;=0,$F68&lt;=1)),OR($H68="",AND(ISNUMBER($H68),$H68&gt;=0,$H68&lt;=1)),OR($I68="",AND(ISNUMBER($I68),$I68&gt;=0,$I68&lt;=1)),OR($J68="",AND(ISNUMBER($J68),$J68&gt;=0,$J68&lt;=1)),COUNTIFS($A$6:$A$505,$A68,$B$6:$B$505,$B68)=1),1,0),0))</f>
        <v/>
      </c>
    </row>
    <row r="69">
      <c r="A69" s="46" t="n"/>
      <c r="B69" s="19" t="n"/>
      <c r="C69" s="20" t="n"/>
      <c r="D69" s="19" t="n"/>
      <c r="E69" s="50" t="n"/>
      <c r="F69" s="22" t="n"/>
      <c r="G69" s="50" t="n"/>
      <c r="H69" s="22" t="n"/>
      <c r="I69" s="22" t="n"/>
      <c r="J69" s="22" t="n"/>
      <c r="K69" s="20" t="n"/>
      <c r="L69" s="23">
        <f>IF($Y69&lt;&gt;1,"",IF($F69="",IF(AND(ISNUMBER('Parâmetros'!$B$4),'Parâmetros'!$B$4&gt;=0,'Parâmetros'!$B$4&lt;=1),'Parâmetros'!$B$4,""),$F69))</f>
        <v/>
      </c>
      <c r="M69" s="23">
        <f>IF($Y69&lt;&gt;1,"",IF($H69="",IF(AND(ISNUMBER('Parâmetros'!$B$5),'Parâmetros'!$B$5&gt;=0,'Parâmetros'!$B$5&lt;=1),'Parâmetros'!$B$5,""),$H69))</f>
        <v/>
      </c>
      <c r="N69" s="23">
        <f>IF($Y69&lt;&gt;1,"",IF($I69="",IF(AND(ISNUMBER('Parâmetros'!$B$6),'Parâmetros'!$B$6&gt;=0,'Parâmetros'!$B$6&lt;=1),'Parâmetros'!$B$6,""),$I69))</f>
        <v/>
      </c>
      <c r="O69" s="23">
        <f>IF($Y69&lt;&gt;1,"",IF($J69="",IF(AND(ISNUMBER('Parâmetros'!$B$7),'Parâmetros'!$B$7&gt;=0,'Parâmetros'!$B$7&lt;=1),'Parâmetros'!$B$7,""),$J69))</f>
        <v/>
      </c>
      <c r="P69" s="51">
        <f>IF(OR($Y69&lt;&gt;1,NOT(ISNUMBER($L69))),"",$E69*$L69)</f>
        <v/>
      </c>
      <c r="Q69" s="51">
        <f>IF($Y69&lt;&gt;1,"",$G69)</f>
        <v/>
      </c>
      <c r="R69" s="51">
        <f>IF(OR($Y69&lt;&gt;1,NOT(ISNUMBER($M69))),"",$E69*$M69)</f>
        <v/>
      </c>
      <c r="S69" s="51">
        <f>IF(OR($Y69&lt;&gt;1,NOT(ISNUMBER($N69))),"",$E69*$N69)</f>
        <v/>
      </c>
      <c r="T69" s="51">
        <f>IF(OR($Y69&lt;&gt;1,NOT(ISNUMBER($O69))),"",$E69*$O69)</f>
        <v/>
      </c>
      <c r="U69" s="51">
        <f>IF(COUNT($P69:$T69)&lt;&gt;5,"",SUM($P69:$T69))</f>
        <v/>
      </c>
      <c r="V69" s="23">
        <f>IFERROR($U69/$E69,"")</f>
        <v/>
      </c>
      <c r="W69" s="25">
        <f>IF(COUNTA($A69:$K69)=0,"",IF($A69="","Informar competência",IF($B69="","Informar SKU",IF($C69="","Informar produto",IF($D69="","Informar categoria",IF(COUNTIF('Parâmetros'!$D$4:$D$13,$D69)=0,"Categoria fora da lista",IF($E69="","Informar estoque médio",IF($G69="","Informar armazenagem",IF(COUNTIFS($A$6:$A$505,$A69,$B$6:$B$505,$B69)&gt;1,"Duplicidade de competência e SKU",IF($Y69&lt;&gt;1,"Valor, taxa ou data inválida",IF($U69="","Revisar parâmetros padrão",IF($V69&gt;'Parâmetros'!$B$8,"Taxa acima do limite",IF($E69&gt;'Parâmetros'!$B$9,"Estoque acima do limite","OK")))))))))))))</f>
        <v/>
      </c>
      <c r="X69" s="26">
        <f>IF(OR($Y69&lt;&gt;1,$A69&lt;&gt;'Resumo'!$B$3,$U69=""),"",COUNTIFS($A$6:$A$505,'Resumo'!$B$3,$Y$6:$Y$505,1,$U$6:$U$505,"&gt;"&amp;$U69)+COUNTIFS($A$6:$A69,'Resumo'!$B$3,$Y$6:$Y69,1,$U$6:$U69,$U69))</f>
        <v/>
      </c>
      <c r="Y69" s="26">
        <f>IF(COUNTA($A69:$K69)=0,"",IFERROR(IF(AND(ISNUMBER($A69),DAY($A69)=1,$A69&gt;=DATE(2020,1,1),$A69&lt;=DATE(2100,12,1),$B69&lt;&gt;"",$C69&lt;&gt;"",$D69&lt;&gt;"",COUNTIF('Parâmetros'!$D$4:$D$13,$D69)=1,ISNUMBER($E69),$E69&gt;0,ISNUMBER($G69),$G69&gt;=0,OR($F69="",AND(ISNUMBER($F69),$F69&gt;=0,$F69&lt;=1)),OR($H69="",AND(ISNUMBER($H69),$H69&gt;=0,$H69&lt;=1)),OR($I69="",AND(ISNUMBER($I69),$I69&gt;=0,$I69&lt;=1)),OR($J69="",AND(ISNUMBER($J69),$J69&gt;=0,$J69&lt;=1)),COUNTIFS($A$6:$A$505,$A69,$B$6:$B$505,$B69)=1),1,0),0))</f>
        <v/>
      </c>
    </row>
    <row r="70">
      <c r="A70" s="46" t="n"/>
      <c r="B70" s="19" t="n"/>
      <c r="C70" s="20" t="n"/>
      <c r="D70" s="19" t="n"/>
      <c r="E70" s="50" t="n"/>
      <c r="F70" s="22" t="n"/>
      <c r="G70" s="50" t="n"/>
      <c r="H70" s="22" t="n"/>
      <c r="I70" s="22" t="n"/>
      <c r="J70" s="22" t="n"/>
      <c r="K70" s="20" t="n"/>
      <c r="L70" s="23">
        <f>IF($Y70&lt;&gt;1,"",IF($F70="",IF(AND(ISNUMBER('Parâmetros'!$B$4),'Parâmetros'!$B$4&gt;=0,'Parâmetros'!$B$4&lt;=1),'Parâmetros'!$B$4,""),$F70))</f>
        <v/>
      </c>
      <c r="M70" s="23">
        <f>IF($Y70&lt;&gt;1,"",IF($H70="",IF(AND(ISNUMBER('Parâmetros'!$B$5),'Parâmetros'!$B$5&gt;=0,'Parâmetros'!$B$5&lt;=1),'Parâmetros'!$B$5,""),$H70))</f>
        <v/>
      </c>
      <c r="N70" s="23">
        <f>IF($Y70&lt;&gt;1,"",IF($I70="",IF(AND(ISNUMBER('Parâmetros'!$B$6),'Parâmetros'!$B$6&gt;=0,'Parâmetros'!$B$6&lt;=1),'Parâmetros'!$B$6,""),$I70))</f>
        <v/>
      </c>
      <c r="O70" s="23">
        <f>IF($Y70&lt;&gt;1,"",IF($J70="",IF(AND(ISNUMBER('Parâmetros'!$B$7),'Parâmetros'!$B$7&gt;=0,'Parâmetros'!$B$7&lt;=1),'Parâmetros'!$B$7,""),$J70))</f>
        <v/>
      </c>
      <c r="P70" s="51">
        <f>IF(OR($Y70&lt;&gt;1,NOT(ISNUMBER($L70))),"",$E70*$L70)</f>
        <v/>
      </c>
      <c r="Q70" s="51">
        <f>IF($Y70&lt;&gt;1,"",$G70)</f>
        <v/>
      </c>
      <c r="R70" s="51">
        <f>IF(OR($Y70&lt;&gt;1,NOT(ISNUMBER($M70))),"",$E70*$M70)</f>
        <v/>
      </c>
      <c r="S70" s="51">
        <f>IF(OR($Y70&lt;&gt;1,NOT(ISNUMBER($N70))),"",$E70*$N70)</f>
        <v/>
      </c>
      <c r="T70" s="51">
        <f>IF(OR($Y70&lt;&gt;1,NOT(ISNUMBER($O70))),"",$E70*$O70)</f>
        <v/>
      </c>
      <c r="U70" s="51">
        <f>IF(COUNT($P70:$T70)&lt;&gt;5,"",SUM($P70:$T70))</f>
        <v/>
      </c>
      <c r="V70" s="23">
        <f>IFERROR($U70/$E70,"")</f>
        <v/>
      </c>
      <c r="W70" s="25">
        <f>IF(COUNTA($A70:$K70)=0,"",IF($A70="","Informar competência",IF($B70="","Informar SKU",IF($C70="","Informar produto",IF($D70="","Informar categoria",IF(COUNTIF('Parâmetros'!$D$4:$D$13,$D70)=0,"Categoria fora da lista",IF($E70="","Informar estoque médio",IF($G70="","Informar armazenagem",IF(COUNTIFS($A$6:$A$505,$A70,$B$6:$B$505,$B70)&gt;1,"Duplicidade de competência e SKU",IF($Y70&lt;&gt;1,"Valor, taxa ou data inválida",IF($U70="","Revisar parâmetros padrão",IF($V70&gt;'Parâmetros'!$B$8,"Taxa acima do limite",IF($E70&gt;'Parâmetros'!$B$9,"Estoque acima do limite","OK")))))))))))))</f>
        <v/>
      </c>
      <c r="X70" s="26">
        <f>IF(OR($Y70&lt;&gt;1,$A70&lt;&gt;'Resumo'!$B$3,$U70=""),"",COUNTIFS($A$6:$A$505,'Resumo'!$B$3,$Y$6:$Y$505,1,$U$6:$U$505,"&gt;"&amp;$U70)+COUNTIFS($A$6:$A70,'Resumo'!$B$3,$Y$6:$Y70,1,$U$6:$U70,$U70))</f>
        <v/>
      </c>
      <c r="Y70" s="26">
        <f>IF(COUNTA($A70:$K70)=0,"",IFERROR(IF(AND(ISNUMBER($A70),DAY($A70)=1,$A70&gt;=DATE(2020,1,1),$A70&lt;=DATE(2100,12,1),$B70&lt;&gt;"",$C70&lt;&gt;"",$D70&lt;&gt;"",COUNTIF('Parâmetros'!$D$4:$D$13,$D70)=1,ISNUMBER($E70),$E70&gt;0,ISNUMBER($G70),$G70&gt;=0,OR($F70="",AND(ISNUMBER($F70),$F70&gt;=0,$F70&lt;=1)),OR($H70="",AND(ISNUMBER($H70),$H70&gt;=0,$H70&lt;=1)),OR($I70="",AND(ISNUMBER($I70),$I70&gt;=0,$I70&lt;=1)),OR($J70="",AND(ISNUMBER($J70),$J70&gt;=0,$J70&lt;=1)),COUNTIFS($A$6:$A$505,$A70,$B$6:$B$505,$B70)=1),1,0),0))</f>
        <v/>
      </c>
    </row>
    <row r="71">
      <c r="A71" s="46" t="n"/>
      <c r="B71" s="19" t="n"/>
      <c r="C71" s="20" t="n"/>
      <c r="D71" s="19" t="n"/>
      <c r="E71" s="50" t="n"/>
      <c r="F71" s="22" t="n"/>
      <c r="G71" s="50" t="n"/>
      <c r="H71" s="22" t="n"/>
      <c r="I71" s="22" t="n"/>
      <c r="J71" s="22" t="n"/>
      <c r="K71" s="20" t="n"/>
      <c r="L71" s="23">
        <f>IF($Y71&lt;&gt;1,"",IF($F71="",IF(AND(ISNUMBER('Parâmetros'!$B$4),'Parâmetros'!$B$4&gt;=0,'Parâmetros'!$B$4&lt;=1),'Parâmetros'!$B$4,""),$F71))</f>
        <v/>
      </c>
      <c r="M71" s="23">
        <f>IF($Y71&lt;&gt;1,"",IF($H71="",IF(AND(ISNUMBER('Parâmetros'!$B$5),'Parâmetros'!$B$5&gt;=0,'Parâmetros'!$B$5&lt;=1),'Parâmetros'!$B$5,""),$H71))</f>
        <v/>
      </c>
      <c r="N71" s="23">
        <f>IF($Y71&lt;&gt;1,"",IF($I71="",IF(AND(ISNUMBER('Parâmetros'!$B$6),'Parâmetros'!$B$6&gt;=0,'Parâmetros'!$B$6&lt;=1),'Parâmetros'!$B$6,""),$I71))</f>
        <v/>
      </c>
      <c r="O71" s="23">
        <f>IF($Y71&lt;&gt;1,"",IF($J71="",IF(AND(ISNUMBER('Parâmetros'!$B$7),'Parâmetros'!$B$7&gt;=0,'Parâmetros'!$B$7&lt;=1),'Parâmetros'!$B$7,""),$J71))</f>
        <v/>
      </c>
      <c r="P71" s="51">
        <f>IF(OR($Y71&lt;&gt;1,NOT(ISNUMBER($L71))),"",$E71*$L71)</f>
        <v/>
      </c>
      <c r="Q71" s="51">
        <f>IF($Y71&lt;&gt;1,"",$G71)</f>
        <v/>
      </c>
      <c r="R71" s="51">
        <f>IF(OR($Y71&lt;&gt;1,NOT(ISNUMBER($M71))),"",$E71*$M71)</f>
        <v/>
      </c>
      <c r="S71" s="51">
        <f>IF(OR($Y71&lt;&gt;1,NOT(ISNUMBER($N71))),"",$E71*$N71)</f>
        <v/>
      </c>
      <c r="T71" s="51">
        <f>IF(OR($Y71&lt;&gt;1,NOT(ISNUMBER($O71))),"",$E71*$O71)</f>
        <v/>
      </c>
      <c r="U71" s="51">
        <f>IF(COUNT($P71:$T71)&lt;&gt;5,"",SUM($P71:$T71))</f>
        <v/>
      </c>
      <c r="V71" s="23">
        <f>IFERROR($U71/$E71,"")</f>
        <v/>
      </c>
      <c r="W71" s="25">
        <f>IF(COUNTA($A71:$K71)=0,"",IF($A71="","Informar competência",IF($B71="","Informar SKU",IF($C71="","Informar produto",IF($D71="","Informar categoria",IF(COUNTIF('Parâmetros'!$D$4:$D$13,$D71)=0,"Categoria fora da lista",IF($E71="","Informar estoque médio",IF($G71="","Informar armazenagem",IF(COUNTIFS($A$6:$A$505,$A71,$B$6:$B$505,$B71)&gt;1,"Duplicidade de competência e SKU",IF($Y71&lt;&gt;1,"Valor, taxa ou data inválida",IF($U71="","Revisar parâmetros padrão",IF($V71&gt;'Parâmetros'!$B$8,"Taxa acima do limite",IF($E71&gt;'Parâmetros'!$B$9,"Estoque acima do limite","OK")))))))))))))</f>
        <v/>
      </c>
      <c r="X71" s="26">
        <f>IF(OR($Y71&lt;&gt;1,$A71&lt;&gt;'Resumo'!$B$3,$U71=""),"",COUNTIFS($A$6:$A$505,'Resumo'!$B$3,$Y$6:$Y$505,1,$U$6:$U$505,"&gt;"&amp;$U71)+COUNTIFS($A$6:$A71,'Resumo'!$B$3,$Y$6:$Y71,1,$U$6:$U71,$U71))</f>
        <v/>
      </c>
      <c r="Y71" s="26">
        <f>IF(COUNTA($A71:$K71)=0,"",IFERROR(IF(AND(ISNUMBER($A71),DAY($A71)=1,$A71&gt;=DATE(2020,1,1),$A71&lt;=DATE(2100,12,1),$B71&lt;&gt;"",$C71&lt;&gt;"",$D71&lt;&gt;"",COUNTIF('Parâmetros'!$D$4:$D$13,$D71)=1,ISNUMBER($E71),$E71&gt;0,ISNUMBER($G71),$G71&gt;=0,OR($F71="",AND(ISNUMBER($F71),$F71&gt;=0,$F71&lt;=1)),OR($H71="",AND(ISNUMBER($H71),$H71&gt;=0,$H71&lt;=1)),OR($I71="",AND(ISNUMBER($I71),$I71&gt;=0,$I71&lt;=1)),OR($J71="",AND(ISNUMBER($J71),$J71&gt;=0,$J71&lt;=1)),COUNTIFS($A$6:$A$505,$A71,$B$6:$B$505,$B71)=1),1,0),0))</f>
        <v/>
      </c>
    </row>
    <row r="72">
      <c r="A72" s="46" t="n"/>
      <c r="B72" s="19" t="n"/>
      <c r="C72" s="20" t="n"/>
      <c r="D72" s="19" t="n"/>
      <c r="E72" s="50" t="n"/>
      <c r="F72" s="22" t="n"/>
      <c r="G72" s="50" t="n"/>
      <c r="H72" s="22" t="n"/>
      <c r="I72" s="22" t="n"/>
      <c r="J72" s="22" t="n"/>
      <c r="K72" s="20" t="n"/>
      <c r="L72" s="23">
        <f>IF($Y72&lt;&gt;1,"",IF($F72="",IF(AND(ISNUMBER('Parâmetros'!$B$4),'Parâmetros'!$B$4&gt;=0,'Parâmetros'!$B$4&lt;=1),'Parâmetros'!$B$4,""),$F72))</f>
        <v/>
      </c>
      <c r="M72" s="23">
        <f>IF($Y72&lt;&gt;1,"",IF($H72="",IF(AND(ISNUMBER('Parâmetros'!$B$5),'Parâmetros'!$B$5&gt;=0,'Parâmetros'!$B$5&lt;=1),'Parâmetros'!$B$5,""),$H72))</f>
        <v/>
      </c>
      <c r="N72" s="23">
        <f>IF($Y72&lt;&gt;1,"",IF($I72="",IF(AND(ISNUMBER('Parâmetros'!$B$6),'Parâmetros'!$B$6&gt;=0,'Parâmetros'!$B$6&lt;=1),'Parâmetros'!$B$6,""),$I72))</f>
        <v/>
      </c>
      <c r="O72" s="23">
        <f>IF($Y72&lt;&gt;1,"",IF($J72="",IF(AND(ISNUMBER('Parâmetros'!$B$7),'Parâmetros'!$B$7&gt;=0,'Parâmetros'!$B$7&lt;=1),'Parâmetros'!$B$7,""),$J72))</f>
        <v/>
      </c>
      <c r="P72" s="51">
        <f>IF(OR($Y72&lt;&gt;1,NOT(ISNUMBER($L72))),"",$E72*$L72)</f>
        <v/>
      </c>
      <c r="Q72" s="51">
        <f>IF($Y72&lt;&gt;1,"",$G72)</f>
        <v/>
      </c>
      <c r="R72" s="51">
        <f>IF(OR($Y72&lt;&gt;1,NOT(ISNUMBER($M72))),"",$E72*$M72)</f>
        <v/>
      </c>
      <c r="S72" s="51">
        <f>IF(OR($Y72&lt;&gt;1,NOT(ISNUMBER($N72))),"",$E72*$N72)</f>
        <v/>
      </c>
      <c r="T72" s="51">
        <f>IF(OR($Y72&lt;&gt;1,NOT(ISNUMBER($O72))),"",$E72*$O72)</f>
        <v/>
      </c>
      <c r="U72" s="51">
        <f>IF(COUNT($P72:$T72)&lt;&gt;5,"",SUM($P72:$T72))</f>
        <v/>
      </c>
      <c r="V72" s="23">
        <f>IFERROR($U72/$E72,"")</f>
        <v/>
      </c>
      <c r="W72" s="25">
        <f>IF(COUNTA($A72:$K72)=0,"",IF($A72="","Informar competência",IF($B72="","Informar SKU",IF($C72="","Informar produto",IF($D72="","Informar categoria",IF(COUNTIF('Parâmetros'!$D$4:$D$13,$D72)=0,"Categoria fora da lista",IF($E72="","Informar estoque médio",IF($G72="","Informar armazenagem",IF(COUNTIFS($A$6:$A$505,$A72,$B$6:$B$505,$B72)&gt;1,"Duplicidade de competência e SKU",IF($Y72&lt;&gt;1,"Valor, taxa ou data inválida",IF($U72="","Revisar parâmetros padrão",IF($V72&gt;'Parâmetros'!$B$8,"Taxa acima do limite",IF($E72&gt;'Parâmetros'!$B$9,"Estoque acima do limite","OK")))))))))))))</f>
        <v/>
      </c>
      <c r="X72" s="26">
        <f>IF(OR($Y72&lt;&gt;1,$A72&lt;&gt;'Resumo'!$B$3,$U72=""),"",COUNTIFS($A$6:$A$505,'Resumo'!$B$3,$Y$6:$Y$505,1,$U$6:$U$505,"&gt;"&amp;$U72)+COUNTIFS($A$6:$A72,'Resumo'!$B$3,$Y$6:$Y72,1,$U$6:$U72,$U72))</f>
        <v/>
      </c>
      <c r="Y72" s="26">
        <f>IF(COUNTA($A72:$K72)=0,"",IFERROR(IF(AND(ISNUMBER($A72),DAY($A72)=1,$A72&gt;=DATE(2020,1,1),$A72&lt;=DATE(2100,12,1),$B72&lt;&gt;"",$C72&lt;&gt;"",$D72&lt;&gt;"",COUNTIF('Parâmetros'!$D$4:$D$13,$D72)=1,ISNUMBER($E72),$E72&gt;0,ISNUMBER($G72),$G72&gt;=0,OR($F72="",AND(ISNUMBER($F72),$F72&gt;=0,$F72&lt;=1)),OR($H72="",AND(ISNUMBER($H72),$H72&gt;=0,$H72&lt;=1)),OR($I72="",AND(ISNUMBER($I72),$I72&gt;=0,$I72&lt;=1)),OR($J72="",AND(ISNUMBER($J72),$J72&gt;=0,$J72&lt;=1)),COUNTIFS($A$6:$A$505,$A72,$B$6:$B$505,$B72)=1),1,0),0))</f>
        <v/>
      </c>
    </row>
    <row r="73">
      <c r="A73" s="46" t="n"/>
      <c r="B73" s="19" t="n"/>
      <c r="C73" s="20" t="n"/>
      <c r="D73" s="19" t="n"/>
      <c r="E73" s="50" t="n"/>
      <c r="F73" s="22" t="n"/>
      <c r="G73" s="50" t="n"/>
      <c r="H73" s="22" t="n"/>
      <c r="I73" s="22" t="n"/>
      <c r="J73" s="22" t="n"/>
      <c r="K73" s="20" t="n"/>
      <c r="L73" s="23">
        <f>IF($Y73&lt;&gt;1,"",IF($F73="",IF(AND(ISNUMBER('Parâmetros'!$B$4),'Parâmetros'!$B$4&gt;=0,'Parâmetros'!$B$4&lt;=1),'Parâmetros'!$B$4,""),$F73))</f>
        <v/>
      </c>
      <c r="M73" s="23">
        <f>IF($Y73&lt;&gt;1,"",IF($H73="",IF(AND(ISNUMBER('Parâmetros'!$B$5),'Parâmetros'!$B$5&gt;=0,'Parâmetros'!$B$5&lt;=1),'Parâmetros'!$B$5,""),$H73))</f>
        <v/>
      </c>
      <c r="N73" s="23">
        <f>IF($Y73&lt;&gt;1,"",IF($I73="",IF(AND(ISNUMBER('Parâmetros'!$B$6),'Parâmetros'!$B$6&gt;=0,'Parâmetros'!$B$6&lt;=1),'Parâmetros'!$B$6,""),$I73))</f>
        <v/>
      </c>
      <c r="O73" s="23">
        <f>IF($Y73&lt;&gt;1,"",IF($J73="",IF(AND(ISNUMBER('Parâmetros'!$B$7),'Parâmetros'!$B$7&gt;=0,'Parâmetros'!$B$7&lt;=1),'Parâmetros'!$B$7,""),$J73))</f>
        <v/>
      </c>
      <c r="P73" s="51">
        <f>IF(OR($Y73&lt;&gt;1,NOT(ISNUMBER($L73))),"",$E73*$L73)</f>
        <v/>
      </c>
      <c r="Q73" s="51">
        <f>IF($Y73&lt;&gt;1,"",$G73)</f>
        <v/>
      </c>
      <c r="R73" s="51">
        <f>IF(OR($Y73&lt;&gt;1,NOT(ISNUMBER($M73))),"",$E73*$M73)</f>
        <v/>
      </c>
      <c r="S73" s="51">
        <f>IF(OR($Y73&lt;&gt;1,NOT(ISNUMBER($N73))),"",$E73*$N73)</f>
        <v/>
      </c>
      <c r="T73" s="51">
        <f>IF(OR($Y73&lt;&gt;1,NOT(ISNUMBER($O73))),"",$E73*$O73)</f>
        <v/>
      </c>
      <c r="U73" s="51">
        <f>IF(COUNT($P73:$T73)&lt;&gt;5,"",SUM($P73:$T73))</f>
        <v/>
      </c>
      <c r="V73" s="23">
        <f>IFERROR($U73/$E73,"")</f>
        <v/>
      </c>
      <c r="W73" s="25">
        <f>IF(COUNTA($A73:$K73)=0,"",IF($A73="","Informar competência",IF($B73="","Informar SKU",IF($C73="","Informar produto",IF($D73="","Informar categoria",IF(COUNTIF('Parâmetros'!$D$4:$D$13,$D73)=0,"Categoria fora da lista",IF($E73="","Informar estoque médio",IF($G73="","Informar armazenagem",IF(COUNTIFS($A$6:$A$505,$A73,$B$6:$B$505,$B73)&gt;1,"Duplicidade de competência e SKU",IF($Y73&lt;&gt;1,"Valor, taxa ou data inválida",IF($U73="","Revisar parâmetros padrão",IF($V73&gt;'Parâmetros'!$B$8,"Taxa acima do limite",IF($E73&gt;'Parâmetros'!$B$9,"Estoque acima do limite","OK")))))))))))))</f>
        <v/>
      </c>
      <c r="X73" s="26">
        <f>IF(OR($Y73&lt;&gt;1,$A73&lt;&gt;'Resumo'!$B$3,$U73=""),"",COUNTIFS($A$6:$A$505,'Resumo'!$B$3,$Y$6:$Y$505,1,$U$6:$U$505,"&gt;"&amp;$U73)+COUNTIFS($A$6:$A73,'Resumo'!$B$3,$Y$6:$Y73,1,$U$6:$U73,$U73))</f>
        <v/>
      </c>
      <c r="Y73" s="26">
        <f>IF(COUNTA($A73:$K73)=0,"",IFERROR(IF(AND(ISNUMBER($A73),DAY($A73)=1,$A73&gt;=DATE(2020,1,1),$A73&lt;=DATE(2100,12,1),$B73&lt;&gt;"",$C73&lt;&gt;"",$D73&lt;&gt;"",COUNTIF('Parâmetros'!$D$4:$D$13,$D73)=1,ISNUMBER($E73),$E73&gt;0,ISNUMBER($G73),$G73&gt;=0,OR($F73="",AND(ISNUMBER($F73),$F73&gt;=0,$F73&lt;=1)),OR($H73="",AND(ISNUMBER($H73),$H73&gt;=0,$H73&lt;=1)),OR($I73="",AND(ISNUMBER($I73),$I73&gt;=0,$I73&lt;=1)),OR($J73="",AND(ISNUMBER($J73),$J73&gt;=0,$J73&lt;=1)),COUNTIFS($A$6:$A$505,$A73,$B$6:$B$505,$B73)=1),1,0),0))</f>
        <v/>
      </c>
    </row>
    <row r="74">
      <c r="A74" s="46" t="n"/>
      <c r="B74" s="19" t="n"/>
      <c r="C74" s="20" t="n"/>
      <c r="D74" s="19" t="n"/>
      <c r="E74" s="50" t="n"/>
      <c r="F74" s="22" t="n"/>
      <c r="G74" s="50" t="n"/>
      <c r="H74" s="22" t="n"/>
      <c r="I74" s="22" t="n"/>
      <c r="J74" s="22" t="n"/>
      <c r="K74" s="20" t="n"/>
      <c r="L74" s="23">
        <f>IF($Y74&lt;&gt;1,"",IF($F74="",IF(AND(ISNUMBER('Parâmetros'!$B$4),'Parâmetros'!$B$4&gt;=0,'Parâmetros'!$B$4&lt;=1),'Parâmetros'!$B$4,""),$F74))</f>
        <v/>
      </c>
      <c r="M74" s="23">
        <f>IF($Y74&lt;&gt;1,"",IF($H74="",IF(AND(ISNUMBER('Parâmetros'!$B$5),'Parâmetros'!$B$5&gt;=0,'Parâmetros'!$B$5&lt;=1),'Parâmetros'!$B$5,""),$H74))</f>
        <v/>
      </c>
      <c r="N74" s="23">
        <f>IF($Y74&lt;&gt;1,"",IF($I74="",IF(AND(ISNUMBER('Parâmetros'!$B$6),'Parâmetros'!$B$6&gt;=0,'Parâmetros'!$B$6&lt;=1),'Parâmetros'!$B$6,""),$I74))</f>
        <v/>
      </c>
      <c r="O74" s="23">
        <f>IF($Y74&lt;&gt;1,"",IF($J74="",IF(AND(ISNUMBER('Parâmetros'!$B$7),'Parâmetros'!$B$7&gt;=0,'Parâmetros'!$B$7&lt;=1),'Parâmetros'!$B$7,""),$J74))</f>
        <v/>
      </c>
      <c r="P74" s="51">
        <f>IF(OR($Y74&lt;&gt;1,NOT(ISNUMBER($L74))),"",$E74*$L74)</f>
        <v/>
      </c>
      <c r="Q74" s="51">
        <f>IF($Y74&lt;&gt;1,"",$G74)</f>
        <v/>
      </c>
      <c r="R74" s="51">
        <f>IF(OR($Y74&lt;&gt;1,NOT(ISNUMBER($M74))),"",$E74*$M74)</f>
        <v/>
      </c>
      <c r="S74" s="51">
        <f>IF(OR($Y74&lt;&gt;1,NOT(ISNUMBER($N74))),"",$E74*$N74)</f>
        <v/>
      </c>
      <c r="T74" s="51">
        <f>IF(OR($Y74&lt;&gt;1,NOT(ISNUMBER($O74))),"",$E74*$O74)</f>
        <v/>
      </c>
      <c r="U74" s="51">
        <f>IF(COUNT($P74:$T74)&lt;&gt;5,"",SUM($P74:$T74))</f>
        <v/>
      </c>
      <c r="V74" s="23">
        <f>IFERROR($U74/$E74,"")</f>
        <v/>
      </c>
      <c r="W74" s="25">
        <f>IF(COUNTA($A74:$K74)=0,"",IF($A74="","Informar competência",IF($B74="","Informar SKU",IF($C74="","Informar produto",IF($D74="","Informar categoria",IF(COUNTIF('Parâmetros'!$D$4:$D$13,$D74)=0,"Categoria fora da lista",IF($E74="","Informar estoque médio",IF($G74="","Informar armazenagem",IF(COUNTIFS($A$6:$A$505,$A74,$B$6:$B$505,$B74)&gt;1,"Duplicidade de competência e SKU",IF($Y74&lt;&gt;1,"Valor, taxa ou data inválida",IF($U74="","Revisar parâmetros padrão",IF($V74&gt;'Parâmetros'!$B$8,"Taxa acima do limite",IF($E74&gt;'Parâmetros'!$B$9,"Estoque acima do limite","OK")))))))))))))</f>
        <v/>
      </c>
      <c r="X74" s="26">
        <f>IF(OR($Y74&lt;&gt;1,$A74&lt;&gt;'Resumo'!$B$3,$U74=""),"",COUNTIFS($A$6:$A$505,'Resumo'!$B$3,$Y$6:$Y$505,1,$U$6:$U$505,"&gt;"&amp;$U74)+COUNTIFS($A$6:$A74,'Resumo'!$B$3,$Y$6:$Y74,1,$U$6:$U74,$U74))</f>
        <v/>
      </c>
      <c r="Y74" s="26">
        <f>IF(COUNTA($A74:$K74)=0,"",IFERROR(IF(AND(ISNUMBER($A74),DAY($A74)=1,$A74&gt;=DATE(2020,1,1),$A74&lt;=DATE(2100,12,1),$B74&lt;&gt;"",$C74&lt;&gt;"",$D74&lt;&gt;"",COUNTIF('Parâmetros'!$D$4:$D$13,$D74)=1,ISNUMBER($E74),$E74&gt;0,ISNUMBER($G74),$G74&gt;=0,OR($F74="",AND(ISNUMBER($F74),$F74&gt;=0,$F74&lt;=1)),OR($H74="",AND(ISNUMBER($H74),$H74&gt;=0,$H74&lt;=1)),OR($I74="",AND(ISNUMBER($I74),$I74&gt;=0,$I74&lt;=1)),OR($J74="",AND(ISNUMBER($J74),$J74&gt;=0,$J74&lt;=1)),COUNTIFS($A$6:$A$505,$A74,$B$6:$B$505,$B74)=1),1,0),0))</f>
        <v/>
      </c>
    </row>
    <row r="75">
      <c r="A75" s="46" t="n"/>
      <c r="B75" s="19" t="n"/>
      <c r="C75" s="20" t="n"/>
      <c r="D75" s="19" t="n"/>
      <c r="E75" s="50" t="n"/>
      <c r="F75" s="22" t="n"/>
      <c r="G75" s="50" t="n"/>
      <c r="H75" s="22" t="n"/>
      <c r="I75" s="22" t="n"/>
      <c r="J75" s="22" t="n"/>
      <c r="K75" s="20" t="n"/>
      <c r="L75" s="23">
        <f>IF($Y75&lt;&gt;1,"",IF($F75="",IF(AND(ISNUMBER('Parâmetros'!$B$4),'Parâmetros'!$B$4&gt;=0,'Parâmetros'!$B$4&lt;=1),'Parâmetros'!$B$4,""),$F75))</f>
        <v/>
      </c>
      <c r="M75" s="23">
        <f>IF($Y75&lt;&gt;1,"",IF($H75="",IF(AND(ISNUMBER('Parâmetros'!$B$5),'Parâmetros'!$B$5&gt;=0,'Parâmetros'!$B$5&lt;=1),'Parâmetros'!$B$5,""),$H75))</f>
        <v/>
      </c>
      <c r="N75" s="23">
        <f>IF($Y75&lt;&gt;1,"",IF($I75="",IF(AND(ISNUMBER('Parâmetros'!$B$6),'Parâmetros'!$B$6&gt;=0,'Parâmetros'!$B$6&lt;=1),'Parâmetros'!$B$6,""),$I75))</f>
        <v/>
      </c>
      <c r="O75" s="23">
        <f>IF($Y75&lt;&gt;1,"",IF($J75="",IF(AND(ISNUMBER('Parâmetros'!$B$7),'Parâmetros'!$B$7&gt;=0,'Parâmetros'!$B$7&lt;=1),'Parâmetros'!$B$7,""),$J75))</f>
        <v/>
      </c>
      <c r="P75" s="51">
        <f>IF(OR($Y75&lt;&gt;1,NOT(ISNUMBER($L75))),"",$E75*$L75)</f>
        <v/>
      </c>
      <c r="Q75" s="51">
        <f>IF($Y75&lt;&gt;1,"",$G75)</f>
        <v/>
      </c>
      <c r="R75" s="51">
        <f>IF(OR($Y75&lt;&gt;1,NOT(ISNUMBER($M75))),"",$E75*$M75)</f>
        <v/>
      </c>
      <c r="S75" s="51">
        <f>IF(OR($Y75&lt;&gt;1,NOT(ISNUMBER($N75))),"",$E75*$N75)</f>
        <v/>
      </c>
      <c r="T75" s="51">
        <f>IF(OR($Y75&lt;&gt;1,NOT(ISNUMBER($O75))),"",$E75*$O75)</f>
        <v/>
      </c>
      <c r="U75" s="51">
        <f>IF(COUNT($P75:$T75)&lt;&gt;5,"",SUM($P75:$T75))</f>
        <v/>
      </c>
      <c r="V75" s="23">
        <f>IFERROR($U75/$E75,"")</f>
        <v/>
      </c>
      <c r="W75" s="25">
        <f>IF(COUNTA($A75:$K75)=0,"",IF($A75="","Informar competência",IF($B75="","Informar SKU",IF($C75="","Informar produto",IF($D75="","Informar categoria",IF(COUNTIF('Parâmetros'!$D$4:$D$13,$D75)=0,"Categoria fora da lista",IF($E75="","Informar estoque médio",IF($G75="","Informar armazenagem",IF(COUNTIFS($A$6:$A$505,$A75,$B$6:$B$505,$B75)&gt;1,"Duplicidade de competência e SKU",IF($Y75&lt;&gt;1,"Valor, taxa ou data inválida",IF($U75="","Revisar parâmetros padrão",IF($V75&gt;'Parâmetros'!$B$8,"Taxa acima do limite",IF($E75&gt;'Parâmetros'!$B$9,"Estoque acima do limite","OK")))))))))))))</f>
        <v/>
      </c>
      <c r="X75" s="26">
        <f>IF(OR($Y75&lt;&gt;1,$A75&lt;&gt;'Resumo'!$B$3,$U75=""),"",COUNTIFS($A$6:$A$505,'Resumo'!$B$3,$Y$6:$Y$505,1,$U$6:$U$505,"&gt;"&amp;$U75)+COUNTIFS($A$6:$A75,'Resumo'!$B$3,$Y$6:$Y75,1,$U$6:$U75,$U75))</f>
        <v/>
      </c>
      <c r="Y75" s="26">
        <f>IF(COUNTA($A75:$K75)=0,"",IFERROR(IF(AND(ISNUMBER($A75),DAY($A75)=1,$A75&gt;=DATE(2020,1,1),$A75&lt;=DATE(2100,12,1),$B75&lt;&gt;"",$C75&lt;&gt;"",$D75&lt;&gt;"",COUNTIF('Parâmetros'!$D$4:$D$13,$D75)=1,ISNUMBER($E75),$E75&gt;0,ISNUMBER($G75),$G75&gt;=0,OR($F75="",AND(ISNUMBER($F75),$F75&gt;=0,$F75&lt;=1)),OR($H75="",AND(ISNUMBER($H75),$H75&gt;=0,$H75&lt;=1)),OR($I75="",AND(ISNUMBER($I75),$I75&gt;=0,$I75&lt;=1)),OR($J75="",AND(ISNUMBER($J75),$J75&gt;=0,$J75&lt;=1)),COUNTIFS($A$6:$A$505,$A75,$B$6:$B$505,$B75)=1),1,0),0))</f>
        <v/>
      </c>
    </row>
    <row r="76">
      <c r="A76" s="46" t="n"/>
      <c r="B76" s="19" t="n"/>
      <c r="C76" s="20" t="n"/>
      <c r="D76" s="19" t="n"/>
      <c r="E76" s="50" t="n"/>
      <c r="F76" s="22" t="n"/>
      <c r="G76" s="50" t="n"/>
      <c r="H76" s="22" t="n"/>
      <c r="I76" s="22" t="n"/>
      <c r="J76" s="22" t="n"/>
      <c r="K76" s="20" t="n"/>
      <c r="L76" s="23">
        <f>IF($Y76&lt;&gt;1,"",IF($F76="",IF(AND(ISNUMBER('Parâmetros'!$B$4),'Parâmetros'!$B$4&gt;=0,'Parâmetros'!$B$4&lt;=1),'Parâmetros'!$B$4,""),$F76))</f>
        <v/>
      </c>
      <c r="M76" s="23">
        <f>IF($Y76&lt;&gt;1,"",IF($H76="",IF(AND(ISNUMBER('Parâmetros'!$B$5),'Parâmetros'!$B$5&gt;=0,'Parâmetros'!$B$5&lt;=1),'Parâmetros'!$B$5,""),$H76))</f>
        <v/>
      </c>
      <c r="N76" s="23">
        <f>IF($Y76&lt;&gt;1,"",IF($I76="",IF(AND(ISNUMBER('Parâmetros'!$B$6),'Parâmetros'!$B$6&gt;=0,'Parâmetros'!$B$6&lt;=1),'Parâmetros'!$B$6,""),$I76))</f>
        <v/>
      </c>
      <c r="O76" s="23">
        <f>IF($Y76&lt;&gt;1,"",IF($J76="",IF(AND(ISNUMBER('Parâmetros'!$B$7),'Parâmetros'!$B$7&gt;=0,'Parâmetros'!$B$7&lt;=1),'Parâmetros'!$B$7,""),$J76))</f>
        <v/>
      </c>
      <c r="P76" s="51">
        <f>IF(OR($Y76&lt;&gt;1,NOT(ISNUMBER($L76))),"",$E76*$L76)</f>
        <v/>
      </c>
      <c r="Q76" s="51">
        <f>IF($Y76&lt;&gt;1,"",$G76)</f>
        <v/>
      </c>
      <c r="R76" s="51">
        <f>IF(OR($Y76&lt;&gt;1,NOT(ISNUMBER($M76))),"",$E76*$M76)</f>
        <v/>
      </c>
      <c r="S76" s="51">
        <f>IF(OR($Y76&lt;&gt;1,NOT(ISNUMBER($N76))),"",$E76*$N76)</f>
        <v/>
      </c>
      <c r="T76" s="51">
        <f>IF(OR($Y76&lt;&gt;1,NOT(ISNUMBER($O76))),"",$E76*$O76)</f>
        <v/>
      </c>
      <c r="U76" s="51">
        <f>IF(COUNT($P76:$T76)&lt;&gt;5,"",SUM($P76:$T76))</f>
        <v/>
      </c>
      <c r="V76" s="23">
        <f>IFERROR($U76/$E76,"")</f>
        <v/>
      </c>
      <c r="W76" s="25">
        <f>IF(COUNTA($A76:$K76)=0,"",IF($A76="","Informar competência",IF($B76="","Informar SKU",IF($C76="","Informar produto",IF($D76="","Informar categoria",IF(COUNTIF('Parâmetros'!$D$4:$D$13,$D76)=0,"Categoria fora da lista",IF($E76="","Informar estoque médio",IF($G76="","Informar armazenagem",IF(COUNTIFS($A$6:$A$505,$A76,$B$6:$B$505,$B76)&gt;1,"Duplicidade de competência e SKU",IF($Y76&lt;&gt;1,"Valor, taxa ou data inválida",IF($U76="","Revisar parâmetros padrão",IF($V76&gt;'Parâmetros'!$B$8,"Taxa acima do limite",IF($E76&gt;'Parâmetros'!$B$9,"Estoque acima do limite","OK")))))))))))))</f>
        <v/>
      </c>
      <c r="X76" s="26">
        <f>IF(OR($Y76&lt;&gt;1,$A76&lt;&gt;'Resumo'!$B$3,$U76=""),"",COUNTIFS($A$6:$A$505,'Resumo'!$B$3,$Y$6:$Y$505,1,$U$6:$U$505,"&gt;"&amp;$U76)+COUNTIFS($A$6:$A76,'Resumo'!$B$3,$Y$6:$Y76,1,$U$6:$U76,$U76))</f>
        <v/>
      </c>
      <c r="Y76" s="26">
        <f>IF(COUNTA($A76:$K76)=0,"",IFERROR(IF(AND(ISNUMBER($A76),DAY($A76)=1,$A76&gt;=DATE(2020,1,1),$A76&lt;=DATE(2100,12,1),$B76&lt;&gt;"",$C76&lt;&gt;"",$D76&lt;&gt;"",COUNTIF('Parâmetros'!$D$4:$D$13,$D76)=1,ISNUMBER($E76),$E76&gt;0,ISNUMBER($G76),$G76&gt;=0,OR($F76="",AND(ISNUMBER($F76),$F76&gt;=0,$F76&lt;=1)),OR($H76="",AND(ISNUMBER($H76),$H76&gt;=0,$H76&lt;=1)),OR($I76="",AND(ISNUMBER($I76),$I76&gt;=0,$I76&lt;=1)),OR($J76="",AND(ISNUMBER($J76),$J76&gt;=0,$J76&lt;=1)),COUNTIFS($A$6:$A$505,$A76,$B$6:$B$505,$B76)=1),1,0),0))</f>
        <v/>
      </c>
    </row>
    <row r="77">
      <c r="A77" s="46" t="n"/>
      <c r="B77" s="19" t="n"/>
      <c r="C77" s="20" t="n"/>
      <c r="D77" s="19" t="n"/>
      <c r="E77" s="50" t="n"/>
      <c r="F77" s="22" t="n"/>
      <c r="G77" s="50" t="n"/>
      <c r="H77" s="22" t="n"/>
      <c r="I77" s="22" t="n"/>
      <c r="J77" s="22" t="n"/>
      <c r="K77" s="20" t="n"/>
      <c r="L77" s="23">
        <f>IF($Y77&lt;&gt;1,"",IF($F77="",IF(AND(ISNUMBER('Parâmetros'!$B$4),'Parâmetros'!$B$4&gt;=0,'Parâmetros'!$B$4&lt;=1),'Parâmetros'!$B$4,""),$F77))</f>
        <v/>
      </c>
      <c r="M77" s="23">
        <f>IF($Y77&lt;&gt;1,"",IF($H77="",IF(AND(ISNUMBER('Parâmetros'!$B$5),'Parâmetros'!$B$5&gt;=0,'Parâmetros'!$B$5&lt;=1),'Parâmetros'!$B$5,""),$H77))</f>
        <v/>
      </c>
      <c r="N77" s="23">
        <f>IF($Y77&lt;&gt;1,"",IF($I77="",IF(AND(ISNUMBER('Parâmetros'!$B$6),'Parâmetros'!$B$6&gt;=0,'Parâmetros'!$B$6&lt;=1),'Parâmetros'!$B$6,""),$I77))</f>
        <v/>
      </c>
      <c r="O77" s="23">
        <f>IF($Y77&lt;&gt;1,"",IF($J77="",IF(AND(ISNUMBER('Parâmetros'!$B$7),'Parâmetros'!$B$7&gt;=0,'Parâmetros'!$B$7&lt;=1),'Parâmetros'!$B$7,""),$J77))</f>
        <v/>
      </c>
      <c r="P77" s="51">
        <f>IF(OR($Y77&lt;&gt;1,NOT(ISNUMBER($L77))),"",$E77*$L77)</f>
        <v/>
      </c>
      <c r="Q77" s="51">
        <f>IF($Y77&lt;&gt;1,"",$G77)</f>
        <v/>
      </c>
      <c r="R77" s="51">
        <f>IF(OR($Y77&lt;&gt;1,NOT(ISNUMBER($M77))),"",$E77*$M77)</f>
        <v/>
      </c>
      <c r="S77" s="51">
        <f>IF(OR($Y77&lt;&gt;1,NOT(ISNUMBER($N77))),"",$E77*$N77)</f>
        <v/>
      </c>
      <c r="T77" s="51">
        <f>IF(OR($Y77&lt;&gt;1,NOT(ISNUMBER($O77))),"",$E77*$O77)</f>
        <v/>
      </c>
      <c r="U77" s="51">
        <f>IF(COUNT($P77:$T77)&lt;&gt;5,"",SUM($P77:$T77))</f>
        <v/>
      </c>
      <c r="V77" s="23">
        <f>IFERROR($U77/$E77,"")</f>
        <v/>
      </c>
      <c r="W77" s="25">
        <f>IF(COUNTA($A77:$K77)=0,"",IF($A77="","Informar competência",IF($B77="","Informar SKU",IF($C77="","Informar produto",IF($D77="","Informar categoria",IF(COUNTIF('Parâmetros'!$D$4:$D$13,$D77)=0,"Categoria fora da lista",IF($E77="","Informar estoque médio",IF($G77="","Informar armazenagem",IF(COUNTIFS($A$6:$A$505,$A77,$B$6:$B$505,$B77)&gt;1,"Duplicidade de competência e SKU",IF($Y77&lt;&gt;1,"Valor, taxa ou data inválida",IF($U77="","Revisar parâmetros padrão",IF($V77&gt;'Parâmetros'!$B$8,"Taxa acima do limite",IF($E77&gt;'Parâmetros'!$B$9,"Estoque acima do limite","OK")))))))))))))</f>
        <v/>
      </c>
      <c r="X77" s="26">
        <f>IF(OR($Y77&lt;&gt;1,$A77&lt;&gt;'Resumo'!$B$3,$U77=""),"",COUNTIFS($A$6:$A$505,'Resumo'!$B$3,$Y$6:$Y$505,1,$U$6:$U$505,"&gt;"&amp;$U77)+COUNTIFS($A$6:$A77,'Resumo'!$B$3,$Y$6:$Y77,1,$U$6:$U77,$U77))</f>
        <v/>
      </c>
      <c r="Y77" s="26">
        <f>IF(COUNTA($A77:$K77)=0,"",IFERROR(IF(AND(ISNUMBER($A77),DAY($A77)=1,$A77&gt;=DATE(2020,1,1),$A77&lt;=DATE(2100,12,1),$B77&lt;&gt;"",$C77&lt;&gt;"",$D77&lt;&gt;"",COUNTIF('Parâmetros'!$D$4:$D$13,$D77)=1,ISNUMBER($E77),$E77&gt;0,ISNUMBER($G77),$G77&gt;=0,OR($F77="",AND(ISNUMBER($F77),$F77&gt;=0,$F77&lt;=1)),OR($H77="",AND(ISNUMBER($H77),$H77&gt;=0,$H77&lt;=1)),OR($I77="",AND(ISNUMBER($I77),$I77&gt;=0,$I77&lt;=1)),OR($J77="",AND(ISNUMBER($J77),$J77&gt;=0,$J77&lt;=1)),COUNTIFS($A$6:$A$505,$A77,$B$6:$B$505,$B77)=1),1,0),0))</f>
        <v/>
      </c>
    </row>
    <row r="78">
      <c r="A78" s="46" t="n"/>
      <c r="B78" s="19" t="n"/>
      <c r="C78" s="20" t="n"/>
      <c r="D78" s="19" t="n"/>
      <c r="E78" s="50" t="n"/>
      <c r="F78" s="22" t="n"/>
      <c r="G78" s="50" t="n"/>
      <c r="H78" s="22" t="n"/>
      <c r="I78" s="22" t="n"/>
      <c r="J78" s="22" t="n"/>
      <c r="K78" s="20" t="n"/>
      <c r="L78" s="23">
        <f>IF($Y78&lt;&gt;1,"",IF($F78="",IF(AND(ISNUMBER('Parâmetros'!$B$4),'Parâmetros'!$B$4&gt;=0,'Parâmetros'!$B$4&lt;=1),'Parâmetros'!$B$4,""),$F78))</f>
        <v/>
      </c>
      <c r="M78" s="23">
        <f>IF($Y78&lt;&gt;1,"",IF($H78="",IF(AND(ISNUMBER('Parâmetros'!$B$5),'Parâmetros'!$B$5&gt;=0,'Parâmetros'!$B$5&lt;=1),'Parâmetros'!$B$5,""),$H78))</f>
        <v/>
      </c>
      <c r="N78" s="23">
        <f>IF($Y78&lt;&gt;1,"",IF($I78="",IF(AND(ISNUMBER('Parâmetros'!$B$6),'Parâmetros'!$B$6&gt;=0,'Parâmetros'!$B$6&lt;=1),'Parâmetros'!$B$6,""),$I78))</f>
        <v/>
      </c>
      <c r="O78" s="23">
        <f>IF($Y78&lt;&gt;1,"",IF($J78="",IF(AND(ISNUMBER('Parâmetros'!$B$7),'Parâmetros'!$B$7&gt;=0,'Parâmetros'!$B$7&lt;=1),'Parâmetros'!$B$7,""),$J78))</f>
        <v/>
      </c>
      <c r="P78" s="51">
        <f>IF(OR($Y78&lt;&gt;1,NOT(ISNUMBER($L78))),"",$E78*$L78)</f>
        <v/>
      </c>
      <c r="Q78" s="51">
        <f>IF($Y78&lt;&gt;1,"",$G78)</f>
        <v/>
      </c>
      <c r="R78" s="51">
        <f>IF(OR($Y78&lt;&gt;1,NOT(ISNUMBER($M78))),"",$E78*$M78)</f>
        <v/>
      </c>
      <c r="S78" s="51">
        <f>IF(OR($Y78&lt;&gt;1,NOT(ISNUMBER($N78))),"",$E78*$N78)</f>
        <v/>
      </c>
      <c r="T78" s="51">
        <f>IF(OR($Y78&lt;&gt;1,NOT(ISNUMBER($O78))),"",$E78*$O78)</f>
        <v/>
      </c>
      <c r="U78" s="51">
        <f>IF(COUNT($P78:$T78)&lt;&gt;5,"",SUM($P78:$T78))</f>
        <v/>
      </c>
      <c r="V78" s="23">
        <f>IFERROR($U78/$E78,"")</f>
        <v/>
      </c>
      <c r="W78" s="25">
        <f>IF(COUNTA($A78:$K78)=0,"",IF($A78="","Informar competência",IF($B78="","Informar SKU",IF($C78="","Informar produto",IF($D78="","Informar categoria",IF(COUNTIF('Parâmetros'!$D$4:$D$13,$D78)=0,"Categoria fora da lista",IF($E78="","Informar estoque médio",IF($G78="","Informar armazenagem",IF(COUNTIFS($A$6:$A$505,$A78,$B$6:$B$505,$B78)&gt;1,"Duplicidade de competência e SKU",IF($Y78&lt;&gt;1,"Valor, taxa ou data inválida",IF($U78="","Revisar parâmetros padrão",IF($V78&gt;'Parâmetros'!$B$8,"Taxa acima do limite",IF($E78&gt;'Parâmetros'!$B$9,"Estoque acima do limite","OK")))))))))))))</f>
        <v/>
      </c>
      <c r="X78" s="26">
        <f>IF(OR($Y78&lt;&gt;1,$A78&lt;&gt;'Resumo'!$B$3,$U78=""),"",COUNTIFS($A$6:$A$505,'Resumo'!$B$3,$Y$6:$Y$505,1,$U$6:$U$505,"&gt;"&amp;$U78)+COUNTIFS($A$6:$A78,'Resumo'!$B$3,$Y$6:$Y78,1,$U$6:$U78,$U78))</f>
        <v/>
      </c>
      <c r="Y78" s="26">
        <f>IF(COUNTA($A78:$K78)=0,"",IFERROR(IF(AND(ISNUMBER($A78),DAY($A78)=1,$A78&gt;=DATE(2020,1,1),$A78&lt;=DATE(2100,12,1),$B78&lt;&gt;"",$C78&lt;&gt;"",$D78&lt;&gt;"",COUNTIF('Parâmetros'!$D$4:$D$13,$D78)=1,ISNUMBER($E78),$E78&gt;0,ISNUMBER($G78),$G78&gt;=0,OR($F78="",AND(ISNUMBER($F78),$F78&gt;=0,$F78&lt;=1)),OR($H78="",AND(ISNUMBER($H78),$H78&gt;=0,$H78&lt;=1)),OR($I78="",AND(ISNUMBER($I78),$I78&gt;=0,$I78&lt;=1)),OR($J78="",AND(ISNUMBER($J78),$J78&gt;=0,$J78&lt;=1)),COUNTIFS($A$6:$A$505,$A78,$B$6:$B$505,$B78)=1),1,0),0))</f>
        <v/>
      </c>
    </row>
    <row r="79">
      <c r="A79" s="46" t="n"/>
      <c r="B79" s="19" t="n"/>
      <c r="C79" s="20" t="n"/>
      <c r="D79" s="19" t="n"/>
      <c r="E79" s="50" t="n"/>
      <c r="F79" s="22" t="n"/>
      <c r="G79" s="50" t="n"/>
      <c r="H79" s="22" t="n"/>
      <c r="I79" s="22" t="n"/>
      <c r="J79" s="22" t="n"/>
      <c r="K79" s="20" t="n"/>
      <c r="L79" s="23">
        <f>IF($Y79&lt;&gt;1,"",IF($F79="",IF(AND(ISNUMBER('Parâmetros'!$B$4),'Parâmetros'!$B$4&gt;=0,'Parâmetros'!$B$4&lt;=1),'Parâmetros'!$B$4,""),$F79))</f>
        <v/>
      </c>
      <c r="M79" s="23">
        <f>IF($Y79&lt;&gt;1,"",IF($H79="",IF(AND(ISNUMBER('Parâmetros'!$B$5),'Parâmetros'!$B$5&gt;=0,'Parâmetros'!$B$5&lt;=1),'Parâmetros'!$B$5,""),$H79))</f>
        <v/>
      </c>
      <c r="N79" s="23">
        <f>IF($Y79&lt;&gt;1,"",IF($I79="",IF(AND(ISNUMBER('Parâmetros'!$B$6),'Parâmetros'!$B$6&gt;=0,'Parâmetros'!$B$6&lt;=1),'Parâmetros'!$B$6,""),$I79))</f>
        <v/>
      </c>
      <c r="O79" s="23">
        <f>IF($Y79&lt;&gt;1,"",IF($J79="",IF(AND(ISNUMBER('Parâmetros'!$B$7),'Parâmetros'!$B$7&gt;=0,'Parâmetros'!$B$7&lt;=1),'Parâmetros'!$B$7,""),$J79))</f>
        <v/>
      </c>
      <c r="P79" s="51">
        <f>IF(OR($Y79&lt;&gt;1,NOT(ISNUMBER($L79))),"",$E79*$L79)</f>
        <v/>
      </c>
      <c r="Q79" s="51">
        <f>IF($Y79&lt;&gt;1,"",$G79)</f>
        <v/>
      </c>
      <c r="R79" s="51">
        <f>IF(OR($Y79&lt;&gt;1,NOT(ISNUMBER($M79))),"",$E79*$M79)</f>
        <v/>
      </c>
      <c r="S79" s="51">
        <f>IF(OR($Y79&lt;&gt;1,NOT(ISNUMBER($N79))),"",$E79*$N79)</f>
        <v/>
      </c>
      <c r="T79" s="51">
        <f>IF(OR($Y79&lt;&gt;1,NOT(ISNUMBER($O79))),"",$E79*$O79)</f>
        <v/>
      </c>
      <c r="U79" s="51">
        <f>IF(COUNT($P79:$T79)&lt;&gt;5,"",SUM($P79:$T79))</f>
        <v/>
      </c>
      <c r="V79" s="23">
        <f>IFERROR($U79/$E79,"")</f>
        <v/>
      </c>
      <c r="W79" s="25">
        <f>IF(COUNTA($A79:$K79)=0,"",IF($A79="","Informar competência",IF($B79="","Informar SKU",IF($C79="","Informar produto",IF($D79="","Informar categoria",IF(COUNTIF('Parâmetros'!$D$4:$D$13,$D79)=0,"Categoria fora da lista",IF($E79="","Informar estoque médio",IF($G79="","Informar armazenagem",IF(COUNTIFS($A$6:$A$505,$A79,$B$6:$B$505,$B79)&gt;1,"Duplicidade de competência e SKU",IF($Y79&lt;&gt;1,"Valor, taxa ou data inválida",IF($U79="","Revisar parâmetros padrão",IF($V79&gt;'Parâmetros'!$B$8,"Taxa acima do limite",IF($E79&gt;'Parâmetros'!$B$9,"Estoque acima do limite","OK")))))))))))))</f>
        <v/>
      </c>
      <c r="X79" s="26">
        <f>IF(OR($Y79&lt;&gt;1,$A79&lt;&gt;'Resumo'!$B$3,$U79=""),"",COUNTIFS($A$6:$A$505,'Resumo'!$B$3,$Y$6:$Y$505,1,$U$6:$U$505,"&gt;"&amp;$U79)+COUNTIFS($A$6:$A79,'Resumo'!$B$3,$Y$6:$Y79,1,$U$6:$U79,$U79))</f>
        <v/>
      </c>
      <c r="Y79" s="26">
        <f>IF(COUNTA($A79:$K79)=0,"",IFERROR(IF(AND(ISNUMBER($A79),DAY($A79)=1,$A79&gt;=DATE(2020,1,1),$A79&lt;=DATE(2100,12,1),$B79&lt;&gt;"",$C79&lt;&gt;"",$D79&lt;&gt;"",COUNTIF('Parâmetros'!$D$4:$D$13,$D79)=1,ISNUMBER($E79),$E79&gt;0,ISNUMBER($G79),$G79&gt;=0,OR($F79="",AND(ISNUMBER($F79),$F79&gt;=0,$F79&lt;=1)),OR($H79="",AND(ISNUMBER($H79),$H79&gt;=0,$H79&lt;=1)),OR($I79="",AND(ISNUMBER($I79),$I79&gt;=0,$I79&lt;=1)),OR($J79="",AND(ISNUMBER($J79),$J79&gt;=0,$J79&lt;=1)),COUNTIFS($A$6:$A$505,$A79,$B$6:$B$505,$B79)=1),1,0),0))</f>
        <v/>
      </c>
    </row>
    <row r="80">
      <c r="A80" s="46" t="n"/>
      <c r="B80" s="19" t="n"/>
      <c r="C80" s="20" t="n"/>
      <c r="D80" s="19" t="n"/>
      <c r="E80" s="50" t="n"/>
      <c r="F80" s="22" t="n"/>
      <c r="G80" s="50" t="n"/>
      <c r="H80" s="22" t="n"/>
      <c r="I80" s="22" t="n"/>
      <c r="J80" s="22" t="n"/>
      <c r="K80" s="20" t="n"/>
      <c r="L80" s="23">
        <f>IF($Y80&lt;&gt;1,"",IF($F80="",IF(AND(ISNUMBER('Parâmetros'!$B$4),'Parâmetros'!$B$4&gt;=0,'Parâmetros'!$B$4&lt;=1),'Parâmetros'!$B$4,""),$F80))</f>
        <v/>
      </c>
      <c r="M80" s="23">
        <f>IF($Y80&lt;&gt;1,"",IF($H80="",IF(AND(ISNUMBER('Parâmetros'!$B$5),'Parâmetros'!$B$5&gt;=0,'Parâmetros'!$B$5&lt;=1),'Parâmetros'!$B$5,""),$H80))</f>
        <v/>
      </c>
      <c r="N80" s="23">
        <f>IF($Y80&lt;&gt;1,"",IF($I80="",IF(AND(ISNUMBER('Parâmetros'!$B$6),'Parâmetros'!$B$6&gt;=0,'Parâmetros'!$B$6&lt;=1),'Parâmetros'!$B$6,""),$I80))</f>
        <v/>
      </c>
      <c r="O80" s="23">
        <f>IF($Y80&lt;&gt;1,"",IF($J80="",IF(AND(ISNUMBER('Parâmetros'!$B$7),'Parâmetros'!$B$7&gt;=0,'Parâmetros'!$B$7&lt;=1),'Parâmetros'!$B$7,""),$J80))</f>
        <v/>
      </c>
      <c r="P80" s="51">
        <f>IF(OR($Y80&lt;&gt;1,NOT(ISNUMBER($L80))),"",$E80*$L80)</f>
        <v/>
      </c>
      <c r="Q80" s="51">
        <f>IF($Y80&lt;&gt;1,"",$G80)</f>
        <v/>
      </c>
      <c r="R80" s="51">
        <f>IF(OR($Y80&lt;&gt;1,NOT(ISNUMBER($M80))),"",$E80*$M80)</f>
        <v/>
      </c>
      <c r="S80" s="51">
        <f>IF(OR($Y80&lt;&gt;1,NOT(ISNUMBER($N80))),"",$E80*$N80)</f>
        <v/>
      </c>
      <c r="T80" s="51">
        <f>IF(OR($Y80&lt;&gt;1,NOT(ISNUMBER($O80))),"",$E80*$O80)</f>
        <v/>
      </c>
      <c r="U80" s="51">
        <f>IF(COUNT($P80:$T80)&lt;&gt;5,"",SUM($P80:$T80))</f>
        <v/>
      </c>
      <c r="V80" s="23">
        <f>IFERROR($U80/$E80,"")</f>
        <v/>
      </c>
      <c r="W80" s="25">
        <f>IF(COUNTA($A80:$K80)=0,"",IF($A80="","Informar competência",IF($B80="","Informar SKU",IF($C80="","Informar produto",IF($D80="","Informar categoria",IF(COUNTIF('Parâmetros'!$D$4:$D$13,$D80)=0,"Categoria fora da lista",IF($E80="","Informar estoque médio",IF($G80="","Informar armazenagem",IF(COUNTIFS($A$6:$A$505,$A80,$B$6:$B$505,$B80)&gt;1,"Duplicidade de competência e SKU",IF($Y80&lt;&gt;1,"Valor, taxa ou data inválida",IF($U80="","Revisar parâmetros padrão",IF($V80&gt;'Parâmetros'!$B$8,"Taxa acima do limite",IF($E80&gt;'Parâmetros'!$B$9,"Estoque acima do limite","OK")))))))))))))</f>
        <v/>
      </c>
      <c r="X80" s="26">
        <f>IF(OR($Y80&lt;&gt;1,$A80&lt;&gt;'Resumo'!$B$3,$U80=""),"",COUNTIFS($A$6:$A$505,'Resumo'!$B$3,$Y$6:$Y$505,1,$U$6:$U$505,"&gt;"&amp;$U80)+COUNTIFS($A$6:$A80,'Resumo'!$B$3,$Y$6:$Y80,1,$U$6:$U80,$U80))</f>
        <v/>
      </c>
      <c r="Y80" s="26">
        <f>IF(COUNTA($A80:$K80)=0,"",IFERROR(IF(AND(ISNUMBER($A80),DAY($A80)=1,$A80&gt;=DATE(2020,1,1),$A80&lt;=DATE(2100,12,1),$B80&lt;&gt;"",$C80&lt;&gt;"",$D80&lt;&gt;"",COUNTIF('Parâmetros'!$D$4:$D$13,$D80)=1,ISNUMBER($E80),$E80&gt;0,ISNUMBER($G80),$G80&gt;=0,OR($F80="",AND(ISNUMBER($F80),$F80&gt;=0,$F80&lt;=1)),OR($H80="",AND(ISNUMBER($H80),$H80&gt;=0,$H80&lt;=1)),OR($I80="",AND(ISNUMBER($I80),$I80&gt;=0,$I80&lt;=1)),OR($J80="",AND(ISNUMBER($J80),$J80&gt;=0,$J80&lt;=1)),COUNTIFS($A$6:$A$505,$A80,$B$6:$B$505,$B80)=1),1,0),0))</f>
        <v/>
      </c>
    </row>
    <row r="81">
      <c r="A81" s="46" t="n"/>
      <c r="B81" s="19" t="n"/>
      <c r="C81" s="20" t="n"/>
      <c r="D81" s="19" t="n"/>
      <c r="E81" s="50" t="n"/>
      <c r="F81" s="22" t="n"/>
      <c r="G81" s="50" t="n"/>
      <c r="H81" s="22" t="n"/>
      <c r="I81" s="22" t="n"/>
      <c r="J81" s="22" t="n"/>
      <c r="K81" s="20" t="n"/>
      <c r="L81" s="23">
        <f>IF($Y81&lt;&gt;1,"",IF($F81="",IF(AND(ISNUMBER('Parâmetros'!$B$4),'Parâmetros'!$B$4&gt;=0,'Parâmetros'!$B$4&lt;=1),'Parâmetros'!$B$4,""),$F81))</f>
        <v/>
      </c>
      <c r="M81" s="23">
        <f>IF($Y81&lt;&gt;1,"",IF($H81="",IF(AND(ISNUMBER('Parâmetros'!$B$5),'Parâmetros'!$B$5&gt;=0,'Parâmetros'!$B$5&lt;=1),'Parâmetros'!$B$5,""),$H81))</f>
        <v/>
      </c>
      <c r="N81" s="23">
        <f>IF($Y81&lt;&gt;1,"",IF($I81="",IF(AND(ISNUMBER('Parâmetros'!$B$6),'Parâmetros'!$B$6&gt;=0,'Parâmetros'!$B$6&lt;=1),'Parâmetros'!$B$6,""),$I81))</f>
        <v/>
      </c>
      <c r="O81" s="23">
        <f>IF($Y81&lt;&gt;1,"",IF($J81="",IF(AND(ISNUMBER('Parâmetros'!$B$7),'Parâmetros'!$B$7&gt;=0,'Parâmetros'!$B$7&lt;=1),'Parâmetros'!$B$7,""),$J81))</f>
        <v/>
      </c>
      <c r="P81" s="51">
        <f>IF(OR($Y81&lt;&gt;1,NOT(ISNUMBER($L81))),"",$E81*$L81)</f>
        <v/>
      </c>
      <c r="Q81" s="51">
        <f>IF($Y81&lt;&gt;1,"",$G81)</f>
        <v/>
      </c>
      <c r="R81" s="51">
        <f>IF(OR($Y81&lt;&gt;1,NOT(ISNUMBER($M81))),"",$E81*$M81)</f>
        <v/>
      </c>
      <c r="S81" s="51">
        <f>IF(OR($Y81&lt;&gt;1,NOT(ISNUMBER($N81))),"",$E81*$N81)</f>
        <v/>
      </c>
      <c r="T81" s="51">
        <f>IF(OR($Y81&lt;&gt;1,NOT(ISNUMBER($O81))),"",$E81*$O81)</f>
        <v/>
      </c>
      <c r="U81" s="51">
        <f>IF(COUNT($P81:$T81)&lt;&gt;5,"",SUM($P81:$T81))</f>
        <v/>
      </c>
      <c r="V81" s="23">
        <f>IFERROR($U81/$E81,"")</f>
        <v/>
      </c>
      <c r="W81" s="25">
        <f>IF(COUNTA($A81:$K81)=0,"",IF($A81="","Informar competência",IF($B81="","Informar SKU",IF($C81="","Informar produto",IF($D81="","Informar categoria",IF(COUNTIF('Parâmetros'!$D$4:$D$13,$D81)=0,"Categoria fora da lista",IF($E81="","Informar estoque médio",IF($G81="","Informar armazenagem",IF(COUNTIFS($A$6:$A$505,$A81,$B$6:$B$505,$B81)&gt;1,"Duplicidade de competência e SKU",IF($Y81&lt;&gt;1,"Valor, taxa ou data inválida",IF($U81="","Revisar parâmetros padrão",IF($V81&gt;'Parâmetros'!$B$8,"Taxa acima do limite",IF($E81&gt;'Parâmetros'!$B$9,"Estoque acima do limite","OK")))))))))))))</f>
        <v/>
      </c>
      <c r="X81" s="26">
        <f>IF(OR($Y81&lt;&gt;1,$A81&lt;&gt;'Resumo'!$B$3,$U81=""),"",COUNTIFS($A$6:$A$505,'Resumo'!$B$3,$Y$6:$Y$505,1,$U$6:$U$505,"&gt;"&amp;$U81)+COUNTIFS($A$6:$A81,'Resumo'!$B$3,$Y$6:$Y81,1,$U$6:$U81,$U81))</f>
        <v/>
      </c>
      <c r="Y81" s="26">
        <f>IF(COUNTA($A81:$K81)=0,"",IFERROR(IF(AND(ISNUMBER($A81),DAY($A81)=1,$A81&gt;=DATE(2020,1,1),$A81&lt;=DATE(2100,12,1),$B81&lt;&gt;"",$C81&lt;&gt;"",$D81&lt;&gt;"",COUNTIF('Parâmetros'!$D$4:$D$13,$D81)=1,ISNUMBER($E81),$E81&gt;0,ISNUMBER($G81),$G81&gt;=0,OR($F81="",AND(ISNUMBER($F81),$F81&gt;=0,$F81&lt;=1)),OR($H81="",AND(ISNUMBER($H81),$H81&gt;=0,$H81&lt;=1)),OR($I81="",AND(ISNUMBER($I81),$I81&gt;=0,$I81&lt;=1)),OR($J81="",AND(ISNUMBER($J81),$J81&gt;=0,$J81&lt;=1)),COUNTIFS($A$6:$A$505,$A81,$B$6:$B$505,$B81)=1),1,0),0))</f>
        <v/>
      </c>
    </row>
    <row r="82">
      <c r="A82" s="46" t="n"/>
      <c r="B82" s="19" t="n"/>
      <c r="C82" s="20" t="n"/>
      <c r="D82" s="19" t="n"/>
      <c r="E82" s="50" t="n"/>
      <c r="F82" s="22" t="n"/>
      <c r="G82" s="50" t="n"/>
      <c r="H82" s="22" t="n"/>
      <c r="I82" s="22" t="n"/>
      <c r="J82" s="22" t="n"/>
      <c r="K82" s="20" t="n"/>
      <c r="L82" s="23">
        <f>IF($Y82&lt;&gt;1,"",IF($F82="",IF(AND(ISNUMBER('Parâmetros'!$B$4),'Parâmetros'!$B$4&gt;=0,'Parâmetros'!$B$4&lt;=1),'Parâmetros'!$B$4,""),$F82))</f>
        <v/>
      </c>
      <c r="M82" s="23">
        <f>IF($Y82&lt;&gt;1,"",IF($H82="",IF(AND(ISNUMBER('Parâmetros'!$B$5),'Parâmetros'!$B$5&gt;=0,'Parâmetros'!$B$5&lt;=1),'Parâmetros'!$B$5,""),$H82))</f>
        <v/>
      </c>
      <c r="N82" s="23">
        <f>IF($Y82&lt;&gt;1,"",IF($I82="",IF(AND(ISNUMBER('Parâmetros'!$B$6),'Parâmetros'!$B$6&gt;=0,'Parâmetros'!$B$6&lt;=1),'Parâmetros'!$B$6,""),$I82))</f>
        <v/>
      </c>
      <c r="O82" s="23">
        <f>IF($Y82&lt;&gt;1,"",IF($J82="",IF(AND(ISNUMBER('Parâmetros'!$B$7),'Parâmetros'!$B$7&gt;=0,'Parâmetros'!$B$7&lt;=1),'Parâmetros'!$B$7,""),$J82))</f>
        <v/>
      </c>
      <c r="P82" s="51">
        <f>IF(OR($Y82&lt;&gt;1,NOT(ISNUMBER($L82))),"",$E82*$L82)</f>
        <v/>
      </c>
      <c r="Q82" s="51">
        <f>IF($Y82&lt;&gt;1,"",$G82)</f>
        <v/>
      </c>
      <c r="R82" s="51">
        <f>IF(OR($Y82&lt;&gt;1,NOT(ISNUMBER($M82))),"",$E82*$M82)</f>
        <v/>
      </c>
      <c r="S82" s="51">
        <f>IF(OR($Y82&lt;&gt;1,NOT(ISNUMBER($N82))),"",$E82*$N82)</f>
        <v/>
      </c>
      <c r="T82" s="51">
        <f>IF(OR($Y82&lt;&gt;1,NOT(ISNUMBER($O82))),"",$E82*$O82)</f>
        <v/>
      </c>
      <c r="U82" s="51">
        <f>IF(COUNT($P82:$T82)&lt;&gt;5,"",SUM($P82:$T82))</f>
        <v/>
      </c>
      <c r="V82" s="23">
        <f>IFERROR($U82/$E82,"")</f>
        <v/>
      </c>
      <c r="W82" s="25">
        <f>IF(COUNTA($A82:$K82)=0,"",IF($A82="","Informar competência",IF($B82="","Informar SKU",IF($C82="","Informar produto",IF($D82="","Informar categoria",IF(COUNTIF('Parâmetros'!$D$4:$D$13,$D82)=0,"Categoria fora da lista",IF($E82="","Informar estoque médio",IF($G82="","Informar armazenagem",IF(COUNTIFS($A$6:$A$505,$A82,$B$6:$B$505,$B82)&gt;1,"Duplicidade de competência e SKU",IF($Y82&lt;&gt;1,"Valor, taxa ou data inválida",IF($U82="","Revisar parâmetros padrão",IF($V82&gt;'Parâmetros'!$B$8,"Taxa acima do limite",IF($E82&gt;'Parâmetros'!$B$9,"Estoque acima do limite","OK")))))))))))))</f>
        <v/>
      </c>
      <c r="X82" s="26">
        <f>IF(OR($Y82&lt;&gt;1,$A82&lt;&gt;'Resumo'!$B$3,$U82=""),"",COUNTIFS($A$6:$A$505,'Resumo'!$B$3,$Y$6:$Y$505,1,$U$6:$U$505,"&gt;"&amp;$U82)+COUNTIFS($A$6:$A82,'Resumo'!$B$3,$Y$6:$Y82,1,$U$6:$U82,$U82))</f>
        <v/>
      </c>
      <c r="Y82" s="26">
        <f>IF(COUNTA($A82:$K82)=0,"",IFERROR(IF(AND(ISNUMBER($A82),DAY($A82)=1,$A82&gt;=DATE(2020,1,1),$A82&lt;=DATE(2100,12,1),$B82&lt;&gt;"",$C82&lt;&gt;"",$D82&lt;&gt;"",COUNTIF('Parâmetros'!$D$4:$D$13,$D82)=1,ISNUMBER($E82),$E82&gt;0,ISNUMBER($G82),$G82&gt;=0,OR($F82="",AND(ISNUMBER($F82),$F82&gt;=0,$F82&lt;=1)),OR($H82="",AND(ISNUMBER($H82),$H82&gt;=0,$H82&lt;=1)),OR($I82="",AND(ISNUMBER($I82),$I82&gt;=0,$I82&lt;=1)),OR($J82="",AND(ISNUMBER($J82),$J82&gt;=0,$J82&lt;=1)),COUNTIFS($A$6:$A$505,$A82,$B$6:$B$505,$B82)=1),1,0),0))</f>
        <v/>
      </c>
    </row>
    <row r="83">
      <c r="A83" s="46" t="n"/>
      <c r="B83" s="19" t="n"/>
      <c r="C83" s="20" t="n"/>
      <c r="D83" s="19" t="n"/>
      <c r="E83" s="50" t="n"/>
      <c r="F83" s="22" t="n"/>
      <c r="G83" s="50" t="n"/>
      <c r="H83" s="22" t="n"/>
      <c r="I83" s="22" t="n"/>
      <c r="J83" s="22" t="n"/>
      <c r="K83" s="20" t="n"/>
      <c r="L83" s="23">
        <f>IF($Y83&lt;&gt;1,"",IF($F83="",IF(AND(ISNUMBER('Parâmetros'!$B$4),'Parâmetros'!$B$4&gt;=0,'Parâmetros'!$B$4&lt;=1),'Parâmetros'!$B$4,""),$F83))</f>
        <v/>
      </c>
      <c r="M83" s="23">
        <f>IF($Y83&lt;&gt;1,"",IF($H83="",IF(AND(ISNUMBER('Parâmetros'!$B$5),'Parâmetros'!$B$5&gt;=0,'Parâmetros'!$B$5&lt;=1),'Parâmetros'!$B$5,""),$H83))</f>
        <v/>
      </c>
      <c r="N83" s="23">
        <f>IF($Y83&lt;&gt;1,"",IF($I83="",IF(AND(ISNUMBER('Parâmetros'!$B$6),'Parâmetros'!$B$6&gt;=0,'Parâmetros'!$B$6&lt;=1),'Parâmetros'!$B$6,""),$I83))</f>
        <v/>
      </c>
      <c r="O83" s="23">
        <f>IF($Y83&lt;&gt;1,"",IF($J83="",IF(AND(ISNUMBER('Parâmetros'!$B$7),'Parâmetros'!$B$7&gt;=0,'Parâmetros'!$B$7&lt;=1),'Parâmetros'!$B$7,""),$J83))</f>
        <v/>
      </c>
      <c r="P83" s="51">
        <f>IF(OR($Y83&lt;&gt;1,NOT(ISNUMBER($L83))),"",$E83*$L83)</f>
        <v/>
      </c>
      <c r="Q83" s="51">
        <f>IF($Y83&lt;&gt;1,"",$G83)</f>
        <v/>
      </c>
      <c r="R83" s="51">
        <f>IF(OR($Y83&lt;&gt;1,NOT(ISNUMBER($M83))),"",$E83*$M83)</f>
        <v/>
      </c>
      <c r="S83" s="51">
        <f>IF(OR($Y83&lt;&gt;1,NOT(ISNUMBER($N83))),"",$E83*$N83)</f>
        <v/>
      </c>
      <c r="T83" s="51">
        <f>IF(OR($Y83&lt;&gt;1,NOT(ISNUMBER($O83))),"",$E83*$O83)</f>
        <v/>
      </c>
      <c r="U83" s="51">
        <f>IF(COUNT($P83:$T83)&lt;&gt;5,"",SUM($P83:$T83))</f>
        <v/>
      </c>
      <c r="V83" s="23">
        <f>IFERROR($U83/$E83,"")</f>
        <v/>
      </c>
      <c r="W83" s="25">
        <f>IF(COUNTA($A83:$K83)=0,"",IF($A83="","Informar competência",IF($B83="","Informar SKU",IF($C83="","Informar produto",IF($D83="","Informar categoria",IF(COUNTIF('Parâmetros'!$D$4:$D$13,$D83)=0,"Categoria fora da lista",IF($E83="","Informar estoque médio",IF($G83="","Informar armazenagem",IF(COUNTIFS($A$6:$A$505,$A83,$B$6:$B$505,$B83)&gt;1,"Duplicidade de competência e SKU",IF($Y83&lt;&gt;1,"Valor, taxa ou data inválida",IF($U83="","Revisar parâmetros padrão",IF($V83&gt;'Parâmetros'!$B$8,"Taxa acima do limite",IF($E83&gt;'Parâmetros'!$B$9,"Estoque acima do limite","OK")))))))))))))</f>
        <v/>
      </c>
      <c r="X83" s="26">
        <f>IF(OR($Y83&lt;&gt;1,$A83&lt;&gt;'Resumo'!$B$3,$U83=""),"",COUNTIFS($A$6:$A$505,'Resumo'!$B$3,$Y$6:$Y$505,1,$U$6:$U$505,"&gt;"&amp;$U83)+COUNTIFS($A$6:$A83,'Resumo'!$B$3,$Y$6:$Y83,1,$U$6:$U83,$U83))</f>
        <v/>
      </c>
      <c r="Y83" s="26">
        <f>IF(COUNTA($A83:$K83)=0,"",IFERROR(IF(AND(ISNUMBER($A83),DAY($A83)=1,$A83&gt;=DATE(2020,1,1),$A83&lt;=DATE(2100,12,1),$B83&lt;&gt;"",$C83&lt;&gt;"",$D83&lt;&gt;"",COUNTIF('Parâmetros'!$D$4:$D$13,$D83)=1,ISNUMBER($E83),$E83&gt;0,ISNUMBER($G83),$G83&gt;=0,OR($F83="",AND(ISNUMBER($F83),$F83&gt;=0,$F83&lt;=1)),OR($H83="",AND(ISNUMBER($H83),$H83&gt;=0,$H83&lt;=1)),OR($I83="",AND(ISNUMBER($I83),$I83&gt;=0,$I83&lt;=1)),OR($J83="",AND(ISNUMBER($J83),$J83&gt;=0,$J83&lt;=1)),COUNTIFS($A$6:$A$505,$A83,$B$6:$B$505,$B83)=1),1,0),0))</f>
        <v/>
      </c>
    </row>
    <row r="84">
      <c r="A84" s="46" t="n"/>
      <c r="B84" s="19" t="n"/>
      <c r="C84" s="20" t="n"/>
      <c r="D84" s="19" t="n"/>
      <c r="E84" s="50" t="n"/>
      <c r="F84" s="22" t="n"/>
      <c r="G84" s="50" t="n"/>
      <c r="H84" s="22" t="n"/>
      <c r="I84" s="22" t="n"/>
      <c r="J84" s="22" t="n"/>
      <c r="K84" s="20" t="n"/>
      <c r="L84" s="23">
        <f>IF($Y84&lt;&gt;1,"",IF($F84="",IF(AND(ISNUMBER('Parâmetros'!$B$4),'Parâmetros'!$B$4&gt;=0,'Parâmetros'!$B$4&lt;=1),'Parâmetros'!$B$4,""),$F84))</f>
        <v/>
      </c>
      <c r="M84" s="23">
        <f>IF($Y84&lt;&gt;1,"",IF($H84="",IF(AND(ISNUMBER('Parâmetros'!$B$5),'Parâmetros'!$B$5&gt;=0,'Parâmetros'!$B$5&lt;=1),'Parâmetros'!$B$5,""),$H84))</f>
        <v/>
      </c>
      <c r="N84" s="23">
        <f>IF($Y84&lt;&gt;1,"",IF($I84="",IF(AND(ISNUMBER('Parâmetros'!$B$6),'Parâmetros'!$B$6&gt;=0,'Parâmetros'!$B$6&lt;=1),'Parâmetros'!$B$6,""),$I84))</f>
        <v/>
      </c>
      <c r="O84" s="23">
        <f>IF($Y84&lt;&gt;1,"",IF($J84="",IF(AND(ISNUMBER('Parâmetros'!$B$7),'Parâmetros'!$B$7&gt;=0,'Parâmetros'!$B$7&lt;=1),'Parâmetros'!$B$7,""),$J84))</f>
        <v/>
      </c>
      <c r="P84" s="51">
        <f>IF(OR($Y84&lt;&gt;1,NOT(ISNUMBER($L84))),"",$E84*$L84)</f>
        <v/>
      </c>
      <c r="Q84" s="51">
        <f>IF($Y84&lt;&gt;1,"",$G84)</f>
        <v/>
      </c>
      <c r="R84" s="51">
        <f>IF(OR($Y84&lt;&gt;1,NOT(ISNUMBER($M84))),"",$E84*$M84)</f>
        <v/>
      </c>
      <c r="S84" s="51">
        <f>IF(OR($Y84&lt;&gt;1,NOT(ISNUMBER($N84))),"",$E84*$N84)</f>
        <v/>
      </c>
      <c r="T84" s="51">
        <f>IF(OR($Y84&lt;&gt;1,NOT(ISNUMBER($O84))),"",$E84*$O84)</f>
        <v/>
      </c>
      <c r="U84" s="51">
        <f>IF(COUNT($P84:$T84)&lt;&gt;5,"",SUM($P84:$T84))</f>
        <v/>
      </c>
      <c r="V84" s="23">
        <f>IFERROR($U84/$E84,"")</f>
        <v/>
      </c>
      <c r="W84" s="25">
        <f>IF(COUNTA($A84:$K84)=0,"",IF($A84="","Informar competência",IF($B84="","Informar SKU",IF($C84="","Informar produto",IF($D84="","Informar categoria",IF(COUNTIF('Parâmetros'!$D$4:$D$13,$D84)=0,"Categoria fora da lista",IF($E84="","Informar estoque médio",IF($G84="","Informar armazenagem",IF(COUNTIFS($A$6:$A$505,$A84,$B$6:$B$505,$B84)&gt;1,"Duplicidade de competência e SKU",IF($Y84&lt;&gt;1,"Valor, taxa ou data inválida",IF($U84="","Revisar parâmetros padrão",IF($V84&gt;'Parâmetros'!$B$8,"Taxa acima do limite",IF($E84&gt;'Parâmetros'!$B$9,"Estoque acima do limite","OK")))))))))))))</f>
        <v/>
      </c>
      <c r="X84" s="26">
        <f>IF(OR($Y84&lt;&gt;1,$A84&lt;&gt;'Resumo'!$B$3,$U84=""),"",COUNTIFS($A$6:$A$505,'Resumo'!$B$3,$Y$6:$Y$505,1,$U$6:$U$505,"&gt;"&amp;$U84)+COUNTIFS($A$6:$A84,'Resumo'!$B$3,$Y$6:$Y84,1,$U$6:$U84,$U84))</f>
        <v/>
      </c>
      <c r="Y84" s="26">
        <f>IF(COUNTA($A84:$K84)=0,"",IFERROR(IF(AND(ISNUMBER($A84),DAY($A84)=1,$A84&gt;=DATE(2020,1,1),$A84&lt;=DATE(2100,12,1),$B84&lt;&gt;"",$C84&lt;&gt;"",$D84&lt;&gt;"",COUNTIF('Parâmetros'!$D$4:$D$13,$D84)=1,ISNUMBER($E84),$E84&gt;0,ISNUMBER($G84),$G84&gt;=0,OR($F84="",AND(ISNUMBER($F84),$F84&gt;=0,$F84&lt;=1)),OR($H84="",AND(ISNUMBER($H84),$H84&gt;=0,$H84&lt;=1)),OR($I84="",AND(ISNUMBER($I84),$I84&gt;=0,$I84&lt;=1)),OR($J84="",AND(ISNUMBER($J84),$J84&gt;=0,$J84&lt;=1)),COUNTIFS($A$6:$A$505,$A84,$B$6:$B$505,$B84)=1),1,0),0))</f>
        <v/>
      </c>
    </row>
    <row r="85">
      <c r="A85" s="46" t="n"/>
      <c r="B85" s="19" t="n"/>
      <c r="C85" s="20" t="n"/>
      <c r="D85" s="19" t="n"/>
      <c r="E85" s="50" t="n"/>
      <c r="F85" s="22" t="n"/>
      <c r="G85" s="50" t="n"/>
      <c r="H85" s="22" t="n"/>
      <c r="I85" s="22" t="n"/>
      <c r="J85" s="22" t="n"/>
      <c r="K85" s="20" t="n"/>
      <c r="L85" s="23">
        <f>IF($Y85&lt;&gt;1,"",IF($F85="",IF(AND(ISNUMBER('Parâmetros'!$B$4),'Parâmetros'!$B$4&gt;=0,'Parâmetros'!$B$4&lt;=1),'Parâmetros'!$B$4,""),$F85))</f>
        <v/>
      </c>
      <c r="M85" s="23">
        <f>IF($Y85&lt;&gt;1,"",IF($H85="",IF(AND(ISNUMBER('Parâmetros'!$B$5),'Parâmetros'!$B$5&gt;=0,'Parâmetros'!$B$5&lt;=1),'Parâmetros'!$B$5,""),$H85))</f>
        <v/>
      </c>
      <c r="N85" s="23">
        <f>IF($Y85&lt;&gt;1,"",IF($I85="",IF(AND(ISNUMBER('Parâmetros'!$B$6),'Parâmetros'!$B$6&gt;=0,'Parâmetros'!$B$6&lt;=1),'Parâmetros'!$B$6,""),$I85))</f>
        <v/>
      </c>
      <c r="O85" s="23">
        <f>IF($Y85&lt;&gt;1,"",IF($J85="",IF(AND(ISNUMBER('Parâmetros'!$B$7),'Parâmetros'!$B$7&gt;=0,'Parâmetros'!$B$7&lt;=1),'Parâmetros'!$B$7,""),$J85))</f>
        <v/>
      </c>
      <c r="P85" s="51">
        <f>IF(OR($Y85&lt;&gt;1,NOT(ISNUMBER($L85))),"",$E85*$L85)</f>
        <v/>
      </c>
      <c r="Q85" s="51">
        <f>IF($Y85&lt;&gt;1,"",$G85)</f>
        <v/>
      </c>
      <c r="R85" s="51">
        <f>IF(OR($Y85&lt;&gt;1,NOT(ISNUMBER($M85))),"",$E85*$M85)</f>
        <v/>
      </c>
      <c r="S85" s="51">
        <f>IF(OR($Y85&lt;&gt;1,NOT(ISNUMBER($N85))),"",$E85*$N85)</f>
        <v/>
      </c>
      <c r="T85" s="51">
        <f>IF(OR($Y85&lt;&gt;1,NOT(ISNUMBER($O85))),"",$E85*$O85)</f>
        <v/>
      </c>
      <c r="U85" s="51">
        <f>IF(COUNT($P85:$T85)&lt;&gt;5,"",SUM($P85:$T85))</f>
        <v/>
      </c>
      <c r="V85" s="23">
        <f>IFERROR($U85/$E85,"")</f>
        <v/>
      </c>
      <c r="W85" s="25">
        <f>IF(COUNTA($A85:$K85)=0,"",IF($A85="","Informar competência",IF($B85="","Informar SKU",IF($C85="","Informar produto",IF($D85="","Informar categoria",IF(COUNTIF('Parâmetros'!$D$4:$D$13,$D85)=0,"Categoria fora da lista",IF($E85="","Informar estoque médio",IF($G85="","Informar armazenagem",IF(COUNTIFS($A$6:$A$505,$A85,$B$6:$B$505,$B85)&gt;1,"Duplicidade de competência e SKU",IF($Y85&lt;&gt;1,"Valor, taxa ou data inválida",IF($U85="","Revisar parâmetros padrão",IF($V85&gt;'Parâmetros'!$B$8,"Taxa acima do limite",IF($E85&gt;'Parâmetros'!$B$9,"Estoque acima do limite","OK")))))))))))))</f>
        <v/>
      </c>
      <c r="X85" s="26">
        <f>IF(OR($Y85&lt;&gt;1,$A85&lt;&gt;'Resumo'!$B$3,$U85=""),"",COUNTIFS($A$6:$A$505,'Resumo'!$B$3,$Y$6:$Y$505,1,$U$6:$U$505,"&gt;"&amp;$U85)+COUNTIFS($A$6:$A85,'Resumo'!$B$3,$Y$6:$Y85,1,$U$6:$U85,$U85))</f>
        <v/>
      </c>
      <c r="Y85" s="26">
        <f>IF(COUNTA($A85:$K85)=0,"",IFERROR(IF(AND(ISNUMBER($A85),DAY($A85)=1,$A85&gt;=DATE(2020,1,1),$A85&lt;=DATE(2100,12,1),$B85&lt;&gt;"",$C85&lt;&gt;"",$D85&lt;&gt;"",COUNTIF('Parâmetros'!$D$4:$D$13,$D85)=1,ISNUMBER($E85),$E85&gt;0,ISNUMBER($G85),$G85&gt;=0,OR($F85="",AND(ISNUMBER($F85),$F85&gt;=0,$F85&lt;=1)),OR($H85="",AND(ISNUMBER($H85),$H85&gt;=0,$H85&lt;=1)),OR($I85="",AND(ISNUMBER($I85),$I85&gt;=0,$I85&lt;=1)),OR($J85="",AND(ISNUMBER($J85),$J85&gt;=0,$J85&lt;=1)),COUNTIFS($A$6:$A$505,$A85,$B$6:$B$505,$B85)=1),1,0),0))</f>
        <v/>
      </c>
    </row>
    <row r="86">
      <c r="A86" s="46" t="n"/>
      <c r="B86" s="19" t="n"/>
      <c r="C86" s="20" t="n"/>
      <c r="D86" s="19" t="n"/>
      <c r="E86" s="50" t="n"/>
      <c r="F86" s="22" t="n"/>
      <c r="G86" s="50" t="n"/>
      <c r="H86" s="22" t="n"/>
      <c r="I86" s="22" t="n"/>
      <c r="J86" s="22" t="n"/>
      <c r="K86" s="20" t="n"/>
      <c r="L86" s="23">
        <f>IF($Y86&lt;&gt;1,"",IF($F86="",IF(AND(ISNUMBER('Parâmetros'!$B$4),'Parâmetros'!$B$4&gt;=0,'Parâmetros'!$B$4&lt;=1),'Parâmetros'!$B$4,""),$F86))</f>
        <v/>
      </c>
      <c r="M86" s="23">
        <f>IF($Y86&lt;&gt;1,"",IF($H86="",IF(AND(ISNUMBER('Parâmetros'!$B$5),'Parâmetros'!$B$5&gt;=0,'Parâmetros'!$B$5&lt;=1),'Parâmetros'!$B$5,""),$H86))</f>
        <v/>
      </c>
      <c r="N86" s="23">
        <f>IF($Y86&lt;&gt;1,"",IF($I86="",IF(AND(ISNUMBER('Parâmetros'!$B$6),'Parâmetros'!$B$6&gt;=0,'Parâmetros'!$B$6&lt;=1),'Parâmetros'!$B$6,""),$I86))</f>
        <v/>
      </c>
      <c r="O86" s="23">
        <f>IF($Y86&lt;&gt;1,"",IF($J86="",IF(AND(ISNUMBER('Parâmetros'!$B$7),'Parâmetros'!$B$7&gt;=0,'Parâmetros'!$B$7&lt;=1),'Parâmetros'!$B$7,""),$J86))</f>
        <v/>
      </c>
      <c r="P86" s="51">
        <f>IF(OR($Y86&lt;&gt;1,NOT(ISNUMBER($L86))),"",$E86*$L86)</f>
        <v/>
      </c>
      <c r="Q86" s="51">
        <f>IF($Y86&lt;&gt;1,"",$G86)</f>
        <v/>
      </c>
      <c r="R86" s="51">
        <f>IF(OR($Y86&lt;&gt;1,NOT(ISNUMBER($M86))),"",$E86*$M86)</f>
        <v/>
      </c>
      <c r="S86" s="51">
        <f>IF(OR($Y86&lt;&gt;1,NOT(ISNUMBER($N86))),"",$E86*$N86)</f>
        <v/>
      </c>
      <c r="T86" s="51">
        <f>IF(OR($Y86&lt;&gt;1,NOT(ISNUMBER($O86))),"",$E86*$O86)</f>
        <v/>
      </c>
      <c r="U86" s="51">
        <f>IF(COUNT($P86:$T86)&lt;&gt;5,"",SUM($P86:$T86))</f>
        <v/>
      </c>
      <c r="V86" s="23">
        <f>IFERROR($U86/$E86,"")</f>
        <v/>
      </c>
      <c r="W86" s="25">
        <f>IF(COUNTA($A86:$K86)=0,"",IF($A86="","Informar competência",IF($B86="","Informar SKU",IF($C86="","Informar produto",IF($D86="","Informar categoria",IF(COUNTIF('Parâmetros'!$D$4:$D$13,$D86)=0,"Categoria fora da lista",IF($E86="","Informar estoque médio",IF($G86="","Informar armazenagem",IF(COUNTIFS($A$6:$A$505,$A86,$B$6:$B$505,$B86)&gt;1,"Duplicidade de competência e SKU",IF($Y86&lt;&gt;1,"Valor, taxa ou data inválida",IF($U86="","Revisar parâmetros padrão",IF($V86&gt;'Parâmetros'!$B$8,"Taxa acima do limite",IF($E86&gt;'Parâmetros'!$B$9,"Estoque acima do limite","OK")))))))))))))</f>
        <v/>
      </c>
      <c r="X86" s="26">
        <f>IF(OR($Y86&lt;&gt;1,$A86&lt;&gt;'Resumo'!$B$3,$U86=""),"",COUNTIFS($A$6:$A$505,'Resumo'!$B$3,$Y$6:$Y$505,1,$U$6:$U$505,"&gt;"&amp;$U86)+COUNTIFS($A$6:$A86,'Resumo'!$B$3,$Y$6:$Y86,1,$U$6:$U86,$U86))</f>
        <v/>
      </c>
      <c r="Y86" s="26">
        <f>IF(COUNTA($A86:$K86)=0,"",IFERROR(IF(AND(ISNUMBER($A86),DAY($A86)=1,$A86&gt;=DATE(2020,1,1),$A86&lt;=DATE(2100,12,1),$B86&lt;&gt;"",$C86&lt;&gt;"",$D86&lt;&gt;"",COUNTIF('Parâmetros'!$D$4:$D$13,$D86)=1,ISNUMBER($E86),$E86&gt;0,ISNUMBER($G86),$G86&gt;=0,OR($F86="",AND(ISNUMBER($F86),$F86&gt;=0,$F86&lt;=1)),OR($H86="",AND(ISNUMBER($H86),$H86&gt;=0,$H86&lt;=1)),OR($I86="",AND(ISNUMBER($I86),$I86&gt;=0,$I86&lt;=1)),OR($J86="",AND(ISNUMBER($J86),$J86&gt;=0,$J86&lt;=1)),COUNTIFS($A$6:$A$505,$A86,$B$6:$B$505,$B86)=1),1,0),0))</f>
        <v/>
      </c>
    </row>
    <row r="87">
      <c r="A87" s="46" t="n"/>
      <c r="B87" s="19" t="n"/>
      <c r="C87" s="20" t="n"/>
      <c r="D87" s="19" t="n"/>
      <c r="E87" s="50" t="n"/>
      <c r="F87" s="22" t="n"/>
      <c r="G87" s="50" t="n"/>
      <c r="H87" s="22" t="n"/>
      <c r="I87" s="22" t="n"/>
      <c r="J87" s="22" t="n"/>
      <c r="K87" s="20" t="n"/>
      <c r="L87" s="23">
        <f>IF($Y87&lt;&gt;1,"",IF($F87="",IF(AND(ISNUMBER('Parâmetros'!$B$4),'Parâmetros'!$B$4&gt;=0,'Parâmetros'!$B$4&lt;=1),'Parâmetros'!$B$4,""),$F87))</f>
        <v/>
      </c>
      <c r="M87" s="23">
        <f>IF($Y87&lt;&gt;1,"",IF($H87="",IF(AND(ISNUMBER('Parâmetros'!$B$5),'Parâmetros'!$B$5&gt;=0,'Parâmetros'!$B$5&lt;=1),'Parâmetros'!$B$5,""),$H87))</f>
        <v/>
      </c>
      <c r="N87" s="23">
        <f>IF($Y87&lt;&gt;1,"",IF($I87="",IF(AND(ISNUMBER('Parâmetros'!$B$6),'Parâmetros'!$B$6&gt;=0,'Parâmetros'!$B$6&lt;=1),'Parâmetros'!$B$6,""),$I87))</f>
        <v/>
      </c>
      <c r="O87" s="23">
        <f>IF($Y87&lt;&gt;1,"",IF($J87="",IF(AND(ISNUMBER('Parâmetros'!$B$7),'Parâmetros'!$B$7&gt;=0,'Parâmetros'!$B$7&lt;=1),'Parâmetros'!$B$7,""),$J87))</f>
        <v/>
      </c>
      <c r="P87" s="51">
        <f>IF(OR($Y87&lt;&gt;1,NOT(ISNUMBER($L87))),"",$E87*$L87)</f>
        <v/>
      </c>
      <c r="Q87" s="51">
        <f>IF($Y87&lt;&gt;1,"",$G87)</f>
        <v/>
      </c>
      <c r="R87" s="51">
        <f>IF(OR($Y87&lt;&gt;1,NOT(ISNUMBER($M87))),"",$E87*$M87)</f>
        <v/>
      </c>
      <c r="S87" s="51">
        <f>IF(OR($Y87&lt;&gt;1,NOT(ISNUMBER($N87))),"",$E87*$N87)</f>
        <v/>
      </c>
      <c r="T87" s="51">
        <f>IF(OR($Y87&lt;&gt;1,NOT(ISNUMBER($O87))),"",$E87*$O87)</f>
        <v/>
      </c>
      <c r="U87" s="51">
        <f>IF(COUNT($P87:$T87)&lt;&gt;5,"",SUM($P87:$T87))</f>
        <v/>
      </c>
      <c r="V87" s="23">
        <f>IFERROR($U87/$E87,"")</f>
        <v/>
      </c>
      <c r="W87" s="25">
        <f>IF(COUNTA($A87:$K87)=0,"",IF($A87="","Informar competência",IF($B87="","Informar SKU",IF($C87="","Informar produto",IF($D87="","Informar categoria",IF(COUNTIF('Parâmetros'!$D$4:$D$13,$D87)=0,"Categoria fora da lista",IF($E87="","Informar estoque médio",IF($G87="","Informar armazenagem",IF(COUNTIFS($A$6:$A$505,$A87,$B$6:$B$505,$B87)&gt;1,"Duplicidade de competência e SKU",IF($Y87&lt;&gt;1,"Valor, taxa ou data inválida",IF($U87="","Revisar parâmetros padrão",IF($V87&gt;'Parâmetros'!$B$8,"Taxa acima do limite",IF($E87&gt;'Parâmetros'!$B$9,"Estoque acima do limite","OK")))))))))))))</f>
        <v/>
      </c>
      <c r="X87" s="26">
        <f>IF(OR($Y87&lt;&gt;1,$A87&lt;&gt;'Resumo'!$B$3,$U87=""),"",COUNTIFS($A$6:$A$505,'Resumo'!$B$3,$Y$6:$Y$505,1,$U$6:$U$505,"&gt;"&amp;$U87)+COUNTIFS($A$6:$A87,'Resumo'!$B$3,$Y$6:$Y87,1,$U$6:$U87,$U87))</f>
        <v/>
      </c>
      <c r="Y87" s="26">
        <f>IF(COUNTA($A87:$K87)=0,"",IFERROR(IF(AND(ISNUMBER($A87),DAY($A87)=1,$A87&gt;=DATE(2020,1,1),$A87&lt;=DATE(2100,12,1),$B87&lt;&gt;"",$C87&lt;&gt;"",$D87&lt;&gt;"",COUNTIF('Parâmetros'!$D$4:$D$13,$D87)=1,ISNUMBER($E87),$E87&gt;0,ISNUMBER($G87),$G87&gt;=0,OR($F87="",AND(ISNUMBER($F87),$F87&gt;=0,$F87&lt;=1)),OR($H87="",AND(ISNUMBER($H87),$H87&gt;=0,$H87&lt;=1)),OR($I87="",AND(ISNUMBER($I87),$I87&gt;=0,$I87&lt;=1)),OR($J87="",AND(ISNUMBER($J87),$J87&gt;=0,$J87&lt;=1)),COUNTIFS($A$6:$A$505,$A87,$B$6:$B$505,$B87)=1),1,0),0))</f>
        <v/>
      </c>
    </row>
    <row r="88">
      <c r="A88" s="46" t="n"/>
      <c r="B88" s="19" t="n"/>
      <c r="C88" s="20" t="n"/>
      <c r="D88" s="19" t="n"/>
      <c r="E88" s="50" t="n"/>
      <c r="F88" s="22" t="n"/>
      <c r="G88" s="50" t="n"/>
      <c r="H88" s="22" t="n"/>
      <c r="I88" s="22" t="n"/>
      <c r="J88" s="22" t="n"/>
      <c r="K88" s="20" t="n"/>
      <c r="L88" s="23">
        <f>IF($Y88&lt;&gt;1,"",IF($F88="",IF(AND(ISNUMBER('Parâmetros'!$B$4),'Parâmetros'!$B$4&gt;=0,'Parâmetros'!$B$4&lt;=1),'Parâmetros'!$B$4,""),$F88))</f>
        <v/>
      </c>
      <c r="M88" s="23">
        <f>IF($Y88&lt;&gt;1,"",IF($H88="",IF(AND(ISNUMBER('Parâmetros'!$B$5),'Parâmetros'!$B$5&gt;=0,'Parâmetros'!$B$5&lt;=1),'Parâmetros'!$B$5,""),$H88))</f>
        <v/>
      </c>
      <c r="N88" s="23">
        <f>IF($Y88&lt;&gt;1,"",IF($I88="",IF(AND(ISNUMBER('Parâmetros'!$B$6),'Parâmetros'!$B$6&gt;=0,'Parâmetros'!$B$6&lt;=1),'Parâmetros'!$B$6,""),$I88))</f>
        <v/>
      </c>
      <c r="O88" s="23">
        <f>IF($Y88&lt;&gt;1,"",IF($J88="",IF(AND(ISNUMBER('Parâmetros'!$B$7),'Parâmetros'!$B$7&gt;=0,'Parâmetros'!$B$7&lt;=1),'Parâmetros'!$B$7,""),$J88))</f>
        <v/>
      </c>
      <c r="P88" s="51">
        <f>IF(OR($Y88&lt;&gt;1,NOT(ISNUMBER($L88))),"",$E88*$L88)</f>
        <v/>
      </c>
      <c r="Q88" s="51">
        <f>IF($Y88&lt;&gt;1,"",$G88)</f>
        <v/>
      </c>
      <c r="R88" s="51">
        <f>IF(OR($Y88&lt;&gt;1,NOT(ISNUMBER($M88))),"",$E88*$M88)</f>
        <v/>
      </c>
      <c r="S88" s="51">
        <f>IF(OR($Y88&lt;&gt;1,NOT(ISNUMBER($N88))),"",$E88*$N88)</f>
        <v/>
      </c>
      <c r="T88" s="51">
        <f>IF(OR($Y88&lt;&gt;1,NOT(ISNUMBER($O88))),"",$E88*$O88)</f>
        <v/>
      </c>
      <c r="U88" s="51">
        <f>IF(COUNT($P88:$T88)&lt;&gt;5,"",SUM($P88:$T88))</f>
        <v/>
      </c>
      <c r="V88" s="23">
        <f>IFERROR($U88/$E88,"")</f>
        <v/>
      </c>
      <c r="W88" s="25">
        <f>IF(COUNTA($A88:$K88)=0,"",IF($A88="","Informar competência",IF($B88="","Informar SKU",IF($C88="","Informar produto",IF($D88="","Informar categoria",IF(COUNTIF('Parâmetros'!$D$4:$D$13,$D88)=0,"Categoria fora da lista",IF($E88="","Informar estoque médio",IF($G88="","Informar armazenagem",IF(COUNTIFS($A$6:$A$505,$A88,$B$6:$B$505,$B88)&gt;1,"Duplicidade de competência e SKU",IF($Y88&lt;&gt;1,"Valor, taxa ou data inválida",IF($U88="","Revisar parâmetros padrão",IF($V88&gt;'Parâmetros'!$B$8,"Taxa acima do limite",IF($E88&gt;'Parâmetros'!$B$9,"Estoque acima do limite","OK")))))))))))))</f>
        <v/>
      </c>
      <c r="X88" s="26">
        <f>IF(OR($Y88&lt;&gt;1,$A88&lt;&gt;'Resumo'!$B$3,$U88=""),"",COUNTIFS($A$6:$A$505,'Resumo'!$B$3,$Y$6:$Y$505,1,$U$6:$U$505,"&gt;"&amp;$U88)+COUNTIFS($A$6:$A88,'Resumo'!$B$3,$Y$6:$Y88,1,$U$6:$U88,$U88))</f>
        <v/>
      </c>
      <c r="Y88" s="26">
        <f>IF(COUNTA($A88:$K88)=0,"",IFERROR(IF(AND(ISNUMBER($A88),DAY($A88)=1,$A88&gt;=DATE(2020,1,1),$A88&lt;=DATE(2100,12,1),$B88&lt;&gt;"",$C88&lt;&gt;"",$D88&lt;&gt;"",COUNTIF('Parâmetros'!$D$4:$D$13,$D88)=1,ISNUMBER($E88),$E88&gt;0,ISNUMBER($G88),$G88&gt;=0,OR($F88="",AND(ISNUMBER($F88),$F88&gt;=0,$F88&lt;=1)),OR($H88="",AND(ISNUMBER($H88),$H88&gt;=0,$H88&lt;=1)),OR($I88="",AND(ISNUMBER($I88),$I88&gt;=0,$I88&lt;=1)),OR($J88="",AND(ISNUMBER($J88),$J88&gt;=0,$J88&lt;=1)),COUNTIFS($A$6:$A$505,$A88,$B$6:$B$505,$B88)=1),1,0),0))</f>
        <v/>
      </c>
    </row>
    <row r="89">
      <c r="A89" s="46" t="n"/>
      <c r="B89" s="19" t="n"/>
      <c r="C89" s="20" t="n"/>
      <c r="D89" s="19" t="n"/>
      <c r="E89" s="50" t="n"/>
      <c r="F89" s="22" t="n"/>
      <c r="G89" s="50" t="n"/>
      <c r="H89" s="22" t="n"/>
      <c r="I89" s="22" t="n"/>
      <c r="J89" s="22" t="n"/>
      <c r="K89" s="20" t="n"/>
      <c r="L89" s="23">
        <f>IF($Y89&lt;&gt;1,"",IF($F89="",IF(AND(ISNUMBER('Parâmetros'!$B$4),'Parâmetros'!$B$4&gt;=0,'Parâmetros'!$B$4&lt;=1),'Parâmetros'!$B$4,""),$F89))</f>
        <v/>
      </c>
      <c r="M89" s="23">
        <f>IF($Y89&lt;&gt;1,"",IF($H89="",IF(AND(ISNUMBER('Parâmetros'!$B$5),'Parâmetros'!$B$5&gt;=0,'Parâmetros'!$B$5&lt;=1),'Parâmetros'!$B$5,""),$H89))</f>
        <v/>
      </c>
      <c r="N89" s="23">
        <f>IF($Y89&lt;&gt;1,"",IF($I89="",IF(AND(ISNUMBER('Parâmetros'!$B$6),'Parâmetros'!$B$6&gt;=0,'Parâmetros'!$B$6&lt;=1),'Parâmetros'!$B$6,""),$I89))</f>
        <v/>
      </c>
      <c r="O89" s="23">
        <f>IF($Y89&lt;&gt;1,"",IF($J89="",IF(AND(ISNUMBER('Parâmetros'!$B$7),'Parâmetros'!$B$7&gt;=0,'Parâmetros'!$B$7&lt;=1),'Parâmetros'!$B$7,""),$J89))</f>
        <v/>
      </c>
      <c r="P89" s="51">
        <f>IF(OR($Y89&lt;&gt;1,NOT(ISNUMBER($L89))),"",$E89*$L89)</f>
        <v/>
      </c>
      <c r="Q89" s="51">
        <f>IF($Y89&lt;&gt;1,"",$G89)</f>
        <v/>
      </c>
      <c r="R89" s="51">
        <f>IF(OR($Y89&lt;&gt;1,NOT(ISNUMBER($M89))),"",$E89*$M89)</f>
        <v/>
      </c>
      <c r="S89" s="51">
        <f>IF(OR($Y89&lt;&gt;1,NOT(ISNUMBER($N89))),"",$E89*$N89)</f>
        <v/>
      </c>
      <c r="T89" s="51">
        <f>IF(OR($Y89&lt;&gt;1,NOT(ISNUMBER($O89))),"",$E89*$O89)</f>
        <v/>
      </c>
      <c r="U89" s="51">
        <f>IF(COUNT($P89:$T89)&lt;&gt;5,"",SUM($P89:$T89))</f>
        <v/>
      </c>
      <c r="V89" s="23">
        <f>IFERROR($U89/$E89,"")</f>
        <v/>
      </c>
      <c r="W89" s="25">
        <f>IF(COUNTA($A89:$K89)=0,"",IF($A89="","Informar competência",IF($B89="","Informar SKU",IF($C89="","Informar produto",IF($D89="","Informar categoria",IF(COUNTIF('Parâmetros'!$D$4:$D$13,$D89)=0,"Categoria fora da lista",IF($E89="","Informar estoque médio",IF($G89="","Informar armazenagem",IF(COUNTIFS($A$6:$A$505,$A89,$B$6:$B$505,$B89)&gt;1,"Duplicidade de competência e SKU",IF($Y89&lt;&gt;1,"Valor, taxa ou data inválida",IF($U89="","Revisar parâmetros padrão",IF($V89&gt;'Parâmetros'!$B$8,"Taxa acima do limite",IF($E89&gt;'Parâmetros'!$B$9,"Estoque acima do limite","OK")))))))))))))</f>
        <v/>
      </c>
      <c r="X89" s="26">
        <f>IF(OR($Y89&lt;&gt;1,$A89&lt;&gt;'Resumo'!$B$3,$U89=""),"",COUNTIFS($A$6:$A$505,'Resumo'!$B$3,$Y$6:$Y$505,1,$U$6:$U$505,"&gt;"&amp;$U89)+COUNTIFS($A$6:$A89,'Resumo'!$B$3,$Y$6:$Y89,1,$U$6:$U89,$U89))</f>
        <v/>
      </c>
      <c r="Y89" s="26">
        <f>IF(COUNTA($A89:$K89)=0,"",IFERROR(IF(AND(ISNUMBER($A89),DAY($A89)=1,$A89&gt;=DATE(2020,1,1),$A89&lt;=DATE(2100,12,1),$B89&lt;&gt;"",$C89&lt;&gt;"",$D89&lt;&gt;"",COUNTIF('Parâmetros'!$D$4:$D$13,$D89)=1,ISNUMBER($E89),$E89&gt;0,ISNUMBER($G89),$G89&gt;=0,OR($F89="",AND(ISNUMBER($F89),$F89&gt;=0,$F89&lt;=1)),OR($H89="",AND(ISNUMBER($H89),$H89&gt;=0,$H89&lt;=1)),OR($I89="",AND(ISNUMBER($I89),$I89&gt;=0,$I89&lt;=1)),OR($J89="",AND(ISNUMBER($J89),$J89&gt;=0,$J89&lt;=1)),COUNTIFS($A$6:$A$505,$A89,$B$6:$B$505,$B89)=1),1,0),0))</f>
        <v/>
      </c>
    </row>
    <row r="90">
      <c r="A90" s="46" t="n"/>
      <c r="B90" s="19" t="n"/>
      <c r="C90" s="20" t="n"/>
      <c r="D90" s="19" t="n"/>
      <c r="E90" s="50" t="n"/>
      <c r="F90" s="22" t="n"/>
      <c r="G90" s="50" t="n"/>
      <c r="H90" s="22" t="n"/>
      <c r="I90" s="22" t="n"/>
      <c r="J90" s="22" t="n"/>
      <c r="K90" s="20" t="n"/>
      <c r="L90" s="23">
        <f>IF($Y90&lt;&gt;1,"",IF($F90="",IF(AND(ISNUMBER('Parâmetros'!$B$4),'Parâmetros'!$B$4&gt;=0,'Parâmetros'!$B$4&lt;=1),'Parâmetros'!$B$4,""),$F90))</f>
        <v/>
      </c>
      <c r="M90" s="23">
        <f>IF($Y90&lt;&gt;1,"",IF($H90="",IF(AND(ISNUMBER('Parâmetros'!$B$5),'Parâmetros'!$B$5&gt;=0,'Parâmetros'!$B$5&lt;=1),'Parâmetros'!$B$5,""),$H90))</f>
        <v/>
      </c>
      <c r="N90" s="23">
        <f>IF($Y90&lt;&gt;1,"",IF($I90="",IF(AND(ISNUMBER('Parâmetros'!$B$6),'Parâmetros'!$B$6&gt;=0,'Parâmetros'!$B$6&lt;=1),'Parâmetros'!$B$6,""),$I90))</f>
        <v/>
      </c>
      <c r="O90" s="23">
        <f>IF($Y90&lt;&gt;1,"",IF($J90="",IF(AND(ISNUMBER('Parâmetros'!$B$7),'Parâmetros'!$B$7&gt;=0,'Parâmetros'!$B$7&lt;=1),'Parâmetros'!$B$7,""),$J90))</f>
        <v/>
      </c>
      <c r="P90" s="51">
        <f>IF(OR($Y90&lt;&gt;1,NOT(ISNUMBER($L90))),"",$E90*$L90)</f>
        <v/>
      </c>
      <c r="Q90" s="51">
        <f>IF($Y90&lt;&gt;1,"",$G90)</f>
        <v/>
      </c>
      <c r="R90" s="51">
        <f>IF(OR($Y90&lt;&gt;1,NOT(ISNUMBER($M90))),"",$E90*$M90)</f>
        <v/>
      </c>
      <c r="S90" s="51">
        <f>IF(OR($Y90&lt;&gt;1,NOT(ISNUMBER($N90))),"",$E90*$N90)</f>
        <v/>
      </c>
      <c r="T90" s="51">
        <f>IF(OR($Y90&lt;&gt;1,NOT(ISNUMBER($O90))),"",$E90*$O90)</f>
        <v/>
      </c>
      <c r="U90" s="51">
        <f>IF(COUNT($P90:$T90)&lt;&gt;5,"",SUM($P90:$T90))</f>
        <v/>
      </c>
      <c r="V90" s="23">
        <f>IFERROR($U90/$E90,"")</f>
        <v/>
      </c>
      <c r="W90" s="25">
        <f>IF(COUNTA($A90:$K90)=0,"",IF($A90="","Informar competência",IF($B90="","Informar SKU",IF($C90="","Informar produto",IF($D90="","Informar categoria",IF(COUNTIF('Parâmetros'!$D$4:$D$13,$D90)=0,"Categoria fora da lista",IF($E90="","Informar estoque médio",IF($G90="","Informar armazenagem",IF(COUNTIFS($A$6:$A$505,$A90,$B$6:$B$505,$B90)&gt;1,"Duplicidade de competência e SKU",IF($Y90&lt;&gt;1,"Valor, taxa ou data inválida",IF($U90="","Revisar parâmetros padrão",IF($V90&gt;'Parâmetros'!$B$8,"Taxa acima do limite",IF($E90&gt;'Parâmetros'!$B$9,"Estoque acima do limite","OK")))))))))))))</f>
        <v/>
      </c>
      <c r="X90" s="26">
        <f>IF(OR($Y90&lt;&gt;1,$A90&lt;&gt;'Resumo'!$B$3,$U90=""),"",COUNTIFS($A$6:$A$505,'Resumo'!$B$3,$Y$6:$Y$505,1,$U$6:$U$505,"&gt;"&amp;$U90)+COUNTIFS($A$6:$A90,'Resumo'!$B$3,$Y$6:$Y90,1,$U$6:$U90,$U90))</f>
        <v/>
      </c>
      <c r="Y90" s="26">
        <f>IF(COUNTA($A90:$K90)=0,"",IFERROR(IF(AND(ISNUMBER($A90),DAY($A90)=1,$A90&gt;=DATE(2020,1,1),$A90&lt;=DATE(2100,12,1),$B90&lt;&gt;"",$C90&lt;&gt;"",$D90&lt;&gt;"",COUNTIF('Parâmetros'!$D$4:$D$13,$D90)=1,ISNUMBER($E90),$E90&gt;0,ISNUMBER($G90),$G90&gt;=0,OR($F90="",AND(ISNUMBER($F90),$F90&gt;=0,$F90&lt;=1)),OR($H90="",AND(ISNUMBER($H90),$H90&gt;=0,$H90&lt;=1)),OR($I90="",AND(ISNUMBER($I90),$I90&gt;=0,$I90&lt;=1)),OR($J90="",AND(ISNUMBER($J90),$J90&gt;=0,$J90&lt;=1)),COUNTIFS($A$6:$A$505,$A90,$B$6:$B$505,$B90)=1),1,0),0))</f>
        <v/>
      </c>
    </row>
    <row r="91">
      <c r="A91" s="46" t="n"/>
      <c r="B91" s="19" t="n"/>
      <c r="C91" s="20" t="n"/>
      <c r="D91" s="19" t="n"/>
      <c r="E91" s="50" t="n"/>
      <c r="F91" s="22" t="n"/>
      <c r="G91" s="50" t="n"/>
      <c r="H91" s="22" t="n"/>
      <c r="I91" s="22" t="n"/>
      <c r="J91" s="22" t="n"/>
      <c r="K91" s="20" t="n"/>
      <c r="L91" s="23">
        <f>IF($Y91&lt;&gt;1,"",IF($F91="",IF(AND(ISNUMBER('Parâmetros'!$B$4),'Parâmetros'!$B$4&gt;=0,'Parâmetros'!$B$4&lt;=1),'Parâmetros'!$B$4,""),$F91))</f>
        <v/>
      </c>
      <c r="M91" s="23">
        <f>IF($Y91&lt;&gt;1,"",IF($H91="",IF(AND(ISNUMBER('Parâmetros'!$B$5),'Parâmetros'!$B$5&gt;=0,'Parâmetros'!$B$5&lt;=1),'Parâmetros'!$B$5,""),$H91))</f>
        <v/>
      </c>
      <c r="N91" s="23">
        <f>IF($Y91&lt;&gt;1,"",IF($I91="",IF(AND(ISNUMBER('Parâmetros'!$B$6),'Parâmetros'!$B$6&gt;=0,'Parâmetros'!$B$6&lt;=1),'Parâmetros'!$B$6,""),$I91))</f>
        <v/>
      </c>
      <c r="O91" s="23">
        <f>IF($Y91&lt;&gt;1,"",IF($J91="",IF(AND(ISNUMBER('Parâmetros'!$B$7),'Parâmetros'!$B$7&gt;=0,'Parâmetros'!$B$7&lt;=1),'Parâmetros'!$B$7,""),$J91))</f>
        <v/>
      </c>
      <c r="P91" s="51">
        <f>IF(OR($Y91&lt;&gt;1,NOT(ISNUMBER($L91))),"",$E91*$L91)</f>
        <v/>
      </c>
      <c r="Q91" s="51">
        <f>IF($Y91&lt;&gt;1,"",$G91)</f>
        <v/>
      </c>
      <c r="R91" s="51">
        <f>IF(OR($Y91&lt;&gt;1,NOT(ISNUMBER($M91))),"",$E91*$M91)</f>
        <v/>
      </c>
      <c r="S91" s="51">
        <f>IF(OR($Y91&lt;&gt;1,NOT(ISNUMBER($N91))),"",$E91*$N91)</f>
        <v/>
      </c>
      <c r="T91" s="51">
        <f>IF(OR($Y91&lt;&gt;1,NOT(ISNUMBER($O91))),"",$E91*$O91)</f>
        <v/>
      </c>
      <c r="U91" s="51">
        <f>IF(COUNT($P91:$T91)&lt;&gt;5,"",SUM($P91:$T91))</f>
        <v/>
      </c>
      <c r="V91" s="23">
        <f>IFERROR($U91/$E91,"")</f>
        <v/>
      </c>
      <c r="W91" s="25">
        <f>IF(COUNTA($A91:$K91)=0,"",IF($A91="","Informar competência",IF($B91="","Informar SKU",IF($C91="","Informar produto",IF($D91="","Informar categoria",IF(COUNTIF('Parâmetros'!$D$4:$D$13,$D91)=0,"Categoria fora da lista",IF($E91="","Informar estoque médio",IF($G91="","Informar armazenagem",IF(COUNTIFS($A$6:$A$505,$A91,$B$6:$B$505,$B91)&gt;1,"Duplicidade de competência e SKU",IF($Y91&lt;&gt;1,"Valor, taxa ou data inválida",IF($U91="","Revisar parâmetros padrão",IF($V91&gt;'Parâmetros'!$B$8,"Taxa acima do limite",IF($E91&gt;'Parâmetros'!$B$9,"Estoque acima do limite","OK")))))))))))))</f>
        <v/>
      </c>
      <c r="X91" s="26">
        <f>IF(OR($Y91&lt;&gt;1,$A91&lt;&gt;'Resumo'!$B$3,$U91=""),"",COUNTIFS($A$6:$A$505,'Resumo'!$B$3,$Y$6:$Y$505,1,$U$6:$U$505,"&gt;"&amp;$U91)+COUNTIFS($A$6:$A91,'Resumo'!$B$3,$Y$6:$Y91,1,$U$6:$U91,$U91))</f>
        <v/>
      </c>
      <c r="Y91" s="26">
        <f>IF(COUNTA($A91:$K91)=0,"",IFERROR(IF(AND(ISNUMBER($A91),DAY($A91)=1,$A91&gt;=DATE(2020,1,1),$A91&lt;=DATE(2100,12,1),$B91&lt;&gt;"",$C91&lt;&gt;"",$D91&lt;&gt;"",COUNTIF('Parâmetros'!$D$4:$D$13,$D91)=1,ISNUMBER($E91),$E91&gt;0,ISNUMBER($G91),$G91&gt;=0,OR($F91="",AND(ISNUMBER($F91),$F91&gt;=0,$F91&lt;=1)),OR($H91="",AND(ISNUMBER($H91),$H91&gt;=0,$H91&lt;=1)),OR($I91="",AND(ISNUMBER($I91),$I91&gt;=0,$I91&lt;=1)),OR($J91="",AND(ISNUMBER($J91),$J91&gt;=0,$J91&lt;=1)),COUNTIFS($A$6:$A$505,$A91,$B$6:$B$505,$B91)=1),1,0),0))</f>
        <v/>
      </c>
    </row>
    <row r="92">
      <c r="A92" s="46" t="n"/>
      <c r="B92" s="19" t="n"/>
      <c r="C92" s="20" t="n"/>
      <c r="D92" s="19" t="n"/>
      <c r="E92" s="50" t="n"/>
      <c r="F92" s="22" t="n"/>
      <c r="G92" s="50" t="n"/>
      <c r="H92" s="22" t="n"/>
      <c r="I92" s="22" t="n"/>
      <c r="J92" s="22" t="n"/>
      <c r="K92" s="20" t="n"/>
      <c r="L92" s="23">
        <f>IF($Y92&lt;&gt;1,"",IF($F92="",IF(AND(ISNUMBER('Parâmetros'!$B$4),'Parâmetros'!$B$4&gt;=0,'Parâmetros'!$B$4&lt;=1),'Parâmetros'!$B$4,""),$F92))</f>
        <v/>
      </c>
      <c r="M92" s="23">
        <f>IF($Y92&lt;&gt;1,"",IF($H92="",IF(AND(ISNUMBER('Parâmetros'!$B$5),'Parâmetros'!$B$5&gt;=0,'Parâmetros'!$B$5&lt;=1),'Parâmetros'!$B$5,""),$H92))</f>
        <v/>
      </c>
      <c r="N92" s="23">
        <f>IF($Y92&lt;&gt;1,"",IF($I92="",IF(AND(ISNUMBER('Parâmetros'!$B$6),'Parâmetros'!$B$6&gt;=0,'Parâmetros'!$B$6&lt;=1),'Parâmetros'!$B$6,""),$I92))</f>
        <v/>
      </c>
      <c r="O92" s="23">
        <f>IF($Y92&lt;&gt;1,"",IF($J92="",IF(AND(ISNUMBER('Parâmetros'!$B$7),'Parâmetros'!$B$7&gt;=0,'Parâmetros'!$B$7&lt;=1),'Parâmetros'!$B$7,""),$J92))</f>
        <v/>
      </c>
      <c r="P92" s="51">
        <f>IF(OR($Y92&lt;&gt;1,NOT(ISNUMBER($L92))),"",$E92*$L92)</f>
        <v/>
      </c>
      <c r="Q92" s="51">
        <f>IF($Y92&lt;&gt;1,"",$G92)</f>
        <v/>
      </c>
      <c r="R92" s="51">
        <f>IF(OR($Y92&lt;&gt;1,NOT(ISNUMBER($M92))),"",$E92*$M92)</f>
        <v/>
      </c>
      <c r="S92" s="51">
        <f>IF(OR($Y92&lt;&gt;1,NOT(ISNUMBER($N92))),"",$E92*$N92)</f>
        <v/>
      </c>
      <c r="T92" s="51">
        <f>IF(OR($Y92&lt;&gt;1,NOT(ISNUMBER($O92))),"",$E92*$O92)</f>
        <v/>
      </c>
      <c r="U92" s="51">
        <f>IF(COUNT($P92:$T92)&lt;&gt;5,"",SUM($P92:$T92))</f>
        <v/>
      </c>
      <c r="V92" s="23">
        <f>IFERROR($U92/$E92,"")</f>
        <v/>
      </c>
      <c r="W92" s="25">
        <f>IF(COUNTA($A92:$K92)=0,"",IF($A92="","Informar competência",IF($B92="","Informar SKU",IF($C92="","Informar produto",IF($D92="","Informar categoria",IF(COUNTIF('Parâmetros'!$D$4:$D$13,$D92)=0,"Categoria fora da lista",IF($E92="","Informar estoque médio",IF($G92="","Informar armazenagem",IF(COUNTIFS($A$6:$A$505,$A92,$B$6:$B$505,$B92)&gt;1,"Duplicidade de competência e SKU",IF($Y92&lt;&gt;1,"Valor, taxa ou data inválida",IF($U92="","Revisar parâmetros padrão",IF($V92&gt;'Parâmetros'!$B$8,"Taxa acima do limite",IF($E92&gt;'Parâmetros'!$B$9,"Estoque acima do limite","OK")))))))))))))</f>
        <v/>
      </c>
      <c r="X92" s="26">
        <f>IF(OR($Y92&lt;&gt;1,$A92&lt;&gt;'Resumo'!$B$3,$U92=""),"",COUNTIFS($A$6:$A$505,'Resumo'!$B$3,$Y$6:$Y$505,1,$U$6:$U$505,"&gt;"&amp;$U92)+COUNTIFS($A$6:$A92,'Resumo'!$B$3,$Y$6:$Y92,1,$U$6:$U92,$U92))</f>
        <v/>
      </c>
      <c r="Y92" s="26">
        <f>IF(COUNTA($A92:$K92)=0,"",IFERROR(IF(AND(ISNUMBER($A92),DAY($A92)=1,$A92&gt;=DATE(2020,1,1),$A92&lt;=DATE(2100,12,1),$B92&lt;&gt;"",$C92&lt;&gt;"",$D92&lt;&gt;"",COUNTIF('Parâmetros'!$D$4:$D$13,$D92)=1,ISNUMBER($E92),$E92&gt;0,ISNUMBER($G92),$G92&gt;=0,OR($F92="",AND(ISNUMBER($F92),$F92&gt;=0,$F92&lt;=1)),OR($H92="",AND(ISNUMBER($H92),$H92&gt;=0,$H92&lt;=1)),OR($I92="",AND(ISNUMBER($I92),$I92&gt;=0,$I92&lt;=1)),OR($J92="",AND(ISNUMBER($J92),$J92&gt;=0,$J92&lt;=1)),COUNTIFS($A$6:$A$505,$A92,$B$6:$B$505,$B92)=1),1,0),0))</f>
        <v/>
      </c>
    </row>
    <row r="93">
      <c r="A93" s="46" t="n"/>
      <c r="B93" s="19" t="n"/>
      <c r="C93" s="20" t="n"/>
      <c r="D93" s="19" t="n"/>
      <c r="E93" s="50" t="n"/>
      <c r="F93" s="22" t="n"/>
      <c r="G93" s="50" t="n"/>
      <c r="H93" s="22" t="n"/>
      <c r="I93" s="22" t="n"/>
      <c r="J93" s="22" t="n"/>
      <c r="K93" s="20" t="n"/>
      <c r="L93" s="23">
        <f>IF($Y93&lt;&gt;1,"",IF($F93="",IF(AND(ISNUMBER('Parâmetros'!$B$4),'Parâmetros'!$B$4&gt;=0,'Parâmetros'!$B$4&lt;=1),'Parâmetros'!$B$4,""),$F93))</f>
        <v/>
      </c>
      <c r="M93" s="23">
        <f>IF($Y93&lt;&gt;1,"",IF($H93="",IF(AND(ISNUMBER('Parâmetros'!$B$5),'Parâmetros'!$B$5&gt;=0,'Parâmetros'!$B$5&lt;=1),'Parâmetros'!$B$5,""),$H93))</f>
        <v/>
      </c>
      <c r="N93" s="23">
        <f>IF($Y93&lt;&gt;1,"",IF($I93="",IF(AND(ISNUMBER('Parâmetros'!$B$6),'Parâmetros'!$B$6&gt;=0,'Parâmetros'!$B$6&lt;=1),'Parâmetros'!$B$6,""),$I93))</f>
        <v/>
      </c>
      <c r="O93" s="23">
        <f>IF($Y93&lt;&gt;1,"",IF($J93="",IF(AND(ISNUMBER('Parâmetros'!$B$7),'Parâmetros'!$B$7&gt;=0,'Parâmetros'!$B$7&lt;=1),'Parâmetros'!$B$7,""),$J93))</f>
        <v/>
      </c>
      <c r="P93" s="51">
        <f>IF(OR($Y93&lt;&gt;1,NOT(ISNUMBER($L93))),"",$E93*$L93)</f>
        <v/>
      </c>
      <c r="Q93" s="51">
        <f>IF($Y93&lt;&gt;1,"",$G93)</f>
        <v/>
      </c>
      <c r="R93" s="51">
        <f>IF(OR($Y93&lt;&gt;1,NOT(ISNUMBER($M93))),"",$E93*$M93)</f>
        <v/>
      </c>
      <c r="S93" s="51">
        <f>IF(OR($Y93&lt;&gt;1,NOT(ISNUMBER($N93))),"",$E93*$N93)</f>
        <v/>
      </c>
      <c r="T93" s="51">
        <f>IF(OR($Y93&lt;&gt;1,NOT(ISNUMBER($O93))),"",$E93*$O93)</f>
        <v/>
      </c>
      <c r="U93" s="51">
        <f>IF(COUNT($P93:$T93)&lt;&gt;5,"",SUM($P93:$T93))</f>
        <v/>
      </c>
      <c r="V93" s="23">
        <f>IFERROR($U93/$E93,"")</f>
        <v/>
      </c>
      <c r="W93" s="25">
        <f>IF(COUNTA($A93:$K93)=0,"",IF($A93="","Informar competência",IF($B93="","Informar SKU",IF($C93="","Informar produto",IF($D93="","Informar categoria",IF(COUNTIF('Parâmetros'!$D$4:$D$13,$D93)=0,"Categoria fora da lista",IF($E93="","Informar estoque médio",IF($G93="","Informar armazenagem",IF(COUNTIFS($A$6:$A$505,$A93,$B$6:$B$505,$B93)&gt;1,"Duplicidade de competência e SKU",IF($Y93&lt;&gt;1,"Valor, taxa ou data inválida",IF($U93="","Revisar parâmetros padrão",IF($V93&gt;'Parâmetros'!$B$8,"Taxa acima do limite",IF($E93&gt;'Parâmetros'!$B$9,"Estoque acima do limite","OK")))))))))))))</f>
        <v/>
      </c>
      <c r="X93" s="26">
        <f>IF(OR($Y93&lt;&gt;1,$A93&lt;&gt;'Resumo'!$B$3,$U93=""),"",COUNTIFS($A$6:$A$505,'Resumo'!$B$3,$Y$6:$Y$505,1,$U$6:$U$505,"&gt;"&amp;$U93)+COUNTIFS($A$6:$A93,'Resumo'!$B$3,$Y$6:$Y93,1,$U$6:$U93,$U93))</f>
        <v/>
      </c>
      <c r="Y93" s="26">
        <f>IF(COUNTA($A93:$K93)=0,"",IFERROR(IF(AND(ISNUMBER($A93),DAY($A93)=1,$A93&gt;=DATE(2020,1,1),$A93&lt;=DATE(2100,12,1),$B93&lt;&gt;"",$C93&lt;&gt;"",$D93&lt;&gt;"",COUNTIF('Parâmetros'!$D$4:$D$13,$D93)=1,ISNUMBER($E93),$E93&gt;0,ISNUMBER($G93),$G93&gt;=0,OR($F93="",AND(ISNUMBER($F93),$F93&gt;=0,$F93&lt;=1)),OR($H93="",AND(ISNUMBER($H93),$H93&gt;=0,$H93&lt;=1)),OR($I93="",AND(ISNUMBER($I93),$I93&gt;=0,$I93&lt;=1)),OR($J93="",AND(ISNUMBER($J93),$J93&gt;=0,$J93&lt;=1)),COUNTIFS($A$6:$A$505,$A93,$B$6:$B$505,$B93)=1),1,0),0))</f>
        <v/>
      </c>
    </row>
    <row r="94">
      <c r="A94" s="46" t="n"/>
      <c r="B94" s="19" t="n"/>
      <c r="C94" s="20" t="n"/>
      <c r="D94" s="19" t="n"/>
      <c r="E94" s="50" t="n"/>
      <c r="F94" s="22" t="n"/>
      <c r="G94" s="50" t="n"/>
      <c r="H94" s="22" t="n"/>
      <c r="I94" s="22" t="n"/>
      <c r="J94" s="22" t="n"/>
      <c r="K94" s="20" t="n"/>
      <c r="L94" s="23">
        <f>IF($Y94&lt;&gt;1,"",IF($F94="",IF(AND(ISNUMBER('Parâmetros'!$B$4),'Parâmetros'!$B$4&gt;=0,'Parâmetros'!$B$4&lt;=1),'Parâmetros'!$B$4,""),$F94))</f>
        <v/>
      </c>
      <c r="M94" s="23">
        <f>IF($Y94&lt;&gt;1,"",IF($H94="",IF(AND(ISNUMBER('Parâmetros'!$B$5),'Parâmetros'!$B$5&gt;=0,'Parâmetros'!$B$5&lt;=1),'Parâmetros'!$B$5,""),$H94))</f>
        <v/>
      </c>
      <c r="N94" s="23">
        <f>IF($Y94&lt;&gt;1,"",IF($I94="",IF(AND(ISNUMBER('Parâmetros'!$B$6),'Parâmetros'!$B$6&gt;=0,'Parâmetros'!$B$6&lt;=1),'Parâmetros'!$B$6,""),$I94))</f>
        <v/>
      </c>
      <c r="O94" s="23">
        <f>IF($Y94&lt;&gt;1,"",IF($J94="",IF(AND(ISNUMBER('Parâmetros'!$B$7),'Parâmetros'!$B$7&gt;=0,'Parâmetros'!$B$7&lt;=1),'Parâmetros'!$B$7,""),$J94))</f>
        <v/>
      </c>
      <c r="P94" s="51">
        <f>IF(OR($Y94&lt;&gt;1,NOT(ISNUMBER($L94))),"",$E94*$L94)</f>
        <v/>
      </c>
      <c r="Q94" s="51">
        <f>IF($Y94&lt;&gt;1,"",$G94)</f>
        <v/>
      </c>
      <c r="R94" s="51">
        <f>IF(OR($Y94&lt;&gt;1,NOT(ISNUMBER($M94))),"",$E94*$M94)</f>
        <v/>
      </c>
      <c r="S94" s="51">
        <f>IF(OR($Y94&lt;&gt;1,NOT(ISNUMBER($N94))),"",$E94*$N94)</f>
        <v/>
      </c>
      <c r="T94" s="51">
        <f>IF(OR($Y94&lt;&gt;1,NOT(ISNUMBER($O94))),"",$E94*$O94)</f>
        <v/>
      </c>
      <c r="U94" s="51">
        <f>IF(COUNT($P94:$T94)&lt;&gt;5,"",SUM($P94:$T94))</f>
        <v/>
      </c>
      <c r="V94" s="23">
        <f>IFERROR($U94/$E94,"")</f>
        <v/>
      </c>
      <c r="W94" s="25">
        <f>IF(COUNTA($A94:$K94)=0,"",IF($A94="","Informar competência",IF($B94="","Informar SKU",IF($C94="","Informar produto",IF($D94="","Informar categoria",IF(COUNTIF('Parâmetros'!$D$4:$D$13,$D94)=0,"Categoria fora da lista",IF($E94="","Informar estoque médio",IF($G94="","Informar armazenagem",IF(COUNTIFS($A$6:$A$505,$A94,$B$6:$B$505,$B94)&gt;1,"Duplicidade de competência e SKU",IF($Y94&lt;&gt;1,"Valor, taxa ou data inválida",IF($U94="","Revisar parâmetros padrão",IF($V94&gt;'Parâmetros'!$B$8,"Taxa acima do limite",IF($E94&gt;'Parâmetros'!$B$9,"Estoque acima do limite","OK")))))))))))))</f>
        <v/>
      </c>
      <c r="X94" s="26">
        <f>IF(OR($Y94&lt;&gt;1,$A94&lt;&gt;'Resumo'!$B$3,$U94=""),"",COUNTIFS($A$6:$A$505,'Resumo'!$B$3,$Y$6:$Y$505,1,$U$6:$U$505,"&gt;"&amp;$U94)+COUNTIFS($A$6:$A94,'Resumo'!$B$3,$Y$6:$Y94,1,$U$6:$U94,$U94))</f>
        <v/>
      </c>
      <c r="Y94" s="26">
        <f>IF(COUNTA($A94:$K94)=0,"",IFERROR(IF(AND(ISNUMBER($A94),DAY($A94)=1,$A94&gt;=DATE(2020,1,1),$A94&lt;=DATE(2100,12,1),$B94&lt;&gt;"",$C94&lt;&gt;"",$D94&lt;&gt;"",COUNTIF('Parâmetros'!$D$4:$D$13,$D94)=1,ISNUMBER($E94),$E94&gt;0,ISNUMBER($G94),$G94&gt;=0,OR($F94="",AND(ISNUMBER($F94),$F94&gt;=0,$F94&lt;=1)),OR($H94="",AND(ISNUMBER($H94),$H94&gt;=0,$H94&lt;=1)),OR($I94="",AND(ISNUMBER($I94),$I94&gt;=0,$I94&lt;=1)),OR($J94="",AND(ISNUMBER($J94),$J94&gt;=0,$J94&lt;=1)),COUNTIFS($A$6:$A$505,$A94,$B$6:$B$505,$B94)=1),1,0),0))</f>
        <v/>
      </c>
    </row>
    <row r="95">
      <c r="A95" s="46" t="n"/>
      <c r="B95" s="19" t="n"/>
      <c r="C95" s="20" t="n"/>
      <c r="D95" s="19" t="n"/>
      <c r="E95" s="50" t="n"/>
      <c r="F95" s="22" t="n"/>
      <c r="G95" s="50" t="n"/>
      <c r="H95" s="22" t="n"/>
      <c r="I95" s="22" t="n"/>
      <c r="J95" s="22" t="n"/>
      <c r="K95" s="20" t="n"/>
      <c r="L95" s="23">
        <f>IF($Y95&lt;&gt;1,"",IF($F95="",IF(AND(ISNUMBER('Parâmetros'!$B$4),'Parâmetros'!$B$4&gt;=0,'Parâmetros'!$B$4&lt;=1),'Parâmetros'!$B$4,""),$F95))</f>
        <v/>
      </c>
      <c r="M95" s="23">
        <f>IF($Y95&lt;&gt;1,"",IF($H95="",IF(AND(ISNUMBER('Parâmetros'!$B$5),'Parâmetros'!$B$5&gt;=0,'Parâmetros'!$B$5&lt;=1),'Parâmetros'!$B$5,""),$H95))</f>
        <v/>
      </c>
      <c r="N95" s="23">
        <f>IF($Y95&lt;&gt;1,"",IF($I95="",IF(AND(ISNUMBER('Parâmetros'!$B$6),'Parâmetros'!$B$6&gt;=0,'Parâmetros'!$B$6&lt;=1),'Parâmetros'!$B$6,""),$I95))</f>
        <v/>
      </c>
      <c r="O95" s="23">
        <f>IF($Y95&lt;&gt;1,"",IF($J95="",IF(AND(ISNUMBER('Parâmetros'!$B$7),'Parâmetros'!$B$7&gt;=0,'Parâmetros'!$B$7&lt;=1),'Parâmetros'!$B$7,""),$J95))</f>
        <v/>
      </c>
      <c r="P95" s="51">
        <f>IF(OR($Y95&lt;&gt;1,NOT(ISNUMBER($L95))),"",$E95*$L95)</f>
        <v/>
      </c>
      <c r="Q95" s="51">
        <f>IF($Y95&lt;&gt;1,"",$G95)</f>
        <v/>
      </c>
      <c r="R95" s="51">
        <f>IF(OR($Y95&lt;&gt;1,NOT(ISNUMBER($M95))),"",$E95*$M95)</f>
        <v/>
      </c>
      <c r="S95" s="51">
        <f>IF(OR($Y95&lt;&gt;1,NOT(ISNUMBER($N95))),"",$E95*$N95)</f>
        <v/>
      </c>
      <c r="T95" s="51">
        <f>IF(OR($Y95&lt;&gt;1,NOT(ISNUMBER($O95))),"",$E95*$O95)</f>
        <v/>
      </c>
      <c r="U95" s="51">
        <f>IF(COUNT($P95:$T95)&lt;&gt;5,"",SUM($P95:$T95))</f>
        <v/>
      </c>
      <c r="V95" s="23">
        <f>IFERROR($U95/$E95,"")</f>
        <v/>
      </c>
      <c r="W95" s="25">
        <f>IF(COUNTA($A95:$K95)=0,"",IF($A95="","Informar competência",IF($B95="","Informar SKU",IF($C95="","Informar produto",IF($D95="","Informar categoria",IF(COUNTIF('Parâmetros'!$D$4:$D$13,$D95)=0,"Categoria fora da lista",IF($E95="","Informar estoque médio",IF($G95="","Informar armazenagem",IF(COUNTIFS($A$6:$A$505,$A95,$B$6:$B$505,$B95)&gt;1,"Duplicidade de competência e SKU",IF($Y95&lt;&gt;1,"Valor, taxa ou data inválida",IF($U95="","Revisar parâmetros padrão",IF($V95&gt;'Parâmetros'!$B$8,"Taxa acima do limite",IF($E95&gt;'Parâmetros'!$B$9,"Estoque acima do limite","OK")))))))))))))</f>
        <v/>
      </c>
      <c r="X95" s="26">
        <f>IF(OR($Y95&lt;&gt;1,$A95&lt;&gt;'Resumo'!$B$3,$U95=""),"",COUNTIFS($A$6:$A$505,'Resumo'!$B$3,$Y$6:$Y$505,1,$U$6:$U$505,"&gt;"&amp;$U95)+COUNTIFS($A$6:$A95,'Resumo'!$B$3,$Y$6:$Y95,1,$U$6:$U95,$U95))</f>
        <v/>
      </c>
      <c r="Y95" s="26">
        <f>IF(COUNTA($A95:$K95)=0,"",IFERROR(IF(AND(ISNUMBER($A95),DAY($A95)=1,$A95&gt;=DATE(2020,1,1),$A95&lt;=DATE(2100,12,1),$B95&lt;&gt;"",$C95&lt;&gt;"",$D95&lt;&gt;"",COUNTIF('Parâmetros'!$D$4:$D$13,$D95)=1,ISNUMBER($E95),$E95&gt;0,ISNUMBER($G95),$G95&gt;=0,OR($F95="",AND(ISNUMBER($F95),$F95&gt;=0,$F95&lt;=1)),OR($H95="",AND(ISNUMBER($H95),$H95&gt;=0,$H95&lt;=1)),OR($I95="",AND(ISNUMBER($I95),$I95&gt;=0,$I95&lt;=1)),OR($J95="",AND(ISNUMBER($J95),$J95&gt;=0,$J95&lt;=1)),COUNTIFS($A$6:$A$505,$A95,$B$6:$B$505,$B95)=1),1,0),0))</f>
        <v/>
      </c>
    </row>
    <row r="96">
      <c r="A96" s="46" t="n"/>
      <c r="B96" s="19" t="n"/>
      <c r="C96" s="20" t="n"/>
      <c r="D96" s="19" t="n"/>
      <c r="E96" s="50" t="n"/>
      <c r="F96" s="22" t="n"/>
      <c r="G96" s="50" t="n"/>
      <c r="H96" s="22" t="n"/>
      <c r="I96" s="22" t="n"/>
      <c r="J96" s="22" t="n"/>
      <c r="K96" s="20" t="n"/>
      <c r="L96" s="23">
        <f>IF($Y96&lt;&gt;1,"",IF($F96="",IF(AND(ISNUMBER('Parâmetros'!$B$4),'Parâmetros'!$B$4&gt;=0,'Parâmetros'!$B$4&lt;=1),'Parâmetros'!$B$4,""),$F96))</f>
        <v/>
      </c>
      <c r="M96" s="23">
        <f>IF($Y96&lt;&gt;1,"",IF($H96="",IF(AND(ISNUMBER('Parâmetros'!$B$5),'Parâmetros'!$B$5&gt;=0,'Parâmetros'!$B$5&lt;=1),'Parâmetros'!$B$5,""),$H96))</f>
        <v/>
      </c>
      <c r="N96" s="23">
        <f>IF($Y96&lt;&gt;1,"",IF($I96="",IF(AND(ISNUMBER('Parâmetros'!$B$6),'Parâmetros'!$B$6&gt;=0,'Parâmetros'!$B$6&lt;=1),'Parâmetros'!$B$6,""),$I96))</f>
        <v/>
      </c>
      <c r="O96" s="23">
        <f>IF($Y96&lt;&gt;1,"",IF($J96="",IF(AND(ISNUMBER('Parâmetros'!$B$7),'Parâmetros'!$B$7&gt;=0,'Parâmetros'!$B$7&lt;=1),'Parâmetros'!$B$7,""),$J96))</f>
        <v/>
      </c>
      <c r="P96" s="51">
        <f>IF(OR($Y96&lt;&gt;1,NOT(ISNUMBER($L96))),"",$E96*$L96)</f>
        <v/>
      </c>
      <c r="Q96" s="51">
        <f>IF($Y96&lt;&gt;1,"",$G96)</f>
        <v/>
      </c>
      <c r="R96" s="51">
        <f>IF(OR($Y96&lt;&gt;1,NOT(ISNUMBER($M96))),"",$E96*$M96)</f>
        <v/>
      </c>
      <c r="S96" s="51">
        <f>IF(OR($Y96&lt;&gt;1,NOT(ISNUMBER($N96))),"",$E96*$N96)</f>
        <v/>
      </c>
      <c r="T96" s="51">
        <f>IF(OR($Y96&lt;&gt;1,NOT(ISNUMBER($O96))),"",$E96*$O96)</f>
        <v/>
      </c>
      <c r="U96" s="51">
        <f>IF(COUNT($P96:$T96)&lt;&gt;5,"",SUM($P96:$T96))</f>
        <v/>
      </c>
      <c r="V96" s="23">
        <f>IFERROR($U96/$E96,"")</f>
        <v/>
      </c>
      <c r="W96" s="25">
        <f>IF(COUNTA($A96:$K96)=0,"",IF($A96="","Informar competência",IF($B96="","Informar SKU",IF($C96="","Informar produto",IF($D96="","Informar categoria",IF(COUNTIF('Parâmetros'!$D$4:$D$13,$D96)=0,"Categoria fora da lista",IF($E96="","Informar estoque médio",IF($G96="","Informar armazenagem",IF(COUNTIFS($A$6:$A$505,$A96,$B$6:$B$505,$B96)&gt;1,"Duplicidade de competência e SKU",IF($Y96&lt;&gt;1,"Valor, taxa ou data inválida",IF($U96="","Revisar parâmetros padrão",IF($V96&gt;'Parâmetros'!$B$8,"Taxa acima do limite",IF($E96&gt;'Parâmetros'!$B$9,"Estoque acima do limite","OK")))))))))))))</f>
        <v/>
      </c>
      <c r="X96" s="26">
        <f>IF(OR($Y96&lt;&gt;1,$A96&lt;&gt;'Resumo'!$B$3,$U96=""),"",COUNTIFS($A$6:$A$505,'Resumo'!$B$3,$Y$6:$Y$505,1,$U$6:$U$505,"&gt;"&amp;$U96)+COUNTIFS($A$6:$A96,'Resumo'!$B$3,$Y$6:$Y96,1,$U$6:$U96,$U96))</f>
        <v/>
      </c>
      <c r="Y96" s="26">
        <f>IF(COUNTA($A96:$K96)=0,"",IFERROR(IF(AND(ISNUMBER($A96),DAY($A96)=1,$A96&gt;=DATE(2020,1,1),$A96&lt;=DATE(2100,12,1),$B96&lt;&gt;"",$C96&lt;&gt;"",$D96&lt;&gt;"",COUNTIF('Parâmetros'!$D$4:$D$13,$D96)=1,ISNUMBER($E96),$E96&gt;0,ISNUMBER($G96),$G96&gt;=0,OR($F96="",AND(ISNUMBER($F96),$F96&gt;=0,$F96&lt;=1)),OR($H96="",AND(ISNUMBER($H96),$H96&gt;=0,$H96&lt;=1)),OR($I96="",AND(ISNUMBER($I96),$I96&gt;=0,$I96&lt;=1)),OR($J96="",AND(ISNUMBER($J96),$J96&gt;=0,$J96&lt;=1)),COUNTIFS($A$6:$A$505,$A96,$B$6:$B$505,$B96)=1),1,0),0))</f>
        <v/>
      </c>
    </row>
    <row r="97">
      <c r="A97" s="46" t="n"/>
      <c r="B97" s="19" t="n"/>
      <c r="C97" s="20" t="n"/>
      <c r="D97" s="19" t="n"/>
      <c r="E97" s="50" t="n"/>
      <c r="F97" s="22" t="n"/>
      <c r="G97" s="50" t="n"/>
      <c r="H97" s="22" t="n"/>
      <c r="I97" s="22" t="n"/>
      <c r="J97" s="22" t="n"/>
      <c r="K97" s="20" t="n"/>
      <c r="L97" s="23">
        <f>IF($Y97&lt;&gt;1,"",IF($F97="",IF(AND(ISNUMBER('Parâmetros'!$B$4),'Parâmetros'!$B$4&gt;=0,'Parâmetros'!$B$4&lt;=1),'Parâmetros'!$B$4,""),$F97))</f>
        <v/>
      </c>
      <c r="M97" s="23">
        <f>IF($Y97&lt;&gt;1,"",IF($H97="",IF(AND(ISNUMBER('Parâmetros'!$B$5),'Parâmetros'!$B$5&gt;=0,'Parâmetros'!$B$5&lt;=1),'Parâmetros'!$B$5,""),$H97))</f>
        <v/>
      </c>
      <c r="N97" s="23">
        <f>IF($Y97&lt;&gt;1,"",IF($I97="",IF(AND(ISNUMBER('Parâmetros'!$B$6),'Parâmetros'!$B$6&gt;=0,'Parâmetros'!$B$6&lt;=1),'Parâmetros'!$B$6,""),$I97))</f>
        <v/>
      </c>
      <c r="O97" s="23">
        <f>IF($Y97&lt;&gt;1,"",IF($J97="",IF(AND(ISNUMBER('Parâmetros'!$B$7),'Parâmetros'!$B$7&gt;=0,'Parâmetros'!$B$7&lt;=1),'Parâmetros'!$B$7,""),$J97))</f>
        <v/>
      </c>
      <c r="P97" s="51">
        <f>IF(OR($Y97&lt;&gt;1,NOT(ISNUMBER($L97))),"",$E97*$L97)</f>
        <v/>
      </c>
      <c r="Q97" s="51">
        <f>IF($Y97&lt;&gt;1,"",$G97)</f>
        <v/>
      </c>
      <c r="R97" s="51">
        <f>IF(OR($Y97&lt;&gt;1,NOT(ISNUMBER($M97))),"",$E97*$M97)</f>
        <v/>
      </c>
      <c r="S97" s="51">
        <f>IF(OR($Y97&lt;&gt;1,NOT(ISNUMBER($N97))),"",$E97*$N97)</f>
        <v/>
      </c>
      <c r="T97" s="51">
        <f>IF(OR($Y97&lt;&gt;1,NOT(ISNUMBER($O97))),"",$E97*$O97)</f>
        <v/>
      </c>
      <c r="U97" s="51">
        <f>IF(COUNT($P97:$T97)&lt;&gt;5,"",SUM($P97:$T97))</f>
        <v/>
      </c>
      <c r="V97" s="23">
        <f>IFERROR($U97/$E97,"")</f>
        <v/>
      </c>
      <c r="W97" s="25">
        <f>IF(COUNTA($A97:$K97)=0,"",IF($A97="","Informar competência",IF($B97="","Informar SKU",IF($C97="","Informar produto",IF($D97="","Informar categoria",IF(COUNTIF('Parâmetros'!$D$4:$D$13,$D97)=0,"Categoria fora da lista",IF($E97="","Informar estoque médio",IF($G97="","Informar armazenagem",IF(COUNTIFS($A$6:$A$505,$A97,$B$6:$B$505,$B97)&gt;1,"Duplicidade de competência e SKU",IF($Y97&lt;&gt;1,"Valor, taxa ou data inválida",IF($U97="","Revisar parâmetros padrão",IF($V97&gt;'Parâmetros'!$B$8,"Taxa acima do limite",IF($E97&gt;'Parâmetros'!$B$9,"Estoque acima do limite","OK")))))))))))))</f>
        <v/>
      </c>
      <c r="X97" s="26">
        <f>IF(OR($Y97&lt;&gt;1,$A97&lt;&gt;'Resumo'!$B$3,$U97=""),"",COUNTIFS($A$6:$A$505,'Resumo'!$B$3,$Y$6:$Y$505,1,$U$6:$U$505,"&gt;"&amp;$U97)+COUNTIFS($A$6:$A97,'Resumo'!$B$3,$Y$6:$Y97,1,$U$6:$U97,$U97))</f>
        <v/>
      </c>
      <c r="Y97" s="26">
        <f>IF(COUNTA($A97:$K97)=0,"",IFERROR(IF(AND(ISNUMBER($A97),DAY($A97)=1,$A97&gt;=DATE(2020,1,1),$A97&lt;=DATE(2100,12,1),$B97&lt;&gt;"",$C97&lt;&gt;"",$D97&lt;&gt;"",COUNTIF('Parâmetros'!$D$4:$D$13,$D97)=1,ISNUMBER($E97),$E97&gt;0,ISNUMBER($G97),$G97&gt;=0,OR($F97="",AND(ISNUMBER($F97),$F97&gt;=0,$F97&lt;=1)),OR($H97="",AND(ISNUMBER($H97),$H97&gt;=0,$H97&lt;=1)),OR($I97="",AND(ISNUMBER($I97),$I97&gt;=0,$I97&lt;=1)),OR($J97="",AND(ISNUMBER($J97),$J97&gt;=0,$J97&lt;=1)),COUNTIFS($A$6:$A$505,$A97,$B$6:$B$505,$B97)=1),1,0),0))</f>
        <v/>
      </c>
    </row>
    <row r="98">
      <c r="A98" s="46" t="n"/>
      <c r="B98" s="19" t="n"/>
      <c r="C98" s="20" t="n"/>
      <c r="D98" s="19" t="n"/>
      <c r="E98" s="50" t="n"/>
      <c r="F98" s="22" t="n"/>
      <c r="G98" s="50" t="n"/>
      <c r="H98" s="22" t="n"/>
      <c r="I98" s="22" t="n"/>
      <c r="J98" s="22" t="n"/>
      <c r="K98" s="20" t="n"/>
      <c r="L98" s="23">
        <f>IF($Y98&lt;&gt;1,"",IF($F98="",IF(AND(ISNUMBER('Parâmetros'!$B$4),'Parâmetros'!$B$4&gt;=0,'Parâmetros'!$B$4&lt;=1),'Parâmetros'!$B$4,""),$F98))</f>
        <v/>
      </c>
      <c r="M98" s="23">
        <f>IF($Y98&lt;&gt;1,"",IF($H98="",IF(AND(ISNUMBER('Parâmetros'!$B$5),'Parâmetros'!$B$5&gt;=0,'Parâmetros'!$B$5&lt;=1),'Parâmetros'!$B$5,""),$H98))</f>
        <v/>
      </c>
      <c r="N98" s="23">
        <f>IF($Y98&lt;&gt;1,"",IF($I98="",IF(AND(ISNUMBER('Parâmetros'!$B$6),'Parâmetros'!$B$6&gt;=0,'Parâmetros'!$B$6&lt;=1),'Parâmetros'!$B$6,""),$I98))</f>
        <v/>
      </c>
      <c r="O98" s="23">
        <f>IF($Y98&lt;&gt;1,"",IF($J98="",IF(AND(ISNUMBER('Parâmetros'!$B$7),'Parâmetros'!$B$7&gt;=0,'Parâmetros'!$B$7&lt;=1),'Parâmetros'!$B$7,""),$J98))</f>
        <v/>
      </c>
      <c r="P98" s="51">
        <f>IF(OR($Y98&lt;&gt;1,NOT(ISNUMBER($L98))),"",$E98*$L98)</f>
        <v/>
      </c>
      <c r="Q98" s="51">
        <f>IF($Y98&lt;&gt;1,"",$G98)</f>
        <v/>
      </c>
      <c r="R98" s="51">
        <f>IF(OR($Y98&lt;&gt;1,NOT(ISNUMBER($M98))),"",$E98*$M98)</f>
        <v/>
      </c>
      <c r="S98" s="51">
        <f>IF(OR($Y98&lt;&gt;1,NOT(ISNUMBER($N98))),"",$E98*$N98)</f>
        <v/>
      </c>
      <c r="T98" s="51">
        <f>IF(OR($Y98&lt;&gt;1,NOT(ISNUMBER($O98))),"",$E98*$O98)</f>
        <v/>
      </c>
      <c r="U98" s="51">
        <f>IF(COUNT($P98:$T98)&lt;&gt;5,"",SUM($P98:$T98))</f>
        <v/>
      </c>
      <c r="V98" s="23">
        <f>IFERROR($U98/$E98,"")</f>
        <v/>
      </c>
      <c r="W98" s="25">
        <f>IF(COUNTA($A98:$K98)=0,"",IF($A98="","Informar competência",IF($B98="","Informar SKU",IF($C98="","Informar produto",IF($D98="","Informar categoria",IF(COUNTIF('Parâmetros'!$D$4:$D$13,$D98)=0,"Categoria fora da lista",IF($E98="","Informar estoque médio",IF($G98="","Informar armazenagem",IF(COUNTIFS($A$6:$A$505,$A98,$B$6:$B$505,$B98)&gt;1,"Duplicidade de competência e SKU",IF($Y98&lt;&gt;1,"Valor, taxa ou data inválida",IF($U98="","Revisar parâmetros padrão",IF($V98&gt;'Parâmetros'!$B$8,"Taxa acima do limite",IF($E98&gt;'Parâmetros'!$B$9,"Estoque acima do limite","OK")))))))))))))</f>
        <v/>
      </c>
      <c r="X98" s="26">
        <f>IF(OR($Y98&lt;&gt;1,$A98&lt;&gt;'Resumo'!$B$3,$U98=""),"",COUNTIFS($A$6:$A$505,'Resumo'!$B$3,$Y$6:$Y$505,1,$U$6:$U$505,"&gt;"&amp;$U98)+COUNTIFS($A$6:$A98,'Resumo'!$B$3,$Y$6:$Y98,1,$U$6:$U98,$U98))</f>
        <v/>
      </c>
      <c r="Y98" s="26">
        <f>IF(COUNTA($A98:$K98)=0,"",IFERROR(IF(AND(ISNUMBER($A98),DAY($A98)=1,$A98&gt;=DATE(2020,1,1),$A98&lt;=DATE(2100,12,1),$B98&lt;&gt;"",$C98&lt;&gt;"",$D98&lt;&gt;"",COUNTIF('Parâmetros'!$D$4:$D$13,$D98)=1,ISNUMBER($E98),$E98&gt;0,ISNUMBER($G98),$G98&gt;=0,OR($F98="",AND(ISNUMBER($F98),$F98&gt;=0,$F98&lt;=1)),OR($H98="",AND(ISNUMBER($H98),$H98&gt;=0,$H98&lt;=1)),OR($I98="",AND(ISNUMBER($I98),$I98&gt;=0,$I98&lt;=1)),OR($J98="",AND(ISNUMBER($J98),$J98&gt;=0,$J98&lt;=1)),COUNTIFS($A$6:$A$505,$A98,$B$6:$B$505,$B98)=1),1,0),0))</f>
        <v/>
      </c>
    </row>
    <row r="99">
      <c r="A99" s="46" t="n"/>
      <c r="B99" s="19" t="n"/>
      <c r="C99" s="20" t="n"/>
      <c r="D99" s="19" t="n"/>
      <c r="E99" s="50" t="n"/>
      <c r="F99" s="22" t="n"/>
      <c r="G99" s="50" t="n"/>
      <c r="H99" s="22" t="n"/>
      <c r="I99" s="22" t="n"/>
      <c r="J99" s="22" t="n"/>
      <c r="K99" s="20" t="n"/>
      <c r="L99" s="23">
        <f>IF($Y99&lt;&gt;1,"",IF($F99="",IF(AND(ISNUMBER('Parâmetros'!$B$4),'Parâmetros'!$B$4&gt;=0,'Parâmetros'!$B$4&lt;=1),'Parâmetros'!$B$4,""),$F99))</f>
        <v/>
      </c>
      <c r="M99" s="23">
        <f>IF($Y99&lt;&gt;1,"",IF($H99="",IF(AND(ISNUMBER('Parâmetros'!$B$5),'Parâmetros'!$B$5&gt;=0,'Parâmetros'!$B$5&lt;=1),'Parâmetros'!$B$5,""),$H99))</f>
        <v/>
      </c>
      <c r="N99" s="23">
        <f>IF($Y99&lt;&gt;1,"",IF($I99="",IF(AND(ISNUMBER('Parâmetros'!$B$6),'Parâmetros'!$B$6&gt;=0,'Parâmetros'!$B$6&lt;=1),'Parâmetros'!$B$6,""),$I99))</f>
        <v/>
      </c>
      <c r="O99" s="23">
        <f>IF($Y99&lt;&gt;1,"",IF($J99="",IF(AND(ISNUMBER('Parâmetros'!$B$7),'Parâmetros'!$B$7&gt;=0,'Parâmetros'!$B$7&lt;=1),'Parâmetros'!$B$7,""),$J99))</f>
        <v/>
      </c>
      <c r="P99" s="51">
        <f>IF(OR($Y99&lt;&gt;1,NOT(ISNUMBER($L99))),"",$E99*$L99)</f>
        <v/>
      </c>
      <c r="Q99" s="51">
        <f>IF($Y99&lt;&gt;1,"",$G99)</f>
        <v/>
      </c>
      <c r="R99" s="51">
        <f>IF(OR($Y99&lt;&gt;1,NOT(ISNUMBER($M99))),"",$E99*$M99)</f>
        <v/>
      </c>
      <c r="S99" s="51">
        <f>IF(OR($Y99&lt;&gt;1,NOT(ISNUMBER($N99))),"",$E99*$N99)</f>
        <v/>
      </c>
      <c r="T99" s="51">
        <f>IF(OR($Y99&lt;&gt;1,NOT(ISNUMBER($O99))),"",$E99*$O99)</f>
        <v/>
      </c>
      <c r="U99" s="51">
        <f>IF(COUNT($P99:$T99)&lt;&gt;5,"",SUM($P99:$T99))</f>
        <v/>
      </c>
      <c r="V99" s="23">
        <f>IFERROR($U99/$E99,"")</f>
        <v/>
      </c>
      <c r="W99" s="25">
        <f>IF(COUNTA($A99:$K99)=0,"",IF($A99="","Informar competência",IF($B99="","Informar SKU",IF($C99="","Informar produto",IF($D99="","Informar categoria",IF(COUNTIF('Parâmetros'!$D$4:$D$13,$D99)=0,"Categoria fora da lista",IF($E99="","Informar estoque médio",IF($G99="","Informar armazenagem",IF(COUNTIFS($A$6:$A$505,$A99,$B$6:$B$505,$B99)&gt;1,"Duplicidade de competência e SKU",IF($Y99&lt;&gt;1,"Valor, taxa ou data inválida",IF($U99="","Revisar parâmetros padrão",IF($V99&gt;'Parâmetros'!$B$8,"Taxa acima do limite",IF($E99&gt;'Parâmetros'!$B$9,"Estoque acima do limite","OK")))))))))))))</f>
        <v/>
      </c>
      <c r="X99" s="26">
        <f>IF(OR($Y99&lt;&gt;1,$A99&lt;&gt;'Resumo'!$B$3,$U99=""),"",COUNTIFS($A$6:$A$505,'Resumo'!$B$3,$Y$6:$Y$505,1,$U$6:$U$505,"&gt;"&amp;$U99)+COUNTIFS($A$6:$A99,'Resumo'!$B$3,$Y$6:$Y99,1,$U$6:$U99,$U99))</f>
        <v/>
      </c>
      <c r="Y99" s="26">
        <f>IF(COUNTA($A99:$K99)=0,"",IFERROR(IF(AND(ISNUMBER($A99),DAY($A99)=1,$A99&gt;=DATE(2020,1,1),$A99&lt;=DATE(2100,12,1),$B99&lt;&gt;"",$C99&lt;&gt;"",$D99&lt;&gt;"",COUNTIF('Parâmetros'!$D$4:$D$13,$D99)=1,ISNUMBER($E99),$E99&gt;0,ISNUMBER($G99),$G99&gt;=0,OR($F99="",AND(ISNUMBER($F99),$F99&gt;=0,$F99&lt;=1)),OR($H99="",AND(ISNUMBER($H99),$H99&gt;=0,$H99&lt;=1)),OR($I99="",AND(ISNUMBER($I99),$I99&gt;=0,$I99&lt;=1)),OR($J99="",AND(ISNUMBER($J99),$J99&gt;=0,$J99&lt;=1)),COUNTIFS($A$6:$A$505,$A99,$B$6:$B$505,$B99)=1),1,0),0))</f>
        <v/>
      </c>
    </row>
    <row r="100">
      <c r="A100" s="46" t="n"/>
      <c r="B100" s="19" t="n"/>
      <c r="C100" s="20" t="n"/>
      <c r="D100" s="19" t="n"/>
      <c r="E100" s="50" t="n"/>
      <c r="F100" s="22" t="n"/>
      <c r="G100" s="50" t="n"/>
      <c r="H100" s="22" t="n"/>
      <c r="I100" s="22" t="n"/>
      <c r="J100" s="22" t="n"/>
      <c r="K100" s="20" t="n"/>
      <c r="L100" s="23">
        <f>IF($Y100&lt;&gt;1,"",IF($F100="",IF(AND(ISNUMBER('Parâmetros'!$B$4),'Parâmetros'!$B$4&gt;=0,'Parâmetros'!$B$4&lt;=1),'Parâmetros'!$B$4,""),$F100))</f>
        <v/>
      </c>
      <c r="M100" s="23">
        <f>IF($Y100&lt;&gt;1,"",IF($H100="",IF(AND(ISNUMBER('Parâmetros'!$B$5),'Parâmetros'!$B$5&gt;=0,'Parâmetros'!$B$5&lt;=1),'Parâmetros'!$B$5,""),$H100))</f>
        <v/>
      </c>
      <c r="N100" s="23">
        <f>IF($Y100&lt;&gt;1,"",IF($I100="",IF(AND(ISNUMBER('Parâmetros'!$B$6),'Parâmetros'!$B$6&gt;=0,'Parâmetros'!$B$6&lt;=1),'Parâmetros'!$B$6,""),$I100))</f>
        <v/>
      </c>
      <c r="O100" s="23">
        <f>IF($Y100&lt;&gt;1,"",IF($J100="",IF(AND(ISNUMBER('Parâmetros'!$B$7),'Parâmetros'!$B$7&gt;=0,'Parâmetros'!$B$7&lt;=1),'Parâmetros'!$B$7,""),$J100))</f>
        <v/>
      </c>
      <c r="P100" s="51">
        <f>IF(OR($Y100&lt;&gt;1,NOT(ISNUMBER($L100))),"",$E100*$L100)</f>
        <v/>
      </c>
      <c r="Q100" s="51">
        <f>IF($Y100&lt;&gt;1,"",$G100)</f>
        <v/>
      </c>
      <c r="R100" s="51">
        <f>IF(OR($Y100&lt;&gt;1,NOT(ISNUMBER($M100))),"",$E100*$M100)</f>
        <v/>
      </c>
      <c r="S100" s="51">
        <f>IF(OR($Y100&lt;&gt;1,NOT(ISNUMBER($N100))),"",$E100*$N100)</f>
        <v/>
      </c>
      <c r="T100" s="51">
        <f>IF(OR($Y100&lt;&gt;1,NOT(ISNUMBER($O100))),"",$E100*$O100)</f>
        <v/>
      </c>
      <c r="U100" s="51">
        <f>IF(COUNT($P100:$T100)&lt;&gt;5,"",SUM($P100:$T100))</f>
        <v/>
      </c>
      <c r="V100" s="23">
        <f>IFERROR($U100/$E100,"")</f>
        <v/>
      </c>
      <c r="W100" s="25">
        <f>IF(COUNTA($A100:$K100)=0,"",IF($A100="","Informar competência",IF($B100="","Informar SKU",IF($C100="","Informar produto",IF($D100="","Informar categoria",IF(COUNTIF('Parâmetros'!$D$4:$D$13,$D100)=0,"Categoria fora da lista",IF($E100="","Informar estoque médio",IF($G100="","Informar armazenagem",IF(COUNTIFS($A$6:$A$505,$A100,$B$6:$B$505,$B100)&gt;1,"Duplicidade de competência e SKU",IF($Y100&lt;&gt;1,"Valor, taxa ou data inválida",IF($U100="","Revisar parâmetros padrão",IF($V100&gt;'Parâmetros'!$B$8,"Taxa acima do limite",IF($E100&gt;'Parâmetros'!$B$9,"Estoque acima do limite","OK")))))))))))))</f>
        <v/>
      </c>
      <c r="X100" s="26">
        <f>IF(OR($Y100&lt;&gt;1,$A100&lt;&gt;'Resumo'!$B$3,$U100=""),"",COUNTIFS($A$6:$A$505,'Resumo'!$B$3,$Y$6:$Y$505,1,$U$6:$U$505,"&gt;"&amp;$U100)+COUNTIFS($A$6:$A100,'Resumo'!$B$3,$Y$6:$Y100,1,$U$6:$U100,$U100))</f>
        <v/>
      </c>
      <c r="Y100" s="26">
        <f>IF(COUNTA($A100:$K100)=0,"",IFERROR(IF(AND(ISNUMBER($A100),DAY($A100)=1,$A100&gt;=DATE(2020,1,1),$A100&lt;=DATE(2100,12,1),$B100&lt;&gt;"",$C100&lt;&gt;"",$D100&lt;&gt;"",COUNTIF('Parâmetros'!$D$4:$D$13,$D100)=1,ISNUMBER($E100),$E100&gt;0,ISNUMBER($G100),$G100&gt;=0,OR($F100="",AND(ISNUMBER($F100),$F100&gt;=0,$F100&lt;=1)),OR($H100="",AND(ISNUMBER($H100),$H100&gt;=0,$H100&lt;=1)),OR($I100="",AND(ISNUMBER($I100),$I100&gt;=0,$I100&lt;=1)),OR($J100="",AND(ISNUMBER($J100),$J100&gt;=0,$J100&lt;=1)),COUNTIFS($A$6:$A$505,$A100,$B$6:$B$505,$B100)=1),1,0),0))</f>
        <v/>
      </c>
    </row>
    <row r="101">
      <c r="A101" s="46" t="n"/>
      <c r="B101" s="19" t="n"/>
      <c r="C101" s="20" t="n"/>
      <c r="D101" s="19" t="n"/>
      <c r="E101" s="50" t="n"/>
      <c r="F101" s="22" t="n"/>
      <c r="G101" s="50" t="n"/>
      <c r="H101" s="22" t="n"/>
      <c r="I101" s="22" t="n"/>
      <c r="J101" s="22" t="n"/>
      <c r="K101" s="20" t="n"/>
      <c r="L101" s="23">
        <f>IF($Y101&lt;&gt;1,"",IF($F101="",IF(AND(ISNUMBER('Parâmetros'!$B$4),'Parâmetros'!$B$4&gt;=0,'Parâmetros'!$B$4&lt;=1),'Parâmetros'!$B$4,""),$F101))</f>
        <v/>
      </c>
      <c r="M101" s="23">
        <f>IF($Y101&lt;&gt;1,"",IF($H101="",IF(AND(ISNUMBER('Parâmetros'!$B$5),'Parâmetros'!$B$5&gt;=0,'Parâmetros'!$B$5&lt;=1),'Parâmetros'!$B$5,""),$H101))</f>
        <v/>
      </c>
      <c r="N101" s="23">
        <f>IF($Y101&lt;&gt;1,"",IF($I101="",IF(AND(ISNUMBER('Parâmetros'!$B$6),'Parâmetros'!$B$6&gt;=0,'Parâmetros'!$B$6&lt;=1),'Parâmetros'!$B$6,""),$I101))</f>
        <v/>
      </c>
      <c r="O101" s="23">
        <f>IF($Y101&lt;&gt;1,"",IF($J101="",IF(AND(ISNUMBER('Parâmetros'!$B$7),'Parâmetros'!$B$7&gt;=0,'Parâmetros'!$B$7&lt;=1),'Parâmetros'!$B$7,""),$J101))</f>
        <v/>
      </c>
      <c r="P101" s="51">
        <f>IF(OR($Y101&lt;&gt;1,NOT(ISNUMBER($L101))),"",$E101*$L101)</f>
        <v/>
      </c>
      <c r="Q101" s="51">
        <f>IF($Y101&lt;&gt;1,"",$G101)</f>
        <v/>
      </c>
      <c r="R101" s="51">
        <f>IF(OR($Y101&lt;&gt;1,NOT(ISNUMBER($M101))),"",$E101*$M101)</f>
        <v/>
      </c>
      <c r="S101" s="51">
        <f>IF(OR($Y101&lt;&gt;1,NOT(ISNUMBER($N101))),"",$E101*$N101)</f>
        <v/>
      </c>
      <c r="T101" s="51">
        <f>IF(OR($Y101&lt;&gt;1,NOT(ISNUMBER($O101))),"",$E101*$O101)</f>
        <v/>
      </c>
      <c r="U101" s="51">
        <f>IF(COUNT($P101:$T101)&lt;&gt;5,"",SUM($P101:$T101))</f>
        <v/>
      </c>
      <c r="V101" s="23">
        <f>IFERROR($U101/$E101,"")</f>
        <v/>
      </c>
      <c r="W101" s="25">
        <f>IF(COUNTA($A101:$K101)=0,"",IF($A101="","Informar competência",IF($B101="","Informar SKU",IF($C101="","Informar produto",IF($D101="","Informar categoria",IF(COUNTIF('Parâmetros'!$D$4:$D$13,$D101)=0,"Categoria fora da lista",IF($E101="","Informar estoque médio",IF($G101="","Informar armazenagem",IF(COUNTIFS($A$6:$A$505,$A101,$B$6:$B$505,$B101)&gt;1,"Duplicidade de competência e SKU",IF($Y101&lt;&gt;1,"Valor, taxa ou data inválida",IF($U101="","Revisar parâmetros padrão",IF($V101&gt;'Parâmetros'!$B$8,"Taxa acima do limite",IF($E101&gt;'Parâmetros'!$B$9,"Estoque acima do limite","OK")))))))))))))</f>
        <v/>
      </c>
      <c r="X101" s="26">
        <f>IF(OR($Y101&lt;&gt;1,$A101&lt;&gt;'Resumo'!$B$3,$U101=""),"",COUNTIFS($A$6:$A$505,'Resumo'!$B$3,$Y$6:$Y$505,1,$U$6:$U$505,"&gt;"&amp;$U101)+COUNTIFS($A$6:$A101,'Resumo'!$B$3,$Y$6:$Y101,1,$U$6:$U101,$U101))</f>
        <v/>
      </c>
      <c r="Y101" s="26">
        <f>IF(COUNTA($A101:$K101)=0,"",IFERROR(IF(AND(ISNUMBER($A101),DAY($A101)=1,$A101&gt;=DATE(2020,1,1),$A101&lt;=DATE(2100,12,1),$B101&lt;&gt;"",$C101&lt;&gt;"",$D101&lt;&gt;"",COUNTIF('Parâmetros'!$D$4:$D$13,$D101)=1,ISNUMBER($E101),$E101&gt;0,ISNUMBER($G101),$G101&gt;=0,OR($F101="",AND(ISNUMBER($F101),$F101&gt;=0,$F101&lt;=1)),OR($H101="",AND(ISNUMBER($H101),$H101&gt;=0,$H101&lt;=1)),OR($I101="",AND(ISNUMBER($I101),$I101&gt;=0,$I101&lt;=1)),OR($J101="",AND(ISNUMBER($J101),$J101&gt;=0,$J101&lt;=1)),COUNTIFS($A$6:$A$505,$A101,$B$6:$B$505,$B101)=1),1,0),0))</f>
        <v/>
      </c>
    </row>
    <row r="102">
      <c r="A102" s="46" t="n"/>
      <c r="B102" s="19" t="n"/>
      <c r="C102" s="20" t="n"/>
      <c r="D102" s="19" t="n"/>
      <c r="E102" s="50" t="n"/>
      <c r="F102" s="22" t="n"/>
      <c r="G102" s="50" t="n"/>
      <c r="H102" s="22" t="n"/>
      <c r="I102" s="22" t="n"/>
      <c r="J102" s="22" t="n"/>
      <c r="K102" s="20" t="n"/>
      <c r="L102" s="23">
        <f>IF($Y102&lt;&gt;1,"",IF($F102="",IF(AND(ISNUMBER('Parâmetros'!$B$4),'Parâmetros'!$B$4&gt;=0,'Parâmetros'!$B$4&lt;=1),'Parâmetros'!$B$4,""),$F102))</f>
        <v/>
      </c>
      <c r="M102" s="23">
        <f>IF($Y102&lt;&gt;1,"",IF($H102="",IF(AND(ISNUMBER('Parâmetros'!$B$5),'Parâmetros'!$B$5&gt;=0,'Parâmetros'!$B$5&lt;=1),'Parâmetros'!$B$5,""),$H102))</f>
        <v/>
      </c>
      <c r="N102" s="23">
        <f>IF($Y102&lt;&gt;1,"",IF($I102="",IF(AND(ISNUMBER('Parâmetros'!$B$6),'Parâmetros'!$B$6&gt;=0,'Parâmetros'!$B$6&lt;=1),'Parâmetros'!$B$6,""),$I102))</f>
        <v/>
      </c>
      <c r="O102" s="23">
        <f>IF($Y102&lt;&gt;1,"",IF($J102="",IF(AND(ISNUMBER('Parâmetros'!$B$7),'Parâmetros'!$B$7&gt;=0,'Parâmetros'!$B$7&lt;=1),'Parâmetros'!$B$7,""),$J102))</f>
        <v/>
      </c>
      <c r="P102" s="51">
        <f>IF(OR($Y102&lt;&gt;1,NOT(ISNUMBER($L102))),"",$E102*$L102)</f>
        <v/>
      </c>
      <c r="Q102" s="51">
        <f>IF($Y102&lt;&gt;1,"",$G102)</f>
        <v/>
      </c>
      <c r="R102" s="51">
        <f>IF(OR($Y102&lt;&gt;1,NOT(ISNUMBER($M102))),"",$E102*$M102)</f>
        <v/>
      </c>
      <c r="S102" s="51">
        <f>IF(OR($Y102&lt;&gt;1,NOT(ISNUMBER($N102))),"",$E102*$N102)</f>
        <v/>
      </c>
      <c r="T102" s="51">
        <f>IF(OR($Y102&lt;&gt;1,NOT(ISNUMBER($O102))),"",$E102*$O102)</f>
        <v/>
      </c>
      <c r="U102" s="51">
        <f>IF(COUNT($P102:$T102)&lt;&gt;5,"",SUM($P102:$T102))</f>
        <v/>
      </c>
      <c r="V102" s="23">
        <f>IFERROR($U102/$E102,"")</f>
        <v/>
      </c>
      <c r="W102" s="25">
        <f>IF(COUNTA($A102:$K102)=0,"",IF($A102="","Informar competência",IF($B102="","Informar SKU",IF($C102="","Informar produto",IF($D102="","Informar categoria",IF(COUNTIF('Parâmetros'!$D$4:$D$13,$D102)=0,"Categoria fora da lista",IF($E102="","Informar estoque médio",IF($G102="","Informar armazenagem",IF(COUNTIFS($A$6:$A$505,$A102,$B$6:$B$505,$B102)&gt;1,"Duplicidade de competência e SKU",IF($Y102&lt;&gt;1,"Valor, taxa ou data inválida",IF($U102="","Revisar parâmetros padrão",IF($V102&gt;'Parâmetros'!$B$8,"Taxa acima do limite",IF($E102&gt;'Parâmetros'!$B$9,"Estoque acima do limite","OK")))))))))))))</f>
        <v/>
      </c>
      <c r="X102" s="26">
        <f>IF(OR($Y102&lt;&gt;1,$A102&lt;&gt;'Resumo'!$B$3,$U102=""),"",COUNTIFS($A$6:$A$505,'Resumo'!$B$3,$Y$6:$Y$505,1,$U$6:$U$505,"&gt;"&amp;$U102)+COUNTIFS($A$6:$A102,'Resumo'!$B$3,$Y$6:$Y102,1,$U$6:$U102,$U102))</f>
        <v/>
      </c>
      <c r="Y102" s="26">
        <f>IF(COUNTA($A102:$K102)=0,"",IFERROR(IF(AND(ISNUMBER($A102),DAY($A102)=1,$A102&gt;=DATE(2020,1,1),$A102&lt;=DATE(2100,12,1),$B102&lt;&gt;"",$C102&lt;&gt;"",$D102&lt;&gt;"",COUNTIF('Parâmetros'!$D$4:$D$13,$D102)=1,ISNUMBER($E102),$E102&gt;0,ISNUMBER($G102),$G102&gt;=0,OR($F102="",AND(ISNUMBER($F102),$F102&gt;=0,$F102&lt;=1)),OR($H102="",AND(ISNUMBER($H102),$H102&gt;=0,$H102&lt;=1)),OR($I102="",AND(ISNUMBER($I102),$I102&gt;=0,$I102&lt;=1)),OR($J102="",AND(ISNUMBER($J102),$J102&gt;=0,$J102&lt;=1)),COUNTIFS($A$6:$A$505,$A102,$B$6:$B$505,$B102)=1),1,0),0))</f>
        <v/>
      </c>
    </row>
    <row r="103">
      <c r="A103" s="46" t="n"/>
      <c r="B103" s="19" t="n"/>
      <c r="C103" s="20" t="n"/>
      <c r="D103" s="19" t="n"/>
      <c r="E103" s="50" t="n"/>
      <c r="F103" s="22" t="n"/>
      <c r="G103" s="50" t="n"/>
      <c r="H103" s="22" t="n"/>
      <c r="I103" s="22" t="n"/>
      <c r="J103" s="22" t="n"/>
      <c r="K103" s="20" t="n"/>
      <c r="L103" s="23">
        <f>IF($Y103&lt;&gt;1,"",IF($F103="",IF(AND(ISNUMBER('Parâmetros'!$B$4),'Parâmetros'!$B$4&gt;=0,'Parâmetros'!$B$4&lt;=1),'Parâmetros'!$B$4,""),$F103))</f>
        <v/>
      </c>
      <c r="M103" s="23">
        <f>IF($Y103&lt;&gt;1,"",IF($H103="",IF(AND(ISNUMBER('Parâmetros'!$B$5),'Parâmetros'!$B$5&gt;=0,'Parâmetros'!$B$5&lt;=1),'Parâmetros'!$B$5,""),$H103))</f>
        <v/>
      </c>
      <c r="N103" s="23">
        <f>IF($Y103&lt;&gt;1,"",IF($I103="",IF(AND(ISNUMBER('Parâmetros'!$B$6),'Parâmetros'!$B$6&gt;=0,'Parâmetros'!$B$6&lt;=1),'Parâmetros'!$B$6,""),$I103))</f>
        <v/>
      </c>
      <c r="O103" s="23">
        <f>IF($Y103&lt;&gt;1,"",IF($J103="",IF(AND(ISNUMBER('Parâmetros'!$B$7),'Parâmetros'!$B$7&gt;=0,'Parâmetros'!$B$7&lt;=1),'Parâmetros'!$B$7,""),$J103))</f>
        <v/>
      </c>
      <c r="P103" s="51">
        <f>IF(OR($Y103&lt;&gt;1,NOT(ISNUMBER($L103))),"",$E103*$L103)</f>
        <v/>
      </c>
      <c r="Q103" s="51">
        <f>IF($Y103&lt;&gt;1,"",$G103)</f>
        <v/>
      </c>
      <c r="R103" s="51">
        <f>IF(OR($Y103&lt;&gt;1,NOT(ISNUMBER($M103))),"",$E103*$M103)</f>
        <v/>
      </c>
      <c r="S103" s="51">
        <f>IF(OR($Y103&lt;&gt;1,NOT(ISNUMBER($N103))),"",$E103*$N103)</f>
        <v/>
      </c>
      <c r="T103" s="51">
        <f>IF(OR($Y103&lt;&gt;1,NOT(ISNUMBER($O103))),"",$E103*$O103)</f>
        <v/>
      </c>
      <c r="U103" s="51">
        <f>IF(COUNT($P103:$T103)&lt;&gt;5,"",SUM($P103:$T103))</f>
        <v/>
      </c>
      <c r="V103" s="23">
        <f>IFERROR($U103/$E103,"")</f>
        <v/>
      </c>
      <c r="W103" s="25">
        <f>IF(COUNTA($A103:$K103)=0,"",IF($A103="","Informar competência",IF($B103="","Informar SKU",IF($C103="","Informar produto",IF($D103="","Informar categoria",IF(COUNTIF('Parâmetros'!$D$4:$D$13,$D103)=0,"Categoria fora da lista",IF($E103="","Informar estoque médio",IF($G103="","Informar armazenagem",IF(COUNTIFS($A$6:$A$505,$A103,$B$6:$B$505,$B103)&gt;1,"Duplicidade de competência e SKU",IF($Y103&lt;&gt;1,"Valor, taxa ou data inválida",IF($U103="","Revisar parâmetros padrão",IF($V103&gt;'Parâmetros'!$B$8,"Taxa acima do limite",IF($E103&gt;'Parâmetros'!$B$9,"Estoque acima do limite","OK")))))))))))))</f>
        <v/>
      </c>
      <c r="X103" s="26">
        <f>IF(OR($Y103&lt;&gt;1,$A103&lt;&gt;'Resumo'!$B$3,$U103=""),"",COUNTIFS($A$6:$A$505,'Resumo'!$B$3,$Y$6:$Y$505,1,$U$6:$U$505,"&gt;"&amp;$U103)+COUNTIFS($A$6:$A103,'Resumo'!$B$3,$Y$6:$Y103,1,$U$6:$U103,$U103))</f>
        <v/>
      </c>
      <c r="Y103" s="26">
        <f>IF(COUNTA($A103:$K103)=0,"",IFERROR(IF(AND(ISNUMBER($A103),DAY($A103)=1,$A103&gt;=DATE(2020,1,1),$A103&lt;=DATE(2100,12,1),$B103&lt;&gt;"",$C103&lt;&gt;"",$D103&lt;&gt;"",COUNTIF('Parâmetros'!$D$4:$D$13,$D103)=1,ISNUMBER($E103),$E103&gt;0,ISNUMBER($G103),$G103&gt;=0,OR($F103="",AND(ISNUMBER($F103),$F103&gt;=0,$F103&lt;=1)),OR($H103="",AND(ISNUMBER($H103),$H103&gt;=0,$H103&lt;=1)),OR($I103="",AND(ISNUMBER($I103),$I103&gt;=0,$I103&lt;=1)),OR($J103="",AND(ISNUMBER($J103),$J103&gt;=0,$J103&lt;=1)),COUNTIFS($A$6:$A$505,$A103,$B$6:$B$505,$B103)=1),1,0),0))</f>
        <v/>
      </c>
    </row>
    <row r="104">
      <c r="A104" s="46" t="n"/>
      <c r="B104" s="19" t="n"/>
      <c r="C104" s="20" t="n"/>
      <c r="D104" s="19" t="n"/>
      <c r="E104" s="50" t="n"/>
      <c r="F104" s="22" t="n"/>
      <c r="G104" s="50" t="n"/>
      <c r="H104" s="22" t="n"/>
      <c r="I104" s="22" t="n"/>
      <c r="J104" s="22" t="n"/>
      <c r="K104" s="20" t="n"/>
      <c r="L104" s="23">
        <f>IF($Y104&lt;&gt;1,"",IF($F104="",IF(AND(ISNUMBER('Parâmetros'!$B$4),'Parâmetros'!$B$4&gt;=0,'Parâmetros'!$B$4&lt;=1),'Parâmetros'!$B$4,""),$F104))</f>
        <v/>
      </c>
      <c r="M104" s="23">
        <f>IF($Y104&lt;&gt;1,"",IF($H104="",IF(AND(ISNUMBER('Parâmetros'!$B$5),'Parâmetros'!$B$5&gt;=0,'Parâmetros'!$B$5&lt;=1),'Parâmetros'!$B$5,""),$H104))</f>
        <v/>
      </c>
      <c r="N104" s="23">
        <f>IF($Y104&lt;&gt;1,"",IF($I104="",IF(AND(ISNUMBER('Parâmetros'!$B$6),'Parâmetros'!$B$6&gt;=0,'Parâmetros'!$B$6&lt;=1),'Parâmetros'!$B$6,""),$I104))</f>
        <v/>
      </c>
      <c r="O104" s="23">
        <f>IF($Y104&lt;&gt;1,"",IF($J104="",IF(AND(ISNUMBER('Parâmetros'!$B$7),'Parâmetros'!$B$7&gt;=0,'Parâmetros'!$B$7&lt;=1),'Parâmetros'!$B$7,""),$J104))</f>
        <v/>
      </c>
      <c r="P104" s="51">
        <f>IF(OR($Y104&lt;&gt;1,NOT(ISNUMBER($L104))),"",$E104*$L104)</f>
        <v/>
      </c>
      <c r="Q104" s="51">
        <f>IF($Y104&lt;&gt;1,"",$G104)</f>
        <v/>
      </c>
      <c r="R104" s="51">
        <f>IF(OR($Y104&lt;&gt;1,NOT(ISNUMBER($M104))),"",$E104*$M104)</f>
        <v/>
      </c>
      <c r="S104" s="51">
        <f>IF(OR($Y104&lt;&gt;1,NOT(ISNUMBER($N104))),"",$E104*$N104)</f>
        <v/>
      </c>
      <c r="T104" s="51">
        <f>IF(OR($Y104&lt;&gt;1,NOT(ISNUMBER($O104))),"",$E104*$O104)</f>
        <v/>
      </c>
      <c r="U104" s="51">
        <f>IF(COUNT($P104:$T104)&lt;&gt;5,"",SUM($P104:$T104))</f>
        <v/>
      </c>
      <c r="V104" s="23">
        <f>IFERROR($U104/$E104,"")</f>
        <v/>
      </c>
      <c r="W104" s="25">
        <f>IF(COUNTA($A104:$K104)=0,"",IF($A104="","Informar competência",IF($B104="","Informar SKU",IF($C104="","Informar produto",IF($D104="","Informar categoria",IF(COUNTIF('Parâmetros'!$D$4:$D$13,$D104)=0,"Categoria fora da lista",IF($E104="","Informar estoque médio",IF($G104="","Informar armazenagem",IF(COUNTIFS($A$6:$A$505,$A104,$B$6:$B$505,$B104)&gt;1,"Duplicidade de competência e SKU",IF($Y104&lt;&gt;1,"Valor, taxa ou data inválida",IF($U104="","Revisar parâmetros padrão",IF($V104&gt;'Parâmetros'!$B$8,"Taxa acima do limite",IF($E104&gt;'Parâmetros'!$B$9,"Estoque acima do limite","OK")))))))))))))</f>
        <v/>
      </c>
      <c r="X104" s="26">
        <f>IF(OR($Y104&lt;&gt;1,$A104&lt;&gt;'Resumo'!$B$3,$U104=""),"",COUNTIFS($A$6:$A$505,'Resumo'!$B$3,$Y$6:$Y$505,1,$U$6:$U$505,"&gt;"&amp;$U104)+COUNTIFS($A$6:$A104,'Resumo'!$B$3,$Y$6:$Y104,1,$U$6:$U104,$U104))</f>
        <v/>
      </c>
      <c r="Y104" s="26">
        <f>IF(COUNTA($A104:$K104)=0,"",IFERROR(IF(AND(ISNUMBER($A104),DAY($A104)=1,$A104&gt;=DATE(2020,1,1),$A104&lt;=DATE(2100,12,1),$B104&lt;&gt;"",$C104&lt;&gt;"",$D104&lt;&gt;"",COUNTIF('Parâmetros'!$D$4:$D$13,$D104)=1,ISNUMBER($E104),$E104&gt;0,ISNUMBER($G104),$G104&gt;=0,OR($F104="",AND(ISNUMBER($F104),$F104&gt;=0,$F104&lt;=1)),OR($H104="",AND(ISNUMBER($H104),$H104&gt;=0,$H104&lt;=1)),OR($I104="",AND(ISNUMBER($I104),$I104&gt;=0,$I104&lt;=1)),OR($J104="",AND(ISNUMBER($J104),$J104&gt;=0,$J104&lt;=1)),COUNTIFS($A$6:$A$505,$A104,$B$6:$B$505,$B104)=1),1,0),0))</f>
        <v/>
      </c>
    </row>
    <row r="105">
      <c r="A105" s="46" t="n"/>
      <c r="B105" s="19" t="n"/>
      <c r="C105" s="20" t="n"/>
      <c r="D105" s="19" t="n"/>
      <c r="E105" s="50" t="n"/>
      <c r="F105" s="22" t="n"/>
      <c r="G105" s="50" t="n"/>
      <c r="H105" s="22" t="n"/>
      <c r="I105" s="22" t="n"/>
      <c r="J105" s="22" t="n"/>
      <c r="K105" s="20" t="n"/>
      <c r="L105" s="23">
        <f>IF($Y105&lt;&gt;1,"",IF($F105="",IF(AND(ISNUMBER('Parâmetros'!$B$4),'Parâmetros'!$B$4&gt;=0,'Parâmetros'!$B$4&lt;=1),'Parâmetros'!$B$4,""),$F105))</f>
        <v/>
      </c>
      <c r="M105" s="23">
        <f>IF($Y105&lt;&gt;1,"",IF($H105="",IF(AND(ISNUMBER('Parâmetros'!$B$5),'Parâmetros'!$B$5&gt;=0,'Parâmetros'!$B$5&lt;=1),'Parâmetros'!$B$5,""),$H105))</f>
        <v/>
      </c>
      <c r="N105" s="23">
        <f>IF($Y105&lt;&gt;1,"",IF($I105="",IF(AND(ISNUMBER('Parâmetros'!$B$6),'Parâmetros'!$B$6&gt;=0,'Parâmetros'!$B$6&lt;=1),'Parâmetros'!$B$6,""),$I105))</f>
        <v/>
      </c>
      <c r="O105" s="23">
        <f>IF($Y105&lt;&gt;1,"",IF($J105="",IF(AND(ISNUMBER('Parâmetros'!$B$7),'Parâmetros'!$B$7&gt;=0,'Parâmetros'!$B$7&lt;=1),'Parâmetros'!$B$7,""),$J105))</f>
        <v/>
      </c>
      <c r="P105" s="51">
        <f>IF(OR($Y105&lt;&gt;1,NOT(ISNUMBER($L105))),"",$E105*$L105)</f>
        <v/>
      </c>
      <c r="Q105" s="51">
        <f>IF($Y105&lt;&gt;1,"",$G105)</f>
        <v/>
      </c>
      <c r="R105" s="51">
        <f>IF(OR($Y105&lt;&gt;1,NOT(ISNUMBER($M105))),"",$E105*$M105)</f>
        <v/>
      </c>
      <c r="S105" s="51">
        <f>IF(OR($Y105&lt;&gt;1,NOT(ISNUMBER($N105))),"",$E105*$N105)</f>
        <v/>
      </c>
      <c r="T105" s="51">
        <f>IF(OR($Y105&lt;&gt;1,NOT(ISNUMBER($O105))),"",$E105*$O105)</f>
        <v/>
      </c>
      <c r="U105" s="51">
        <f>IF(COUNT($P105:$T105)&lt;&gt;5,"",SUM($P105:$T105))</f>
        <v/>
      </c>
      <c r="V105" s="23">
        <f>IFERROR($U105/$E105,"")</f>
        <v/>
      </c>
      <c r="W105" s="25">
        <f>IF(COUNTA($A105:$K105)=0,"",IF($A105="","Informar competência",IF($B105="","Informar SKU",IF($C105="","Informar produto",IF($D105="","Informar categoria",IF(COUNTIF('Parâmetros'!$D$4:$D$13,$D105)=0,"Categoria fora da lista",IF($E105="","Informar estoque médio",IF($G105="","Informar armazenagem",IF(COUNTIFS($A$6:$A$505,$A105,$B$6:$B$505,$B105)&gt;1,"Duplicidade de competência e SKU",IF($Y105&lt;&gt;1,"Valor, taxa ou data inválida",IF($U105="","Revisar parâmetros padrão",IF($V105&gt;'Parâmetros'!$B$8,"Taxa acima do limite",IF($E105&gt;'Parâmetros'!$B$9,"Estoque acima do limite","OK")))))))))))))</f>
        <v/>
      </c>
      <c r="X105" s="26">
        <f>IF(OR($Y105&lt;&gt;1,$A105&lt;&gt;'Resumo'!$B$3,$U105=""),"",COUNTIFS($A$6:$A$505,'Resumo'!$B$3,$Y$6:$Y$505,1,$U$6:$U$505,"&gt;"&amp;$U105)+COUNTIFS($A$6:$A105,'Resumo'!$B$3,$Y$6:$Y105,1,$U$6:$U105,$U105))</f>
        <v/>
      </c>
      <c r="Y105" s="26">
        <f>IF(COUNTA($A105:$K105)=0,"",IFERROR(IF(AND(ISNUMBER($A105),DAY($A105)=1,$A105&gt;=DATE(2020,1,1),$A105&lt;=DATE(2100,12,1),$B105&lt;&gt;"",$C105&lt;&gt;"",$D105&lt;&gt;"",COUNTIF('Parâmetros'!$D$4:$D$13,$D105)=1,ISNUMBER($E105),$E105&gt;0,ISNUMBER($G105),$G105&gt;=0,OR($F105="",AND(ISNUMBER($F105),$F105&gt;=0,$F105&lt;=1)),OR($H105="",AND(ISNUMBER($H105),$H105&gt;=0,$H105&lt;=1)),OR($I105="",AND(ISNUMBER($I105),$I105&gt;=0,$I105&lt;=1)),OR($J105="",AND(ISNUMBER($J105),$J105&gt;=0,$J105&lt;=1)),COUNTIFS($A$6:$A$505,$A105,$B$6:$B$505,$B105)=1),1,0),0))</f>
        <v/>
      </c>
    </row>
    <row r="106">
      <c r="A106" s="46" t="n"/>
      <c r="B106" s="19" t="n"/>
      <c r="C106" s="20" t="n"/>
      <c r="D106" s="19" t="n"/>
      <c r="E106" s="50" t="n"/>
      <c r="F106" s="22" t="n"/>
      <c r="G106" s="50" t="n"/>
      <c r="H106" s="22" t="n"/>
      <c r="I106" s="22" t="n"/>
      <c r="J106" s="22" t="n"/>
      <c r="K106" s="20" t="n"/>
      <c r="L106" s="23">
        <f>IF($Y106&lt;&gt;1,"",IF($F106="",IF(AND(ISNUMBER('Parâmetros'!$B$4),'Parâmetros'!$B$4&gt;=0,'Parâmetros'!$B$4&lt;=1),'Parâmetros'!$B$4,""),$F106))</f>
        <v/>
      </c>
      <c r="M106" s="23">
        <f>IF($Y106&lt;&gt;1,"",IF($H106="",IF(AND(ISNUMBER('Parâmetros'!$B$5),'Parâmetros'!$B$5&gt;=0,'Parâmetros'!$B$5&lt;=1),'Parâmetros'!$B$5,""),$H106))</f>
        <v/>
      </c>
      <c r="N106" s="23">
        <f>IF($Y106&lt;&gt;1,"",IF($I106="",IF(AND(ISNUMBER('Parâmetros'!$B$6),'Parâmetros'!$B$6&gt;=0,'Parâmetros'!$B$6&lt;=1),'Parâmetros'!$B$6,""),$I106))</f>
        <v/>
      </c>
      <c r="O106" s="23">
        <f>IF($Y106&lt;&gt;1,"",IF($J106="",IF(AND(ISNUMBER('Parâmetros'!$B$7),'Parâmetros'!$B$7&gt;=0,'Parâmetros'!$B$7&lt;=1),'Parâmetros'!$B$7,""),$J106))</f>
        <v/>
      </c>
      <c r="P106" s="51">
        <f>IF(OR($Y106&lt;&gt;1,NOT(ISNUMBER($L106))),"",$E106*$L106)</f>
        <v/>
      </c>
      <c r="Q106" s="51">
        <f>IF($Y106&lt;&gt;1,"",$G106)</f>
        <v/>
      </c>
      <c r="R106" s="51">
        <f>IF(OR($Y106&lt;&gt;1,NOT(ISNUMBER($M106))),"",$E106*$M106)</f>
        <v/>
      </c>
      <c r="S106" s="51">
        <f>IF(OR($Y106&lt;&gt;1,NOT(ISNUMBER($N106))),"",$E106*$N106)</f>
        <v/>
      </c>
      <c r="T106" s="51">
        <f>IF(OR($Y106&lt;&gt;1,NOT(ISNUMBER($O106))),"",$E106*$O106)</f>
        <v/>
      </c>
      <c r="U106" s="51">
        <f>IF(COUNT($P106:$T106)&lt;&gt;5,"",SUM($P106:$T106))</f>
        <v/>
      </c>
      <c r="V106" s="23">
        <f>IFERROR($U106/$E106,"")</f>
        <v/>
      </c>
      <c r="W106" s="25">
        <f>IF(COUNTA($A106:$K106)=0,"",IF($A106="","Informar competência",IF($B106="","Informar SKU",IF($C106="","Informar produto",IF($D106="","Informar categoria",IF(COUNTIF('Parâmetros'!$D$4:$D$13,$D106)=0,"Categoria fora da lista",IF($E106="","Informar estoque médio",IF($G106="","Informar armazenagem",IF(COUNTIFS($A$6:$A$505,$A106,$B$6:$B$505,$B106)&gt;1,"Duplicidade de competência e SKU",IF($Y106&lt;&gt;1,"Valor, taxa ou data inválida",IF($U106="","Revisar parâmetros padrão",IF($V106&gt;'Parâmetros'!$B$8,"Taxa acima do limite",IF($E106&gt;'Parâmetros'!$B$9,"Estoque acima do limite","OK")))))))))))))</f>
        <v/>
      </c>
      <c r="X106" s="26">
        <f>IF(OR($Y106&lt;&gt;1,$A106&lt;&gt;'Resumo'!$B$3,$U106=""),"",COUNTIFS($A$6:$A$505,'Resumo'!$B$3,$Y$6:$Y$505,1,$U$6:$U$505,"&gt;"&amp;$U106)+COUNTIFS($A$6:$A106,'Resumo'!$B$3,$Y$6:$Y106,1,$U$6:$U106,$U106))</f>
        <v/>
      </c>
      <c r="Y106" s="26">
        <f>IF(COUNTA($A106:$K106)=0,"",IFERROR(IF(AND(ISNUMBER($A106),DAY($A106)=1,$A106&gt;=DATE(2020,1,1),$A106&lt;=DATE(2100,12,1),$B106&lt;&gt;"",$C106&lt;&gt;"",$D106&lt;&gt;"",COUNTIF('Parâmetros'!$D$4:$D$13,$D106)=1,ISNUMBER($E106),$E106&gt;0,ISNUMBER($G106),$G106&gt;=0,OR($F106="",AND(ISNUMBER($F106),$F106&gt;=0,$F106&lt;=1)),OR($H106="",AND(ISNUMBER($H106),$H106&gt;=0,$H106&lt;=1)),OR($I106="",AND(ISNUMBER($I106),$I106&gt;=0,$I106&lt;=1)),OR($J106="",AND(ISNUMBER($J106),$J106&gt;=0,$J106&lt;=1)),COUNTIFS($A$6:$A$505,$A106,$B$6:$B$505,$B106)=1),1,0),0))</f>
        <v/>
      </c>
    </row>
    <row r="107">
      <c r="A107" s="46" t="n"/>
      <c r="B107" s="19" t="n"/>
      <c r="C107" s="20" t="n"/>
      <c r="D107" s="19" t="n"/>
      <c r="E107" s="50" t="n"/>
      <c r="F107" s="22" t="n"/>
      <c r="G107" s="50" t="n"/>
      <c r="H107" s="22" t="n"/>
      <c r="I107" s="22" t="n"/>
      <c r="J107" s="22" t="n"/>
      <c r="K107" s="20" t="n"/>
      <c r="L107" s="23">
        <f>IF($Y107&lt;&gt;1,"",IF($F107="",IF(AND(ISNUMBER('Parâmetros'!$B$4),'Parâmetros'!$B$4&gt;=0,'Parâmetros'!$B$4&lt;=1),'Parâmetros'!$B$4,""),$F107))</f>
        <v/>
      </c>
      <c r="M107" s="23">
        <f>IF($Y107&lt;&gt;1,"",IF($H107="",IF(AND(ISNUMBER('Parâmetros'!$B$5),'Parâmetros'!$B$5&gt;=0,'Parâmetros'!$B$5&lt;=1),'Parâmetros'!$B$5,""),$H107))</f>
        <v/>
      </c>
      <c r="N107" s="23">
        <f>IF($Y107&lt;&gt;1,"",IF($I107="",IF(AND(ISNUMBER('Parâmetros'!$B$6),'Parâmetros'!$B$6&gt;=0,'Parâmetros'!$B$6&lt;=1),'Parâmetros'!$B$6,""),$I107))</f>
        <v/>
      </c>
      <c r="O107" s="23">
        <f>IF($Y107&lt;&gt;1,"",IF($J107="",IF(AND(ISNUMBER('Parâmetros'!$B$7),'Parâmetros'!$B$7&gt;=0,'Parâmetros'!$B$7&lt;=1),'Parâmetros'!$B$7,""),$J107))</f>
        <v/>
      </c>
      <c r="P107" s="51">
        <f>IF(OR($Y107&lt;&gt;1,NOT(ISNUMBER($L107))),"",$E107*$L107)</f>
        <v/>
      </c>
      <c r="Q107" s="51">
        <f>IF($Y107&lt;&gt;1,"",$G107)</f>
        <v/>
      </c>
      <c r="R107" s="51">
        <f>IF(OR($Y107&lt;&gt;1,NOT(ISNUMBER($M107))),"",$E107*$M107)</f>
        <v/>
      </c>
      <c r="S107" s="51">
        <f>IF(OR($Y107&lt;&gt;1,NOT(ISNUMBER($N107))),"",$E107*$N107)</f>
        <v/>
      </c>
      <c r="T107" s="51">
        <f>IF(OR($Y107&lt;&gt;1,NOT(ISNUMBER($O107))),"",$E107*$O107)</f>
        <v/>
      </c>
      <c r="U107" s="51">
        <f>IF(COUNT($P107:$T107)&lt;&gt;5,"",SUM($P107:$T107))</f>
        <v/>
      </c>
      <c r="V107" s="23">
        <f>IFERROR($U107/$E107,"")</f>
        <v/>
      </c>
      <c r="W107" s="25">
        <f>IF(COUNTA($A107:$K107)=0,"",IF($A107="","Informar competência",IF($B107="","Informar SKU",IF($C107="","Informar produto",IF($D107="","Informar categoria",IF(COUNTIF('Parâmetros'!$D$4:$D$13,$D107)=0,"Categoria fora da lista",IF($E107="","Informar estoque médio",IF($G107="","Informar armazenagem",IF(COUNTIFS($A$6:$A$505,$A107,$B$6:$B$505,$B107)&gt;1,"Duplicidade de competência e SKU",IF($Y107&lt;&gt;1,"Valor, taxa ou data inválida",IF($U107="","Revisar parâmetros padrão",IF($V107&gt;'Parâmetros'!$B$8,"Taxa acima do limite",IF($E107&gt;'Parâmetros'!$B$9,"Estoque acima do limite","OK")))))))))))))</f>
        <v/>
      </c>
      <c r="X107" s="26">
        <f>IF(OR($Y107&lt;&gt;1,$A107&lt;&gt;'Resumo'!$B$3,$U107=""),"",COUNTIFS($A$6:$A$505,'Resumo'!$B$3,$Y$6:$Y$505,1,$U$6:$U$505,"&gt;"&amp;$U107)+COUNTIFS($A$6:$A107,'Resumo'!$B$3,$Y$6:$Y107,1,$U$6:$U107,$U107))</f>
        <v/>
      </c>
      <c r="Y107" s="26">
        <f>IF(COUNTA($A107:$K107)=0,"",IFERROR(IF(AND(ISNUMBER($A107),DAY($A107)=1,$A107&gt;=DATE(2020,1,1),$A107&lt;=DATE(2100,12,1),$B107&lt;&gt;"",$C107&lt;&gt;"",$D107&lt;&gt;"",COUNTIF('Parâmetros'!$D$4:$D$13,$D107)=1,ISNUMBER($E107),$E107&gt;0,ISNUMBER($G107),$G107&gt;=0,OR($F107="",AND(ISNUMBER($F107),$F107&gt;=0,$F107&lt;=1)),OR($H107="",AND(ISNUMBER($H107),$H107&gt;=0,$H107&lt;=1)),OR($I107="",AND(ISNUMBER($I107),$I107&gt;=0,$I107&lt;=1)),OR($J107="",AND(ISNUMBER($J107),$J107&gt;=0,$J107&lt;=1)),COUNTIFS($A$6:$A$505,$A107,$B$6:$B$505,$B107)=1),1,0),0))</f>
        <v/>
      </c>
    </row>
    <row r="108">
      <c r="A108" s="46" t="n"/>
      <c r="B108" s="19" t="n"/>
      <c r="C108" s="20" t="n"/>
      <c r="D108" s="19" t="n"/>
      <c r="E108" s="50" t="n"/>
      <c r="F108" s="22" t="n"/>
      <c r="G108" s="50" t="n"/>
      <c r="H108" s="22" t="n"/>
      <c r="I108" s="22" t="n"/>
      <c r="J108" s="22" t="n"/>
      <c r="K108" s="20" t="n"/>
      <c r="L108" s="23">
        <f>IF($Y108&lt;&gt;1,"",IF($F108="",IF(AND(ISNUMBER('Parâmetros'!$B$4),'Parâmetros'!$B$4&gt;=0,'Parâmetros'!$B$4&lt;=1),'Parâmetros'!$B$4,""),$F108))</f>
        <v/>
      </c>
      <c r="M108" s="23">
        <f>IF($Y108&lt;&gt;1,"",IF($H108="",IF(AND(ISNUMBER('Parâmetros'!$B$5),'Parâmetros'!$B$5&gt;=0,'Parâmetros'!$B$5&lt;=1),'Parâmetros'!$B$5,""),$H108))</f>
        <v/>
      </c>
      <c r="N108" s="23">
        <f>IF($Y108&lt;&gt;1,"",IF($I108="",IF(AND(ISNUMBER('Parâmetros'!$B$6),'Parâmetros'!$B$6&gt;=0,'Parâmetros'!$B$6&lt;=1),'Parâmetros'!$B$6,""),$I108))</f>
        <v/>
      </c>
      <c r="O108" s="23">
        <f>IF($Y108&lt;&gt;1,"",IF($J108="",IF(AND(ISNUMBER('Parâmetros'!$B$7),'Parâmetros'!$B$7&gt;=0,'Parâmetros'!$B$7&lt;=1),'Parâmetros'!$B$7,""),$J108))</f>
        <v/>
      </c>
      <c r="P108" s="51">
        <f>IF(OR($Y108&lt;&gt;1,NOT(ISNUMBER($L108))),"",$E108*$L108)</f>
        <v/>
      </c>
      <c r="Q108" s="51">
        <f>IF($Y108&lt;&gt;1,"",$G108)</f>
        <v/>
      </c>
      <c r="R108" s="51">
        <f>IF(OR($Y108&lt;&gt;1,NOT(ISNUMBER($M108))),"",$E108*$M108)</f>
        <v/>
      </c>
      <c r="S108" s="51">
        <f>IF(OR($Y108&lt;&gt;1,NOT(ISNUMBER($N108))),"",$E108*$N108)</f>
        <v/>
      </c>
      <c r="T108" s="51">
        <f>IF(OR($Y108&lt;&gt;1,NOT(ISNUMBER($O108))),"",$E108*$O108)</f>
        <v/>
      </c>
      <c r="U108" s="51">
        <f>IF(COUNT($P108:$T108)&lt;&gt;5,"",SUM($P108:$T108))</f>
        <v/>
      </c>
      <c r="V108" s="23">
        <f>IFERROR($U108/$E108,"")</f>
        <v/>
      </c>
      <c r="W108" s="25">
        <f>IF(COUNTA($A108:$K108)=0,"",IF($A108="","Informar competência",IF($B108="","Informar SKU",IF($C108="","Informar produto",IF($D108="","Informar categoria",IF(COUNTIF('Parâmetros'!$D$4:$D$13,$D108)=0,"Categoria fora da lista",IF($E108="","Informar estoque médio",IF($G108="","Informar armazenagem",IF(COUNTIFS($A$6:$A$505,$A108,$B$6:$B$505,$B108)&gt;1,"Duplicidade de competência e SKU",IF($Y108&lt;&gt;1,"Valor, taxa ou data inválida",IF($U108="","Revisar parâmetros padrão",IF($V108&gt;'Parâmetros'!$B$8,"Taxa acima do limite",IF($E108&gt;'Parâmetros'!$B$9,"Estoque acima do limite","OK")))))))))))))</f>
        <v/>
      </c>
      <c r="X108" s="26">
        <f>IF(OR($Y108&lt;&gt;1,$A108&lt;&gt;'Resumo'!$B$3,$U108=""),"",COUNTIFS($A$6:$A$505,'Resumo'!$B$3,$Y$6:$Y$505,1,$U$6:$U$505,"&gt;"&amp;$U108)+COUNTIFS($A$6:$A108,'Resumo'!$B$3,$Y$6:$Y108,1,$U$6:$U108,$U108))</f>
        <v/>
      </c>
      <c r="Y108" s="26">
        <f>IF(COUNTA($A108:$K108)=0,"",IFERROR(IF(AND(ISNUMBER($A108),DAY($A108)=1,$A108&gt;=DATE(2020,1,1),$A108&lt;=DATE(2100,12,1),$B108&lt;&gt;"",$C108&lt;&gt;"",$D108&lt;&gt;"",COUNTIF('Parâmetros'!$D$4:$D$13,$D108)=1,ISNUMBER($E108),$E108&gt;0,ISNUMBER($G108),$G108&gt;=0,OR($F108="",AND(ISNUMBER($F108),$F108&gt;=0,$F108&lt;=1)),OR($H108="",AND(ISNUMBER($H108),$H108&gt;=0,$H108&lt;=1)),OR($I108="",AND(ISNUMBER($I108),$I108&gt;=0,$I108&lt;=1)),OR($J108="",AND(ISNUMBER($J108),$J108&gt;=0,$J108&lt;=1)),COUNTIFS($A$6:$A$505,$A108,$B$6:$B$505,$B108)=1),1,0),0))</f>
        <v/>
      </c>
    </row>
    <row r="109">
      <c r="A109" s="46" t="n"/>
      <c r="B109" s="19" t="n"/>
      <c r="C109" s="20" t="n"/>
      <c r="D109" s="19" t="n"/>
      <c r="E109" s="50" t="n"/>
      <c r="F109" s="22" t="n"/>
      <c r="G109" s="50" t="n"/>
      <c r="H109" s="22" t="n"/>
      <c r="I109" s="22" t="n"/>
      <c r="J109" s="22" t="n"/>
      <c r="K109" s="20" t="n"/>
      <c r="L109" s="23">
        <f>IF($Y109&lt;&gt;1,"",IF($F109="",IF(AND(ISNUMBER('Parâmetros'!$B$4),'Parâmetros'!$B$4&gt;=0,'Parâmetros'!$B$4&lt;=1),'Parâmetros'!$B$4,""),$F109))</f>
        <v/>
      </c>
      <c r="M109" s="23">
        <f>IF($Y109&lt;&gt;1,"",IF($H109="",IF(AND(ISNUMBER('Parâmetros'!$B$5),'Parâmetros'!$B$5&gt;=0,'Parâmetros'!$B$5&lt;=1),'Parâmetros'!$B$5,""),$H109))</f>
        <v/>
      </c>
      <c r="N109" s="23">
        <f>IF($Y109&lt;&gt;1,"",IF($I109="",IF(AND(ISNUMBER('Parâmetros'!$B$6),'Parâmetros'!$B$6&gt;=0,'Parâmetros'!$B$6&lt;=1),'Parâmetros'!$B$6,""),$I109))</f>
        <v/>
      </c>
      <c r="O109" s="23">
        <f>IF($Y109&lt;&gt;1,"",IF($J109="",IF(AND(ISNUMBER('Parâmetros'!$B$7),'Parâmetros'!$B$7&gt;=0,'Parâmetros'!$B$7&lt;=1),'Parâmetros'!$B$7,""),$J109))</f>
        <v/>
      </c>
      <c r="P109" s="51">
        <f>IF(OR($Y109&lt;&gt;1,NOT(ISNUMBER($L109))),"",$E109*$L109)</f>
        <v/>
      </c>
      <c r="Q109" s="51">
        <f>IF($Y109&lt;&gt;1,"",$G109)</f>
        <v/>
      </c>
      <c r="R109" s="51">
        <f>IF(OR($Y109&lt;&gt;1,NOT(ISNUMBER($M109))),"",$E109*$M109)</f>
        <v/>
      </c>
      <c r="S109" s="51">
        <f>IF(OR($Y109&lt;&gt;1,NOT(ISNUMBER($N109))),"",$E109*$N109)</f>
        <v/>
      </c>
      <c r="T109" s="51">
        <f>IF(OR($Y109&lt;&gt;1,NOT(ISNUMBER($O109))),"",$E109*$O109)</f>
        <v/>
      </c>
      <c r="U109" s="51">
        <f>IF(COUNT($P109:$T109)&lt;&gt;5,"",SUM($P109:$T109))</f>
        <v/>
      </c>
      <c r="V109" s="23">
        <f>IFERROR($U109/$E109,"")</f>
        <v/>
      </c>
      <c r="W109" s="25">
        <f>IF(COUNTA($A109:$K109)=0,"",IF($A109="","Informar competência",IF($B109="","Informar SKU",IF($C109="","Informar produto",IF($D109="","Informar categoria",IF(COUNTIF('Parâmetros'!$D$4:$D$13,$D109)=0,"Categoria fora da lista",IF($E109="","Informar estoque médio",IF($G109="","Informar armazenagem",IF(COUNTIFS($A$6:$A$505,$A109,$B$6:$B$505,$B109)&gt;1,"Duplicidade de competência e SKU",IF($Y109&lt;&gt;1,"Valor, taxa ou data inválida",IF($U109="","Revisar parâmetros padrão",IF($V109&gt;'Parâmetros'!$B$8,"Taxa acima do limite",IF($E109&gt;'Parâmetros'!$B$9,"Estoque acima do limite","OK")))))))))))))</f>
        <v/>
      </c>
      <c r="X109" s="26">
        <f>IF(OR($Y109&lt;&gt;1,$A109&lt;&gt;'Resumo'!$B$3,$U109=""),"",COUNTIFS($A$6:$A$505,'Resumo'!$B$3,$Y$6:$Y$505,1,$U$6:$U$505,"&gt;"&amp;$U109)+COUNTIFS($A$6:$A109,'Resumo'!$B$3,$Y$6:$Y109,1,$U$6:$U109,$U109))</f>
        <v/>
      </c>
      <c r="Y109" s="26">
        <f>IF(COUNTA($A109:$K109)=0,"",IFERROR(IF(AND(ISNUMBER($A109),DAY($A109)=1,$A109&gt;=DATE(2020,1,1),$A109&lt;=DATE(2100,12,1),$B109&lt;&gt;"",$C109&lt;&gt;"",$D109&lt;&gt;"",COUNTIF('Parâmetros'!$D$4:$D$13,$D109)=1,ISNUMBER($E109),$E109&gt;0,ISNUMBER($G109),$G109&gt;=0,OR($F109="",AND(ISNUMBER($F109),$F109&gt;=0,$F109&lt;=1)),OR($H109="",AND(ISNUMBER($H109),$H109&gt;=0,$H109&lt;=1)),OR($I109="",AND(ISNUMBER($I109),$I109&gt;=0,$I109&lt;=1)),OR($J109="",AND(ISNUMBER($J109),$J109&gt;=0,$J109&lt;=1)),COUNTIFS($A$6:$A$505,$A109,$B$6:$B$505,$B109)=1),1,0),0))</f>
        <v/>
      </c>
    </row>
    <row r="110">
      <c r="A110" s="46" t="n"/>
      <c r="B110" s="19" t="n"/>
      <c r="C110" s="20" t="n"/>
      <c r="D110" s="19" t="n"/>
      <c r="E110" s="50" t="n"/>
      <c r="F110" s="22" t="n"/>
      <c r="G110" s="50" t="n"/>
      <c r="H110" s="22" t="n"/>
      <c r="I110" s="22" t="n"/>
      <c r="J110" s="22" t="n"/>
      <c r="K110" s="20" t="n"/>
      <c r="L110" s="23">
        <f>IF($Y110&lt;&gt;1,"",IF($F110="",IF(AND(ISNUMBER('Parâmetros'!$B$4),'Parâmetros'!$B$4&gt;=0,'Parâmetros'!$B$4&lt;=1),'Parâmetros'!$B$4,""),$F110))</f>
        <v/>
      </c>
      <c r="M110" s="23">
        <f>IF($Y110&lt;&gt;1,"",IF($H110="",IF(AND(ISNUMBER('Parâmetros'!$B$5),'Parâmetros'!$B$5&gt;=0,'Parâmetros'!$B$5&lt;=1),'Parâmetros'!$B$5,""),$H110))</f>
        <v/>
      </c>
      <c r="N110" s="23">
        <f>IF($Y110&lt;&gt;1,"",IF($I110="",IF(AND(ISNUMBER('Parâmetros'!$B$6),'Parâmetros'!$B$6&gt;=0,'Parâmetros'!$B$6&lt;=1),'Parâmetros'!$B$6,""),$I110))</f>
        <v/>
      </c>
      <c r="O110" s="23">
        <f>IF($Y110&lt;&gt;1,"",IF($J110="",IF(AND(ISNUMBER('Parâmetros'!$B$7),'Parâmetros'!$B$7&gt;=0,'Parâmetros'!$B$7&lt;=1),'Parâmetros'!$B$7,""),$J110))</f>
        <v/>
      </c>
      <c r="P110" s="51">
        <f>IF(OR($Y110&lt;&gt;1,NOT(ISNUMBER($L110))),"",$E110*$L110)</f>
        <v/>
      </c>
      <c r="Q110" s="51">
        <f>IF($Y110&lt;&gt;1,"",$G110)</f>
        <v/>
      </c>
      <c r="R110" s="51">
        <f>IF(OR($Y110&lt;&gt;1,NOT(ISNUMBER($M110))),"",$E110*$M110)</f>
        <v/>
      </c>
      <c r="S110" s="51">
        <f>IF(OR($Y110&lt;&gt;1,NOT(ISNUMBER($N110))),"",$E110*$N110)</f>
        <v/>
      </c>
      <c r="T110" s="51">
        <f>IF(OR($Y110&lt;&gt;1,NOT(ISNUMBER($O110))),"",$E110*$O110)</f>
        <v/>
      </c>
      <c r="U110" s="51">
        <f>IF(COUNT($P110:$T110)&lt;&gt;5,"",SUM($P110:$T110))</f>
        <v/>
      </c>
      <c r="V110" s="23">
        <f>IFERROR($U110/$E110,"")</f>
        <v/>
      </c>
      <c r="W110" s="25">
        <f>IF(COUNTA($A110:$K110)=0,"",IF($A110="","Informar competência",IF($B110="","Informar SKU",IF($C110="","Informar produto",IF($D110="","Informar categoria",IF(COUNTIF('Parâmetros'!$D$4:$D$13,$D110)=0,"Categoria fora da lista",IF($E110="","Informar estoque médio",IF($G110="","Informar armazenagem",IF(COUNTIFS($A$6:$A$505,$A110,$B$6:$B$505,$B110)&gt;1,"Duplicidade de competência e SKU",IF($Y110&lt;&gt;1,"Valor, taxa ou data inválida",IF($U110="","Revisar parâmetros padrão",IF($V110&gt;'Parâmetros'!$B$8,"Taxa acima do limite",IF($E110&gt;'Parâmetros'!$B$9,"Estoque acima do limite","OK")))))))))))))</f>
        <v/>
      </c>
      <c r="X110" s="26">
        <f>IF(OR($Y110&lt;&gt;1,$A110&lt;&gt;'Resumo'!$B$3,$U110=""),"",COUNTIFS($A$6:$A$505,'Resumo'!$B$3,$Y$6:$Y$505,1,$U$6:$U$505,"&gt;"&amp;$U110)+COUNTIFS($A$6:$A110,'Resumo'!$B$3,$Y$6:$Y110,1,$U$6:$U110,$U110))</f>
        <v/>
      </c>
      <c r="Y110" s="26">
        <f>IF(COUNTA($A110:$K110)=0,"",IFERROR(IF(AND(ISNUMBER($A110),DAY($A110)=1,$A110&gt;=DATE(2020,1,1),$A110&lt;=DATE(2100,12,1),$B110&lt;&gt;"",$C110&lt;&gt;"",$D110&lt;&gt;"",COUNTIF('Parâmetros'!$D$4:$D$13,$D110)=1,ISNUMBER($E110),$E110&gt;0,ISNUMBER($G110),$G110&gt;=0,OR($F110="",AND(ISNUMBER($F110),$F110&gt;=0,$F110&lt;=1)),OR($H110="",AND(ISNUMBER($H110),$H110&gt;=0,$H110&lt;=1)),OR($I110="",AND(ISNUMBER($I110),$I110&gt;=0,$I110&lt;=1)),OR($J110="",AND(ISNUMBER($J110),$J110&gt;=0,$J110&lt;=1)),COUNTIFS($A$6:$A$505,$A110,$B$6:$B$505,$B110)=1),1,0),0))</f>
        <v/>
      </c>
    </row>
    <row r="111">
      <c r="A111" s="46" t="n"/>
      <c r="B111" s="19" t="n"/>
      <c r="C111" s="20" t="n"/>
      <c r="D111" s="19" t="n"/>
      <c r="E111" s="50" t="n"/>
      <c r="F111" s="22" t="n"/>
      <c r="G111" s="50" t="n"/>
      <c r="H111" s="22" t="n"/>
      <c r="I111" s="22" t="n"/>
      <c r="J111" s="22" t="n"/>
      <c r="K111" s="20" t="n"/>
      <c r="L111" s="23">
        <f>IF($Y111&lt;&gt;1,"",IF($F111="",IF(AND(ISNUMBER('Parâmetros'!$B$4),'Parâmetros'!$B$4&gt;=0,'Parâmetros'!$B$4&lt;=1),'Parâmetros'!$B$4,""),$F111))</f>
        <v/>
      </c>
      <c r="M111" s="23">
        <f>IF($Y111&lt;&gt;1,"",IF($H111="",IF(AND(ISNUMBER('Parâmetros'!$B$5),'Parâmetros'!$B$5&gt;=0,'Parâmetros'!$B$5&lt;=1),'Parâmetros'!$B$5,""),$H111))</f>
        <v/>
      </c>
      <c r="N111" s="23">
        <f>IF($Y111&lt;&gt;1,"",IF($I111="",IF(AND(ISNUMBER('Parâmetros'!$B$6),'Parâmetros'!$B$6&gt;=0,'Parâmetros'!$B$6&lt;=1),'Parâmetros'!$B$6,""),$I111))</f>
        <v/>
      </c>
      <c r="O111" s="23">
        <f>IF($Y111&lt;&gt;1,"",IF($J111="",IF(AND(ISNUMBER('Parâmetros'!$B$7),'Parâmetros'!$B$7&gt;=0,'Parâmetros'!$B$7&lt;=1),'Parâmetros'!$B$7,""),$J111))</f>
        <v/>
      </c>
      <c r="P111" s="51">
        <f>IF(OR($Y111&lt;&gt;1,NOT(ISNUMBER($L111))),"",$E111*$L111)</f>
        <v/>
      </c>
      <c r="Q111" s="51">
        <f>IF($Y111&lt;&gt;1,"",$G111)</f>
        <v/>
      </c>
      <c r="R111" s="51">
        <f>IF(OR($Y111&lt;&gt;1,NOT(ISNUMBER($M111))),"",$E111*$M111)</f>
        <v/>
      </c>
      <c r="S111" s="51">
        <f>IF(OR($Y111&lt;&gt;1,NOT(ISNUMBER($N111))),"",$E111*$N111)</f>
        <v/>
      </c>
      <c r="T111" s="51">
        <f>IF(OR($Y111&lt;&gt;1,NOT(ISNUMBER($O111))),"",$E111*$O111)</f>
        <v/>
      </c>
      <c r="U111" s="51">
        <f>IF(COUNT($P111:$T111)&lt;&gt;5,"",SUM($P111:$T111))</f>
        <v/>
      </c>
      <c r="V111" s="23">
        <f>IFERROR($U111/$E111,"")</f>
        <v/>
      </c>
      <c r="W111" s="25">
        <f>IF(COUNTA($A111:$K111)=0,"",IF($A111="","Informar competência",IF($B111="","Informar SKU",IF($C111="","Informar produto",IF($D111="","Informar categoria",IF(COUNTIF('Parâmetros'!$D$4:$D$13,$D111)=0,"Categoria fora da lista",IF($E111="","Informar estoque médio",IF($G111="","Informar armazenagem",IF(COUNTIFS($A$6:$A$505,$A111,$B$6:$B$505,$B111)&gt;1,"Duplicidade de competência e SKU",IF($Y111&lt;&gt;1,"Valor, taxa ou data inválida",IF($U111="","Revisar parâmetros padrão",IF($V111&gt;'Parâmetros'!$B$8,"Taxa acima do limite",IF($E111&gt;'Parâmetros'!$B$9,"Estoque acima do limite","OK")))))))))))))</f>
        <v/>
      </c>
      <c r="X111" s="26">
        <f>IF(OR($Y111&lt;&gt;1,$A111&lt;&gt;'Resumo'!$B$3,$U111=""),"",COUNTIFS($A$6:$A$505,'Resumo'!$B$3,$Y$6:$Y$505,1,$U$6:$U$505,"&gt;"&amp;$U111)+COUNTIFS($A$6:$A111,'Resumo'!$B$3,$Y$6:$Y111,1,$U$6:$U111,$U111))</f>
        <v/>
      </c>
      <c r="Y111" s="26">
        <f>IF(COUNTA($A111:$K111)=0,"",IFERROR(IF(AND(ISNUMBER($A111),DAY($A111)=1,$A111&gt;=DATE(2020,1,1),$A111&lt;=DATE(2100,12,1),$B111&lt;&gt;"",$C111&lt;&gt;"",$D111&lt;&gt;"",COUNTIF('Parâmetros'!$D$4:$D$13,$D111)=1,ISNUMBER($E111),$E111&gt;0,ISNUMBER($G111),$G111&gt;=0,OR($F111="",AND(ISNUMBER($F111),$F111&gt;=0,$F111&lt;=1)),OR($H111="",AND(ISNUMBER($H111),$H111&gt;=0,$H111&lt;=1)),OR($I111="",AND(ISNUMBER($I111),$I111&gt;=0,$I111&lt;=1)),OR($J111="",AND(ISNUMBER($J111),$J111&gt;=0,$J111&lt;=1)),COUNTIFS($A$6:$A$505,$A111,$B$6:$B$505,$B111)=1),1,0),0))</f>
        <v/>
      </c>
    </row>
    <row r="112">
      <c r="A112" s="46" t="n"/>
      <c r="B112" s="19" t="n"/>
      <c r="C112" s="20" t="n"/>
      <c r="D112" s="19" t="n"/>
      <c r="E112" s="50" t="n"/>
      <c r="F112" s="22" t="n"/>
      <c r="G112" s="50" t="n"/>
      <c r="H112" s="22" t="n"/>
      <c r="I112" s="22" t="n"/>
      <c r="J112" s="22" t="n"/>
      <c r="K112" s="20" t="n"/>
      <c r="L112" s="23">
        <f>IF($Y112&lt;&gt;1,"",IF($F112="",IF(AND(ISNUMBER('Parâmetros'!$B$4),'Parâmetros'!$B$4&gt;=0,'Parâmetros'!$B$4&lt;=1),'Parâmetros'!$B$4,""),$F112))</f>
        <v/>
      </c>
      <c r="M112" s="23">
        <f>IF($Y112&lt;&gt;1,"",IF($H112="",IF(AND(ISNUMBER('Parâmetros'!$B$5),'Parâmetros'!$B$5&gt;=0,'Parâmetros'!$B$5&lt;=1),'Parâmetros'!$B$5,""),$H112))</f>
        <v/>
      </c>
      <c r="N112" s="23">
        <f>IF($Y112&lt;&gt;1,"",IF($I112="",IF(AND(ISNUMBER('Parâmetros'!$B$6),'Parâmetros'!$B$6&gt;=0,'Parâmetros'!$B$6&lt;=1),'Parâmetros'!$B$6,""),$I112))</f>
        <v/>
      </c>
      <c r="O112" s="23">
        <f>IF($Y112&lt;&gt;1,"",IF($J112="",IF(AND(ISNUMBER('Parâmetros'!$B$7),'Parâmetros'!$B$7&gt;=0,'Parâmetros'!$B$7&lt;=1),'Parâmetros'!$B$7,""),$J112))</f>
        <v/>
      </c>
      <c r="P112" s="51">
        <f>IF(OR($Y112&lt;&gt;1,NOT(ISNUMBER($L112))),"",$E112*$L112)</f>
        <v/>
      </c>
      <c r="Q112" s="51">
        <f>IF($Y112&lt;&gt;1,"",$G112)</f>
        <v/>
      </c>
      <c r="R112" s="51">
        <f>IF(OR($Y112&lt;&gt;1,NOT(ISNUMBER($M112))),"",$E112*$M112)</f>
        <v/>
      </c>
      <c r="S112" s="51">
        <f>IF(OR($Y112&lt;&gt;1,NOT(ISNUMBER($N112))),"",$E112*$N112)</f>
        <v/>
      </c>
      <c r="T112" s="51">
        <f>IF(OR($Y112&lt;&gt;1,NOT(ISNUMBER($O112))),"",$E112*$O112)</f>
        <v/>
      </c>
      <c r="U112" s="51">
        <f>IF(COUNT($P112:$T112)&lt;&gt;5,"",SUM($P112:$T112))</f>
        <v/>
      </c>
      <c r="V112" s="23">
        <f>IFERROR($U112/$E112,"")</f>
        <v/>
      </c>
      <c r="W112" s="25">
        <f>IF(COUNTA($A112:$K112)=0,"",IF($A112="","Informar competência",IF($B112="","Informar SKU",IF($C112="","Informar produto",IF($D112="","Informar categoria",IF(COUNTIF('Parâmetros'!$D$4:$D$13,$D112)=0,"Categoria fora da lista",IF($E112="","Informar estoque médio",IF($G112="","Informar armazenagem",IF(COUNTIFS($A$6:$A$505,$A112,$B$6:$B$505,$B112)&gt;1,"Duplicidade de competência e SKU",IF($Y112&lt;&gt;1,"Valor, taxa ou data inválida",IF($U112="","Revisar parâmetros padrão",IF($V112&gt;'Parâmetros'!$B$8,"Taxa acima do limite",IF($E112&gt;'Parâmetros'!$B$9,"Estoque acima do limite","OK")))))))))))))</f>
        <v/>
      </c>
      <c r="X112" s="26">
        <f>IF(OR($Y112&lt;&gt;1,$A112&lt;&gt;'Resumo'!$B$3,$U112=""),"",COUNTIFS($A$6:$A$505,'Resumo'!$B$3,$Y$6:$Y$505,1,$U$6:$U$505,"&gt;"&amp;$U112)+COUNTIFS($A$6:$A112,'Resumo'!$B$3,$Y$6:$Y112,1,$U$6:$U112,$U112))</f>
        <v/>
      </c>
      <c r="Y112" s="26">
        <f>IF(COUNTA($A112:$K112)=0,"",IFERROR(IF(AND(ISNUMBER($A112),DAY($A112)=1,$A112&gt;=DATE(2020,1,1),$A112&lt;=DATE(2100,12,1),$B112&lt;&gt;"",$C112&lt;&gt;"",$D112&lt;&gt;"",COUNTIF('Parâmetros'!$D$4:$D$13,$D112)=1,ISNUMBER($E112),$E112&gt;0,ISNUMBER($G112),$G112&gt;=0,OR($F112="",AND(ISNUMBER($F112),$F112&gt;=0,$F112&lt;=1)),OR($H112="",AND(ISNUMBER($H112),$H112&gt;=0,$H112&lt;=1)),OR($I112="",AND(ISNUMBER($I112),$I112&gt;=0,$I112&lt;=1)),OR($J112="",AND(ISNUMBER($J112),$J112&gt;=0,$J112&lt;=1)),COUNTIFS($A$6:$A$505,$A112,$B$6:$B$505,$B112)=1),1,0),0))</f>
        <v/>
      </c>
    </row>
    <row r="113">
      <c r="A113" s="46" t="n"/>
      <c r="B113" s="19" t="n"/>
      <c r="C113" s="20" t="n"/>
      <c r="D113" s="19" t="n"/>
      <c r="E113" s="50" t="n"/>
      <c r="F113" s="22" t="n"/>
      <c r="G113" s="50" t="n"/>
      <c r="H113" s="22" t="n"/>
      <c r="I113" s="22" t="n"/>
      <c r="J113" s="22" t="n"/>
      <c r="K113" s="20" t="n"/>
      <c r="L113" s="23">
        <f>IF($Y113&lt;&gt;1,"",IF($F113="",IF(AND(ISNUMBER('Parâmetros'!$B$4),'Parâmetros'!$B$4&gt;=0,'Parâmetros'!$B$4&lt;=1),'Parâmetros'!$B$4,""),$F113))</f>
        <v/>
      </c>
      <c r="M113" s="23">
        <f>IF($Y113&lt;&gt;1,"",IF($H113="",IF(AND(ISNUMBER('Parâmetros'!$B$5),'Parâmetros'!$B$5&gt;=0,'Parâmetros'!$B$5&lt;=1),'Parâmetros'!$B$5,""),$H113))</f>
        <v/>
      </c>
      <c r="N113" s="23">
        <f>IF($Y113&lt;&gt;1,"",IF($I113="",IF(AND(ISNUMBER('Parâmetros'!$B$6),'Parâmetros'!$B$6&gt;=0,'Parâmetros'!$B$6&lt;=1),'Parâmetros'!$B$6,""),$I113))</f>
        <v/>
      </c>
      <c r="O113" s="23">
        <f>IF($Y113&lt;&gt;1,"",IF($J113="",IF(AND(ISNUMBER('Parâmetros'!$B$7),'Parâmetros'!$B$7&gt;=0,'Parâmetros'!$B$7&lt;=1),'Parâmetros'!$B$7,""),$J113))</f>
        <v/>
      </c>
      <c r="P113" s="51">
        <f>IF(OR($Y113&lt;&gt;1,NOT(ISNUMBER($L113))),"",$E113*$L113)</f>
        <v/>
      </c>
      <c r="Q113" s="51">
        <f>IF($Y113&lt;&gt;1,"",$G113)</f>
        <v/>
      </c>
      <c r="R113" s="51">
        <f>IF(OR($Y113&lt;&gt;1,NOT(ISNUMBER($M113))),"",$E113*$M113)</f>
        <v/>
      </c>
      <c r="S113" s="51">
        <f>IF(OR($Y113&lt;&gt;1,NOT(ISNUMBER($N113))),"",$E113*$N113)</f>
        <v/>
      </c>
      <c r="T113" s="51">
        <f>IF(OR($Y113&lt;&gt;1,NOT(ISNUMBER($O113))),"",$E113*$O113)</f>
        <v/>
      </c>
      <c r="U113" s="51">
        <f>IF(COUNT($P113:$T113)&lt;&gt;5,"",SUM($P113:$T113))</f>
        <v/>
      </c>
      <c r="V113" s="23">
        <f>IFERROR($U113/$E113,"")</f>
        <v/>
      </c>
      <c r="W113" s="25">
        <f>IF(COUNTA($A113:$K113)=0,"",IF($A113="","Informar competência",IF($B113="","Informar SKU",IF($C113="","Informar produto",IF($D113="","Informar categoria",IF(COUNTIF('Parâmetros'!$D$4:$D$13,$D113)=0,"Categoria fora da lista",IF($E113="","Informar estoque médio",IF($G113="","Informar armazenagem",IF(COUNTIFS($A$6:$A$505,$A113,$B$6:$B$505,$B113)&gt;1,"Duplicidade de competência e SKU",IF($Y113&lt;&gt;1,"Valor, taxa ou data inválida",IF($U113="","Revisar parâmetros padrão",IF($V113&gt;'Parâmetros'!$B$8,"Taxa acima do limite",IF($E113&gt;'Parâmetros'!$B$9,"Estoque acima do limite","OK")))))))))))))</f>
        <v/>
      </c>
      <c r="X113" s="26">
        <f>IF(OR($Y113&lt;&gt;1,$A113&lt;&gt;'Resumo'!$B$3,$U113=""),"",COUNTIFS($A$6:$A$505,'Resumo'!$B$3,$Y$6:$Y$505,1,$U$6:$U$505,"&gt;"&amp;$U113)+COUNTIFS($A$6:$A113,'Resumo'!$B$3,$Y$6:$Y113,1,$U$6:$U113,$U113))</f>
        <v/>
      </c>
      <c r="Y113" s="26">
        <f>IF(COUNTA($A113:$K113)=0,"",IFERROR(IF(AND(ISNUMBER($A113),DAY($A113)=1,$A113&gt;=DATE(2020,1,1),$A113&lt;=DATE(2100,12,1),$B113&lt;&gt;"",$C113&lt;&gt;"",$D113&lt;&gt;"",COUNTIF('Parâmetros'!$D$4:$D$13,$D113)=1,ISNUMBER($E113),$E113&gt;0,ISNUMBER($G113),$G113&gt;=0,OR($F113="",AND(ISNUMBER($F113),$F113&gt;=0,$F113&lt;=1)),OR($H113="",AND(ISNUMBER($H113),$H113&gt;=0,$H113&lt;=1)),OR($I113="",AND(ISNUMBER($I113),$I113&gt;=0,$I113&lt;=1)),OR($J113="",AND(ISNUMBER($J113),$J113&gt;=0,$J113&lt;=1)),COUNTIFS($A$6:$A$505,$A113,$B$6:$B$505,$B113)=1),1,0),0))</f>
        <v/>
      </c>
    </row>
    <row r="114">
      <c r="A114" s="46" t="n"/>
      <c r="B114" s="19" t="n"/>
      <c r="C114" s="20" t="n"/>
      <c r="D114" s="19" t="n"/>
      <c r="E114" s="50" t="n"/>
      <c r="F114" s="22" t="n"/>
      <c r="G114" s="50" t="n"/>
      <c r="H114" s="22" t="n"/>
      <c r="I114" s="22" t="n"/>
      <c r="J114" s="22" t="n"/>
      <c r="K114" s="20" t="n"/>
      <c r="L114" s="23">
        <f>IF($Y114&lt;&gt;1,"",IF($F114="",IF(AND(ISNUMBER('Parâmetros'!$B$4),'Parâmetros'!$B$4&gt;=0,'Parâmetros'!$B$4&lt;=1),'Parâmetros'!$B$4,""),$F114))</f>
        <v/>
      </c>
      <c r="M114" s="23">
        <f>IF($Y114&lt;&gt;1,"",IF($H114="",IF(AND(ISNUMBER('Parâmetros'!$B$5),'Parâmetros'!$B$5&gt;=0,'Parâmetros'!$B$5&lt;=1),'Parâmetros'!$B$5,""),$H114))</f>
        <v/>
      </c>
      <c r="N114" s="23">
        <f>IF($Y114&lt;&gt;1,"",IF($I114="",IF(AND(ISNUMBER('Parâmetros'!$B$6),'Parâmetros'!$B$6&gt;=0,'Parâmetros'!$B$6&lt;=1),'Parâmetros'!$B$6,""),$I114))</f>
        <v/>
      </c>
      <c r="O114" s="23">
        <f>IF($Y114&lt;&gt;1,"",IF($J114="",IF(AND(ISNUMBER('Parâmetros'!$B$7),'Parâmetros'!$B$7&gt;=0,'Parâmetros'!$B$7&lt;=1),'Parâmetros'!$B$7,""),$J114))</f>
        <v/>
      </c>
      <c r="P114" s="51">
        <f>IF(OR($Y114&lt;&gt;1,NOT(ISNUMBER($L114))),"",$E114*$L114)</f>
        <v/>
      </c>
      <c r="Q114" s="51">
        <f>IF($Y114&lt;&gt;1,"",$G114)</f>
        <v/>
      </c>
      <c r="R114" s="51">
        <f>IF(OR($Y114&lt;&gt;1,NOT(ISNUMBER($M114))),"",$E114*$M114)</f>
        <v/>
      </c>
      <c r="S114" s="51">
        <f>IF(OR($Y114&lt;&gt;1,NOT(ISNUMBER($N114))),"",$E114*$N114)</f>
        <v/>
      </c>
      <c r="T114" s="51">
        <f>IF(OR($Y114&lt;&gt;1,NOT(ISNUMBER($O114))),"",$E114*$O114)</f>
        <v/>
      </c>
      <c r="U114" s="51">
        <f>IF(COUNT($P114:$T114)&lt;&gt;5,"",SUM($P114:$T114))</f>
        <v/>
      </c>
      <c r="V114" s="23">
        <f>IFERROR($U114/$E114,"")</f>
        <v/>
      </c>
      <c r="W114" s="25">
        <f>IF(COUNTA($A114:$K114)=0,"",IF($A114="","Informar competência",IF($B114="","Informar SKU",IF($C114="","Informar produto",IF($D114="","Informar categoria",IF(COUNTIF('Parâmetros'!$D$4:$D$13,$D114)=0,"Categoria fora da lista",IF($E114="","Informar estoque médio",IF($G114="","Informar armazenagem",IF(COUNTIFS($A$6:$A$505,$A114,$B$6:$B$505,$B114)&gt;1,"Duplicidade de competência e SKU",IF($Y114&lt;&gt;1,"Valor, taxa ou data inválida",IF($U114="","Revisar parâmetros padrão",IF($V114&gt;'Parâmetros'!$B$8,"Taxa acima do limite",IF($E114&gt;'Parâmetros'!$B$9,"Estoque acima do limite","OK")))))))))))))</f>
        <v/>
      </c>
      <c r="X114" s="26">
        <f>IF(OR($Y114&lt;&gt;1,$A114&lt;&gt;'Resumo'!$B$3,$U114=""),"",COUNTIFS($A$6:$A$505,'Resumo'!$B$3,$Y$6:$Y$505,1,$U$6:$U$505,"&gt;"&amp;$U114)+COUNTIFS($A$6:$A114,'Resumo'!$B$3,$Y$6:$Y114,1,$U$6:$U114,$U114))</f>
        <v/>
      </c>
      <c r="Y114" s="26">
        <f>IF(COUNTA($A114:$K114)=0,"",IFERROR(IF(AND(ISNUMBER($A114),DAY($A114)=1,$A114&gt;=DATE(2020,1,1),$A114&lt;=DATE(2100,12,1),$B114&lt;&gt;"",$C114&lt;&gt;"",$D114&lt;&gt;"",COUNTIF('Parâmetros'!$D$4:$D$13,$D114)=1,ISNUMBER($E114),$E114&gt;0,ISNUMBER($G114),$G114&gt;=0,OR($F114="",AND(ISNUMBER($F114),$F114&gt;=0,$F114&lt;=1)),OR($H114="",AND(ISNUMBER($H114),$H114&gt;=0,$H114&lt;=1)),OR($I114="",AND(ISNUMBER($I114),$I114&gt;=0,$I114&lt;=1)),OR($J114="",AND(ISNUMBER($J114),$J114&gt;=0,$J114&lt;=1)),COUNTIFS($A$6:$A$505,$A114,$B$6:$B$505,$B114)=1),1,0),0))</f>
        <v/>
      </c>
    </row>
    <row r="115">
      <c r="A115" s="46" t="n"/>
      <c r="B115" s="19" t="n"/>
      <c r="C115" s="20" t="n"/>
      <c r="D115" s="19" t="n"/>
      <c r="E115" s="50" t="n"/>
      <c r="F115" s="22" t="n"/>
      <c r="G115" s="50" t="n"/>
      <c r="H115" s="22" t="n"/>
      <c r="I115" s="22" t="n"/>
      <c r="J115" s="22" t="n"/>
      <c r="K115" s="20" t="n"/>
      <c r="L115" s="23">
        <f>IF($Y115&lt;&gt;1,"",IF($F115="",IF(AND(ISNUMBER('Parâmetros'!$B$4),'Parâmetros'!$B$4&gt;=0,'Parâmetros'!$B$4&lt;=1),'Parâmetros'!$B$4,""),$F115))</f>
        <v/>
      </c>
      <c r="M115" s="23">
        <f>IF($Y115&lt;&gt;1,"",IF($H115="",IF(AND(ISNUMBER('Parâmetros'!$B$5),'Parâmetros'!$B$5&gt;=0,'Parâmetros'!$B$5&lt;=1),'Parâmetros'!$B$5,""),$H115))</f>
        <v/>
      </c>
      <c r="N115" s="23">
        <f>IF($Y115&lt;&gt;1,"",IF($I115="",IF(AND(ISNUMBER('Parâmetros'!$B$6),'Parâmetros'!$B$6&gt;=0,'Parâmetros'!$B$6&lt;=1),'Parâmetros'!$B$6,""),$I115))</f>
        <v/>
      </c>
      <c r="O115" s="23">
        <f>IF($Y115&lt;&gt;1,"",IF($J115="",IF(AND(ISNUMBER('Parâmetros'!$B$7),'Parâmetros'!$B$7&gt;=0,'Parâmetros'!$B$7&lt;=1),'Parâmetros'!$B$7,""),$J115))</f>
        <v/>
      </c>
      <c r="P115" s="51">
        <f>IF(OR($Y115&lt;&gt;1,NOT(ISNUMBER($L115))),"",$E115*$L115)</f>
        <v/>
      </c>
      <c r="Q115" s="51">
        <f>IF($Y115&lt;&gt;1,"",$G115)</f>
        <v/>
      </c>
      <c r="R115" s="51">
        <f>IF(OR($Y115&lt;&gt;1,NOT(ISNUMBER($M115))),"",$E115*$M115)</f>
        <v/>
      </c>
      <c r="S115" s="51">
        <f>IF(OR($Y115&lt;&gt;1,NOT(ISNUMBER($N115))),"",$E115*$N115)</f>
        <v/>
      </c>
      <c r="T115" s="51">
        <f>IF(OR($Y115&lt;&gt;1,NOT(ISNUMBER($O115))),"",$E115*$O115)</f>
        <v/>
      </c>
      <c r="U115" s="51">
        <f>IF(COUNT($P115:$T115)&lt;&gt;5,"",SUM($P115:$T115))</f>
        <v/>
      </c>
      <c r="V115" s="23">
        <f>IFERROR($U115/$E115,"")</f>
        <v/>
      </c>
      <c r="W115" s="25">
        <f>IF(COUNTA($A115:$K115)=0,"",IF($A115="","Informar competência",IF($B115="","Informar SKU",IF($C115="","Informar produto",IF($D115="","Informar categoria",IF(COUNTIF('Parâmetros'!$D$4:$D$13,$D115)=0,"Categoria fora da lista",IF($E115="","Informar estoque médio",IF($G115="","Informar armazenagem",IF(COUNTIFS($A$6:$A$505,$A115,$B$6:$B$505,$B115)&gt;1,"Duplicidade de competência e SKU",IF($Y115&lt;&gt;1,"Valor, taxa ou data inválida",IF($U115="","Revisar parâmetros padrão",IF($V115&gt;'Parâmetros'!$B$8,"Taxa acima do limite",IF($E115&gt;'Parâmetros'!$B$9,"Estoque acima do limite","OK")))))))))))))</f>
        <v/>
      </c>
      <c r="X115" s="26">
        <f>IF(OR($Y115&lt;&gt;1,$A115&lt;&gt;'Resumo'!$B$3,$U115=""),"",COUNTIFS($A$6:$A$505,'Resumo'!$B$3,$Y$6:$Y$505,1,$U$6:$U$505,"&gt;"&amp;$U115)+COUNTIFS($A$6:$A115,'Resumo'!$B$3,$Y$6:$Y115,1,$U$6:$U115,$U115))</f>
        <v/>
      </c>
      <c r="Y115" s="26">
        <f>IF(COUNTA($A115:$K115)=0,"",IFERROR(IF(AND(ISNUMBER($A115),DAY($A115)=1,$A115&gt;=DATE(2020,1,1),$A115&lt;=DATE(2100,12,1),$B115&lt;&gt;"",$C115&lt;&gt;"",$D115&lt;&gt;"",COUNTIF('Parâmetros'!$D$4:$D$13,$D115)=1,ISNUMBER($E115),$E115&gt;0,ISNUMBER($G115),$G115&gt;=0,OR($F115="",AND(ISNUMBER($F115),$F115&gt;=0,$F115&lt;=1)),OR($H115="",AND(ISNUMBER($H115),$H115&gt;=0,$H115&lt;=1)),OR($I115="",AND(ISNUMBER($I115),$I115&gt;=0,$I115&lt;=1)),OR($J115="",AND(ISNUMBER($J115),$J115&gt;=0,$J115&lt;=1)),COUNTIFS($A$6:$A$505,$A115,$B$6:$B$505,$B115)=1),1,0),0))</f>
        <v/>
      </c>
    </row>
    <row r="116">
      <c r="A116" s="46" t="n"/>
      <c r="B116" s="19" t="n"/>
      <c r="C116" s="20" t="n"/>
      <c r="D116" s="19" t="n"/>
      <c r="E116" s="50" t="n"/>
      <c r="F116" s="22" t="n"/>
      <c r="G116" s="50" t="n"/>
      <c r="H116" s="22" t="n"/>
      <c r="I116" s="22" t="n"/>
      <c r="J116" s="22" t="n"/>
      <c r="K116" s="20" t="n"/>
      <c r="L116" s="23">
        <f>IF($Y116&lt;&gt;1,"",IF($F116="",IF(AND(ISNUMBER('Parâmetros'!$B$4),'Parâmetros'!$B$4&gt;=0,'Parâmetros'!$B$4&lt;=1),'Parâmetros'!$B$4,""),$F116))</f>
        <v/>
      </c>
      <c r="M116" s="23">
        <f>IF($Y116&lt;&gt;1,"",IF($H116="",IF(AND(ISNUMBER('Parâmetros'!$B$5),'Parâmetros'!$B$5&gt;=0,'Parâmetros'!$B$5&lt;=1),'Parâmetros'!$B$5,""),$H116))</f>
        <v/>
      </c>
      <c r="N116" s="23">
        <f>IF($Y116&lt;&gt;1,"",IF($I116="",IF(AND(ISNUMBER('Parâmetros'!$B$6),'Parâmetros'!$B$6&gt;=0,'Parâmetros'!$B$6&lt;=1),'Parâmetros'!$B$6,""),$I116))</f>
        <v/>
      </c>
      <c r="O116" s="23">
        <f>IF($Y116&lt;&gt;1,"",IF($J116="",IF(AND(ISNUMBER('Parâmetros'!$B$7),'Parâmetros'!$B$7&gt;=0,'Parâmetros'!$B$7&lt;=1),'Parâmetros'!$B$7,""),$J116))</f>
        <v/>
      </c>
      <c r="P116" s="51">
        <f>IF(OR($Y116&lt;&gt;1,NOT(ISNUMBER($L116))),"",$E116*$L116)</f>
        <v/>
      </c>
      <c r="Q116" s="51">
        <f>IF($Y116&lt;&gt;1,"",$G116)</f>
        <v/>
      </c>
      <c r="R116" s="51">
        <f>IF(OR($Y116&lt;&gt;1,NOT(ISNUMBER($M116))),"",$E116*$M116)</f>
        <v/>
      </c>
      <c r="S116" s="51">
        <f>IF(OR($Y116&lt;&gt;1,NOT(ISNUMBER($N116))),"",$E116*$N116)</f>
        <v/>
      </c>
      <c r="T116" s="51">
        <f>IF(OR($Y116&lt;&gt;1,NOT(ISNUMBER($O116))),"",$E116*$O116)</f>
        <v/>
      </c>
      <c r="U116" s="51">
        <f>IF(COUNT($P116:$T116)&lt;&gt;5,"",SUM($P116:$T116))</f>
        <v/>
      </c>
      <c r="V116" s="23">
        <f>IFERROR($U116/$E116,"")</f>
        <v/>
      </c>
      <c r="W116" s="25">
        <f>IF(COUNTA($A116:$K116)=0,"",IF($A116="","Informar competência",IF($B116="","Informar SKU",IF($C116="","Informar produto",IF($D116="","Informar categoria",IF(COUNTIF('Parâmetros'!$D$4:$D$13,$D116)=0,"Categoria fora da lista",IF($E116="","Informar estoque médio",IF($G116="","Informar armazenagem",IF(COUNTIFS($A$6:$A$505,$A116,$B$6:$B$505,$B116)&gt;1,"Duplicidade de competência e SKU",IF($Y116&lt;&gt;1,"Valor, taxa ou data inválida",IF($U116="","Revisar parâmetros padrão",IF($V116&gt;'Parâmetros'!$B$8,"Taxa acima do limite",IF($E116&gt;'Parâmetros'!$B$9,"Estoque acima do limite","OK")))))))))))))</f>
        <v/>
      </c>
      <c r="X116" s="26">
        <f>IF(OR($Y116&lt;&gt;1,$A116&lt;&gt;'Resumo'!$B$3,$U116=""),"",COUNTIFS($A$6:$A$505,'Resumo'!$B$3,$Y$6:$Y$505,1,$U$6:$U$505,"&gt;"&amp;$U116)+COUNTIFS($A$6:$A116,'Resumo'!$B$3,$Y$6:$Y116,1,$U$6:$U116,$U116))</f>
        <v/>
      </c>
      <c r="Y116" s="26">
        <f>IF(COUNTA($A116:$K116)=0,"",IFERROR(IF(AND(ISNUMBER($A116),DAY($A116)=1,$A116&gt;=DATE(2020,1,1),$A116&lt;=DATE(2100,12,1),$B116&lt;&gt;"",$C116&lt;&gt;"",$D116&lt;&gt;"",COUNTIF('Parâmetros'!$D$4:$D$13,$D116)=1,ISNUMBER($E116),$E116&gt;0,ISNUMBER($G116),$G116&gt;=0,OR($F116="",AND(ISNUMBER($F116),$F116&gt;=0,$F116&lt;=1)),OR($H116="",AND(ISNUMBER($H116),$H116&gt;=0,$H116&lt;=1)),OR($I116="",AND(ISNUMBER($I116),$I116&gt;=0,$I116&lt;=1)),OR($J116="",AND(ISNUMBER($J116),$J116&gt;=0,$J116&lt;=1)),COUNTIFS($A$6:$A$505,$A116,$B$6:$B$505,$B116)=1),1,0),0))</f>
        <v/>
      </c>
    </row>
    <row r="117">
      <c r="A117" s="46" t="n"/>
      <c r="B117" s="19" t="n"/>
      <c r="C117" s="20" t="n"/>
      <c r="D117" s="19" t="n"/>
      <c r="E117" s="50" t="n"/>
      <c r="F117" s="22" t="n"/>
      <c r="G117" s="50" t="n"/>
      <c r="H117" s="22" t="n"/>
      <c r="I117" s="22" t="n"/>
      <c r="J117" s="22" t="n"/>
      <c r="K117" s="20" t="n"/>
      <c r="L117" s="23">
        <f>IF($Y117&lt;&gt;1,"",IF($F117="",IF(AND(ISNUMBER('Parâmetros'!$B$4),'Parâmetros'!$B$4&gt;=0,'Parâmetros'!$B$4&lt;=1),'Parâmetros'!$B$4,""),$F117))</f>
        <v/>
      </c>
      <c r="M117" s="23">
        <f>IF($Y117&lt;&gt;1,"",IF($H117="",IF(AND(ISNUMBER('Parâmetros'!$B$5),'Parâmetros'!$B$5&gt;=0,'Parâmetros'!$B$5&lt;=1),'Parâmetros'!$B$5,""),$H117))</f>
        <v/>
      </c>
      <c r="N117" s="23">
        <f>IF($Y117&lt;&gt;1,"",IF($I117="",IF(AND(ISNUMBER('Parâmetros'!$B$6),'Parâmetros'!$B$6&gt;=0,'Parâmetros'!$B$6&lt;=1),'Parâmetros'!$B$6,""),$I117))</f>
        <v/>
      </c>
      <c r="O117" s="23">
        <f>IF($Y117&lt;&gt;1,"",IF($J117="",IF(AND(ISNUMBER('Parâmetros'!$B$7),'Parâmetros'!$B$7&gt;=0,'Parâmetros'!$B$7&lt;=1),'Parâmetros'!$B$7,""),$J117))</f>
        <v/>
      </c>
      <c r="P117" s="51">
        <f>IF(OR($Y117&lt;&gt;1,NOT(ISNUMBER($L117))),"",$E117*$L117)</f>
        <v/>
      </c>
      <c r="Q117" s="51">
        <f>IF($Y117&lt;&gt;1,"",$G117)</f>
        <v/>
      </c>
      <c r="R117" s="51">
        <f>IF(OR($Y117&lt;&gt;1,NOT(ISNUMBER($M117))),"",$E117*$M117)</f>
        <v/>
      </c>
      <c r="S117" s="51">
        <f>IF(OR($Y117&lt;&gt;1,NOT(ISNUMBER($N117))),"",$E117*$N117)</f>
        <v/>
      </c>
      <c r="T117" s="51">
        <f>IF(OR($Y117&lt;&gt;1,NOT(ISNUMBER($O117))),"",$E117*$O117)</f>
        <v/>
      </c>
      <c r="U117" s="51">
        <f>IF(COUNT($P117:$T117)&lt;&gt;5,"",SUM($P117:$T117))</f>
        <v/>
      </c>
      <c r="V117" s="23">
        <f>IFERROR($U117/$E117,"")</f>
        <v/>
      </c>
      <c r="W117" s="25">
        <f>IF(COUNTA($A117:$K117)=0,"",IF($A117="","Informar competência",IF($B117="","Informar SKU",IF($C117="","Informar produto",IF($D117="","Informar categoria",IF(COUNTIF('Parâmetros'!$D$4:$D$13,$D117)=0,"Categoria fora da lista",IF($E117="","Informar estoque médio",IF($G117="","Informar armazenagem",IF(COUNTIFS($A$6:$A$505,$A117,$B$6:$B$505,$B117)&gt;1,"Duplicidade de competência e SKU",IF($Y117&lt;&gt;1,"Valor, taxa ou data inválida",IF($U117="","Revisar parâmetros padrão",IF($V117&gt;'Parâmetros'!$B$8,"Taxa acima do limite",IF($E117&gt;'Parâmetros'!$B$9,"Estoque acima do limite","OK")))))))))))))</f>
        <v/>
      </c>
      <c r="X117" s="26">
        <f>IF(OR($Y117&lt;&gt;1,$A117&lt;&gt;'Resumo'!$B$3,$U117=""),"",COUNTIFS($A$6:$A$505,'Resumo'!$B$3,$Y$6:$Y$505,1,$U$6:$U$505,"&gt;"&amp;$U117)+COUNTIFS($A$6:$A117,'Resumo'!$B$3,$Y$6:$Y117,1,$U$6:$U117,$U117))</f>
        <v/>
      </c>
      <c r="Y117" s="26">
        <f>IF(COUNTA($A117:$K117)=0,"",IFERROR(IF(AND(ISNUMBER($A117),DAY($A117)=1,$A117&gt;=DATE(2020,1,1),$A117&lt;=DATE(2100,12,1),$B117&lt;&gt;"",$C117&lt;&gt;"",$D117&lt;&gt;"",COUNTIF('Parâmetros'!$D$4:$D$13,$D117)=1,ISNUMBER($E117),$E117&gt;0,ISNUMBER($G117),$G117&gt;=0,OR($F117="",AND(ISNUMBER($F117),$F117&gt;=0,$F117&lt;=1)),OR($H117="",AND(ISNUMBER($H117),$H117&gt;=0,$H117&lt;=1)),OR($I117="",AND(ISNUMBER($I117),$I117&gt;=0,$I117&lt;=1)),OR($J117="",AND(ISNUMBER($J117),$J117&gt;=0,$J117&lt;=1)),COUNTIFS($A$6:$A$505,$A117,$B$6:$B$505,$B117)=1),1,0),0))</f>
        <v/>
      </c>
    </row>
    <row r="118">
      <c r="A118" s="46" t="n"/>
      <c r="B118" s="19" t="n"/>
      <c r="C118" s="20" t="n"/>
      <c r="D118" s="19" t="n"/>
      <c r="E118" s="50" t="n"/>
      <c r="F118" s="22" t="n"/>
      <c r="G118" s="50" t="n"/>
      <c r="H118" s="22" t="n"/>
      <c r="I118" s="22" t="n"/>
      <c r="J118" s="22" t="n"/>
      <c r="K118" s="20" t="n"/>
      <c r="L118" s="23">
        <f>IF($Y118&lt;&gt;1,"",IF($F118="",IF(AND(ISNUMBER('Parâmetros'!$B$4),'Parâmetros'!$B$4&gt;=0,'Parâmetros'!$B$4&lt;=1),'Parâmetros'!$B$4,""),$F118))</f>
        <v/>
      </c>
      <c r="M118" s="23">
        <f>IF($Y118&lt;&gt;1,"",IF($H118="",IF(AND(ISNUMBER('Parâmetros'!$B$5),'Parâmetros'!$B$5&gt;=0,'Parâmetros'!$B$5&lt;=1),'Parâmetros'!$B$5,""),$H118))</f>
        <v/>
      </c>
      <c r="N118" s="23">
        <f>IF($Y118&lt;&gt;1,"",IF($I118="",IF(AND(ISNUMBER('Parâmetros'!$B$6),'Parâmetros'!$B$6&gt;=0,'Parâmetros'!$B$6&lt;=1),'Parâmetros'!$B$6,""),$I118))</f>
        <v/>
      </c>
      <c r="O118" s="23">
        <f>IF($Y118&lt;&gt;1,"",IF($J118="",IF(AND(ISNUMBER('Parâmetros'!$B$7),'Parâmetros'!$B$7&gt;=0,'Parâmetros'!$B$7&lt;=1),'Parâmetros'!$B$7,""),$J118))</f>
        <v/>
      </c>
      <c r="P118" s="51">
        <f>IF(OR($Y118&lt;&gt;1,NOT(ISNUMBER($L118))),"",$E118*$L118)</f>
        <v/>
      </c>
      <c r="Q118" s="51">
        <f>IF($Y118&lt;&gt;1,"",$G118)</f>
        <v/>
      </c>
      <c r="R118" s="51">
        <f>IF(OR($Y118&lt;&gt;1,NOT(ISNUMBER($M118))),"",$E118*$M118)</f>
        <v/>
      </c>
      <c r="S118" s="51">
        <f>IF(OR($Y118&lt;&gt;1,NOT(ISNUMBER($N118))),"",$E118*$N118)</f>
        <v/>
      </c>
      <c r="T118" s="51">
        <f>IF(OR($Y118&lt;&gt;1,NOT(ISNUMBER($O118))),"",$E118*$O118)</f>
        <v/>
      </c>
      <c r="U118" s="51">
        <f>IF(COUNT($P118:$T118)&lt;&gt;5,"",SUM($P118:$T118))</f>
        <v/>
      </c>
      <c r="V118" s="23">
        <f>IFERROR($U118/$E118,"")</f>
        <v/>
      </c>
      <c r="W118" s="25">
        <f>IF(COUNTA($A118:$K118)=0,"",IF($A118="","Informar competência",IF($B118="","Informar SKU",IF($C118="","Informar produto",IF($D118="","Informar categoria",IF(COUNTIF('Parâmetros'!$D$4:$D$13,$D118)=0,"Categoria fora da lista",IF($E118="","Informar estoque médio",IF($G118="","Informar armazenagem",IF(COUNTIFS($A$6:$A$505,$A118,$B$6:$B$505,$B118)&gt;1,"Duplicidade de competência e SKU",IF($Y118&lt;&gt;1,"Valor, taxa ou data inválida",IF($U118="","Revisar parâmetros padrão",IF($V118&gt;'Parâmetros'!$B$8,"Taxa acima do limite",IF($E118&gt;'Parâmetros'!$B$9,"Estoque acima do limite","OK")))))))))))))</f>
        <v/>
      </c>
      <c r="X118" s="26">
        <f>IF(OR($Y118&lt;&gt;1,$A118&lt;&gt;'Resumo'!$B$3,$U118=""),"",COUNTIFS($A$6:$A$505,'Resumo'!$B$3,$Y$6:$Y$505,1,$U$6:$U$505,"&gt;"&amp;$U118)+COUNTIFS($A$6:$A118,'Resumo'!$B$3,$Y$6:$Y118,1,$U$6:$U118,$U118))</f>
        <v/>
      </c>
      <c r="Y118" s="26">
        <f>IF(COUNTA($A118:$K118)=0,"",IFERROR(IF(AND(ISNUMBER($A118),DAY($A118)=1,$A118&gt;=DATE(2020,1,1),$A118&lt;=DATE(2100,12,1),$B118&lt;&gt;"",$C118&lt;&gt;"",$D118&lt;&gt;"",COUNTIF('Parâmetros'!$D$4:$D$13,$D118)=1,ISNUMBER($E118),$E118&gt;0,ISNUMBER($G118),$G118&gt;=0,OR($F118="",AND(ISNUMBER($F118),$F118&gt;=0,$F118&lt;=1)),OR($H118="",AND(ISNUMBER($H118),$H118&gt;=0,$H118&lt;=1)),OR($I118="",AND(ISNUMBER($I118),$I118&gt;=0,$I118&lt;=1)),OR($J118="",AND(ISNUMBER($J118),$J118&gt;=0,$J118&lt;=1)),COUNTIFS($A$6:$A$505,$A118,$B$6:$B$505,$B118)=1),1,0),0))</f>
        <v/>
      </c>
    </row>
    <row r="119">
      <c r="A119" s="46" t="n"/>
      <c r="B119" s="19" t="n"/>
      <c r="C119" s="20" t="n"/>
      <c r="D119" s="19" t="n"/>
      <c r="E119" s="50" t="n"/>
      <c r="F119" s="22" t="n"/>
      <c r="G119" s="50" t="n"/>
      <c r="H119" s="22" t="n"/>
      <c r="I119" s="22" t="n"/>
      <c r="J119" s="22" t="n"/>
      <c r="K119" s="20" t="n"/>
      <c r="L119" s="23">
        <f>IF($Y119&lt;&gt;1,"",IF($F119="",IF(AND(ISNUMBER('Parâmetros'!$B$4),'Parâmetros'!$B$4&gt;=0,'Parâmetros'!$B$4&lt;=1),'Parâmetros'!$B$4,""),$F119))</f>
        <v/>
      </c>
      <c r="M119" s="23">
        <f>IF($Y119&lt;&gt;1,"",IF($H119="",IF(AND(ISNUMBER('Parâmetros'!$B$5),'Parâmetros'!$B$5&gt;=0,'Parâmetros'!$B$5&lt;=1),'Parâmetros'!$B$5,""),$H119))</f>
        <v/>
      </c>
      <c r="N119" s="23">
        <f>IF($Y119&lt;&gt;1,"",IF($I119="",IF(AND(ISNUMBER('Parâmetros'!$B$6),'Parâmetros'!$B$6&gt;=0,'Parâmetros'!$B$6&lt;=1),'Parâmetros'!$B$6,""),$I119))</f>
        <v/>
      </c>
      <c r="O119" s="23">
        <f>IF($Y119&lt;&gt;1,"",IF($J119="",IF(AND(ISNUMBER('Parâmetros'!$B$7),'Parâmetros'!$B$7&gt;=0,'Parâmetros'!$B$7&lt;=1),'Parâmetros'!$B$7,""),$J119))</f>
        <v/>
      </c>
      <c r="P119" s="51">
        <f>IF(OR($Y119&lt;&gt;1,NOT(ISNUMBER($L119))),"",$E119*$L119)</f>
        <v/>
      </c>
      <c r="Q119" s="51">
        <f>IF($Y119&lt;&gt;1,"",$G119)</f>
        <v/>
      </c>
      <c r="R119" s="51">
        <f>IF(OR($Y119&lt;&gt;1,NOT(ISNUMBER($M119))),"",$E119*$M119)</f>
        <v/>
      </c>
      <c r="S119" s="51">
        <f>IF(OR($Y119&lt;&gt;1,NOT(ISNUMBER($N119))),"",$E119*$N119)</f>
        <v/>
      </c>
      <c r="T119" s="51">
        <f>IF(OR($Y119&lt;&gt;1,NOT(ISNUMBER($O119))),"",$E119*$O119)</f>
        <v/>
      </c>
      <c r="U119" s="51">
        <f>IF(COUNT($P119:$T119)&lt;&gt;5,"",SUM($P119:$T119))</f>
        <v/>
      </c>
      <c r="V119" s="23">
        <f>IFERROR($U119/$E119,"")</f>
        <v/>
      </c>
      <c r="W119" s="25">
        <f>IF(COUNTA($A119:$K119)=0,"",IF($A119="","Informar competência",IF($B119="","Informar SKU",IF($C119="","Informar produto",IF($D119="","Informar categoria",IF(COUNTIF('Parâmetros'!$D$4:$D$13,$D119)=0,"Categoria fora da lista",IF($E119="","Informar estoque médio",IF($G119="","Informar armazenagem",IF(COUNTIFS($A$6:$A$505,$A119,$B$6:$B$505,$B119)&gt;1,"Duplicidade de competência e SKU",IF($Y119&lt;&gt;1,"Valor, taxa ou data inválida",IF($U119="","Revisar parâmetros padrão",IF($V119&gt;'Parâmetros'!$B$8,"Taxa acima do limite",IF($E119&gt;'Parâmetros'!$B$9,"Estoque acima do limite","OK")))))))))))))</f>
        <v/>
      </c>
      <c r="X119" s="26">
        <f>IF(OR($Y119&lt;&gt;1,$A119&lt;&gt;'Resumo'!$B$3,$U119=""),"",COUNTIFS($A$6:$A$505,'Resumo'!$B$3,$Y$6:$Y$505,1,$U$6:$U$505,"&gt;"&amp;$U119)+COUNTIFS($A$6:$A119,'Resumo'!$B$3,$Y$6:$Y119,1,$U$6:$U119,$U119))</f>
        <v/>
      </c>
      <c r="Y119" s="26">
        <f>IF(COUNTA($A119:$K119)=0,"",IFERROR(IF(AND(ISNUMBER($A119),DAY($A119)=1,$A119&gt;=DATE(2020,1,1),$A119&lt;=DATE(2100,12,1),$B119&lt;&gt;"",$C119&lt;&gt;"",$D119&lt;&gt;"",COUNTIF('Parâmetros'!$D$4:$D$13,$D119)=1,ISNUMBER($E119),$E119&gt;0,ISNUMBER($G119),$G119&gt;=0,OR($F119="",AND(ISNUMBER($F119),$F119&gt;=0,$F119&lt;=1)),OR($H119="",AND(ISNUMBER($H119),$H119&gt;=0,$H119&lt;=1)),OR($I119="",AND(ISNUMBER($I119),$I119&gt;=0,$I119&lt;=1)),OR($J119="",AND(ISNUMBER($J119),$J119&gt;=0,$J119&lt;=1)),COUNTIFS($A$6:$A$505,$A119,$B$6:$B$505,$B119)=1),1,0),0))</f>
        <v/>
      </c>
    </row>
    <row r="120">
      <c r="A120" s="46" t="n"/>
      <c r="B120" s="19" t="n"/>
      <c r="C120" s="20" t="n"/>
      <c r="D120" s="19" t="n"/>
      <c r="E120" s="50" t="n"/>
      <c r="F120" s="22" t="n"/>
      <c r="G120" s="50" t="n"/>
      <c r="H120" s="22" t="n"/>
      <c r="I120" s="22" t="n"/>
      <c r="J120" s="22" t="n"/>
      <c r="K120" s="20" t="n"/>
      <c r="L120" s="23">
        <f>IF($Y120&lt;&gt;1,"",IF($F120="",IF(AND(ISNUMBER('Parâmetros'!$B$4),'Parâmetros'!$B$4&gt;=0,'Parâmetros'!$B$4&lt;=1),'Parâmetros'!$B$4,""),$F120))</f>
        <v/>
      </c>
      <c r="M120" s="23">
        <f>IF($Y120&lt;&gt;1,"",IF($H120="",IF(AND(ISNUMBER('Parâmetros'!$B$5),'Parâmetros'!$B$5&gt;=0,'Parâmetros'!$B$5&lt;=1),'Parâmetros'!$B$5,""),$H120))</f>
        <v/>
      </c>
      <c r="N120" s="23">
        <f>IF($Y120&lt;&gt;1,"",IF($I120="",IF(AND(ISNUMBER('Parâmetros'!$B$6),'Parâmetros'!$B$6&gt;=0,'Parâmetros'!$B$6&lt;=1),'Parâmetros'!$B$6,""),$I120))</f>
        <v/>
      </c>
      <c r="O120" s="23">
        <f>IF($Y120&lt;&gt;1,"",IF($J120="",IF(AND(ISNUMBER('Parâmetros'!$B$7),'Parâmetros'!$B$7&gt;=0,'Parâmetros'!$B$7&lt;=1),'Parâmetros'!$B$7,""),$J120))</f>
        <v/>
      </c>
      <c r="P120" s="51">
        <f>IF(OR($Y120&lt;&gt;1,NOT(ISNUMBER($L120))),"",$E120*$L120)</f>
        <v/>
      </c>
      <c r="Q120" s="51">
        <f>IF($Y120&lt;&gt;1,"",$G120)</f>
        <v/>
      </c>
      <c r="R120" s="51">
        <f>IF(OR($Y120&lt;&gt;1,NOT(ISNUMBER($M120))),"",$E120*$M120)</f>
        <v/>
      </c>
      <c r="S120" s="51">
        <f>IF(OR($Y120&lt;&gt;1,NOT(ISNUMBER($N120))),"",$E120*$N120)</f>
        <v/>
      </c>
      <c r="T120" s="51">
        <f>IF(OR($Y120&lt;&gt;1,NOT(ISNUMBER($O120))),"",$E120*$O120)</f>
        <v/>
      </c>
      <c r="U120" s="51">
        <f>IF(COUNT($P120:$T120)&lt;&gt;5,"",SUM($P120:$T120))</f>
        <v/>
      </c>
      <c r="V120" s="23">
        <f>IFERROR($U120/$E120,"")</f>
        <v/>
      </c>
      <c r="W120" s="25">
        <f>IF(COUNTA($A120:$K120)=0,"",IF($A120="","Informar competência",IF($B120="","Informar SKU",IF($C120="","Informar produto",IF($D120="","Informar categoria",IF(COUNTIF('Parâmetros'!$D$4:$D$13,$D120)=0,"Categoria fora da lista",IF($E120="","Informar estoque médio",IF($G120="","Informar armazenagem",IF(COUNTIFS($A$6:$A$505,$A120,$B$6:$B$505,$B120)&gt;1,"Duplicidade de competência e SKU",IF($Y120&lt;&gt;1,"Valor, taxa ou data inválida",IF($U120="","Revisar parâmetros padrão",IF($V120&gt;'Parâmetros'!$B$8,"Taxa acima do limite",IF($E120&gt;'Parâmetros'!$B$9,"Estoque acima do limite","OK")))))))))))))</f>
        <v/>
      </c>
      <c r="X120" s="26">
        <f>IF(OR($Y120&lt;&gt;1,$A120&lt;&gt;'Resumo'!$B$3,$U120=""),"",COUNTIFS($A$6:$A$505,'Resumo'!$B$3,$Y$6:$Y$505,1,$U$6:$U$505,"&gt;"&amp;$U120)+COUNTIFS($A$6:$A120,'Resumo'!$B$3,$Y$6:$Y120,1,$U$6:$U120,$U120))</f>
        <v/>
      </c>
      <c r="Y120" s="26">
        <f>IF(COUNTA($A120:$K120)=0,"",IFERROR(IF(AND(ISNUMBER($A120),DAY($A120)=1,$A120&gt;=DATE(2020,1,1),$A120&lt;=DATE(2100,12,1),$B120&lt;&gt;"",$C120&lt;&gt;"",$D120&lt;&gt;"",COUNTIF('Parâmetros'!$D$4:$D$13,$D120)=1,ISNUMBER($E120),$E120&gt;0,ISNUMBER($G120),$G120&gt;=0,OR($F120="",AND(ISNUMBER($F120),$F120&gt;=0,$F120&lt;=1)),OR($H120="",AND(ISNUMBER($H120),$H120&gt;=0,$H120&lt;=1)),OR($I120="",AND(ISNUMBER($I120),$I120&gt;=0,$I120&lt;=1)),OR($J120="",AND(ISNUMBER($J120),$J120&gt;=0,$J120&lt;=1)),COUNTIFS($A$6:$A$505,$A120,$B$6:$B$505,$B120)=1),1,0),0))</f>
        <v/>
      </c>
    </row>
    <row r="121">
      <c r="A121" s="46" t="n"/>
      <c r="B121" s="19" t="n"/>
      <c r="C121" s="20" t="n"/>
      <c r="D121" s="19" t="n"/>
      <c r="E121" s="50" t="n"/>
      <c r="F121" s="22" t="n"/>
      <c r="G121" s="50" t="n"/>
      <c r="H121" s="22" t="n"/>
      <c r="I121" s="22" t="n"/>
      <c r="J121" s="22" t="n"/>
      <c r="K121" s="20" t="n"/>
      <c r="L121" s="23">
        <f>IF($Y121&lt;&gt;1,"",IF($F121="",IF(AND(ISNUMBER('Parâmetros'!$B$4),'Parâmetros'!$B$4&gt;=0,'Parâmetros'!$B$4&lt;=1),'Parâmetros'!$B$4,""),$F121))</f>
        <v/>
      </c>
      <c r="M121" s="23">
        <f>IF($Y121&lt;&gt;1,"",IF($H121="",IF(AND(ISNUMBER('Parâmetros'!$B$5),'Parâmetros'!$B$5&gt;=0,'Parâmetros'!$B$5&lt;=1),'Parâmetros'!$B$5,""),$H121))</f>
        <v/>
      </c>
      <c r="N121" s="23">
        <f>IF($Y121&lt;&gt;1,"",IF($I121="",IF(AND(ISNUMBER('Parâmetros'!$B$6),'Parâmetros'!$B$6&gt;=0,'Parâmetros'!$B$6&lt;=1),'Parâmetros'!$B$6,""),$I121))</f>
        <v/>
      </c>
      <c r="O121" s="23">
        <f>IF($Y121&lt;&gt;1,"",IF($J121="",IF(AND(ISNUMBER('Parâmetros'!$B$7),'Parâmetros'!$B$7&gt;=0,'Parâmetros'!$B$7&lt;=1),'Parâmetros'!$B$7,""),$J121))</f>
        <v/>
      </c>
      <c r="P121" s="51">
        <f>IF(OR($Y121&lt;&gt;1,NOT(ISNUMBER($L121))),"",$E121*$L121)</f>
        <v/>
      </c>
      <c r="Q121" s="51">
        <f>IF($Y121&lt;&gt;1,"",$G121)</f>
        <v/>
      </c>
      <c r="R121" s="51">
        <f>IF(OR($Y121&lt;&gt;1,NOT(ISNUMBER($M121))),"",$E121*$M121)</f>
        <v/>
      </c>
      <c r="S121" s="51">
        <f>IF(OR($Y121&lt;&gt;1,NOT(ISNUMBER($N121))),"",$E121*$N121)</f>
        <v/>
      </c>
      <c r="T121" s="51">
        <f>IF(OR($Y121&lt;&gt;1,NOT(ISNUMBER($O121))),"",$E121*$O121)</f>
        <v/>
      </c>
      <c r="U121" s="51">
        <f>IF(COUNT($P121:$T121)&lt;&gt;5,"",SUM($P121:$T121))</f>
        <v/>
      </c>
      <c r="V121" s="23">
        <f>IFERROR($U121/$E121,"")</f>
        <v/>
      </c>
      <c r="W121" s="25">
        <f>IF(COUNTA($A121:$K121)=0,"",IF($A121="","Informar competência",IF($B121="","Informar SKU",IF($C121="","Informar produto",IF($D121="","Informar categoria",IF(COUNTIF('Parâmetros'!$D$4:$D$13,$D121)=0,"Categoria fora da lista",IF($E121="","Informar estoque médio",IF($G121="","Informar armazenagem",IF(COUNTIFS($A$6:$A$505,$A121,$B$6:$B$505,$B121)&gt;1,"Duplicidade de competência e SKU",IF($Y121&lt;&gt;1,"Valor, taxa ou data inválida",IF($U121="","Revisar parâmetros padrão",IF($V121&gt;'Parâmetros'!$B$8,"Taxa acima do limite",IF($E121&gt;'Parâmetros'!$B$9,"Estoque acima do limite","OK")))))))))))))</f>
        <v/>
      </c>
      <c r="X121" s="26">
        <f>IF(OR($Y121&lt;&gt;1,$A121&lt;&gt;'Resumo'!$B$3,$U121=""),"",COUNTIFS($A$6:$A$505,'Resumo'!$B$3,$Y$6:$Y$505,1,$U$6:$U$505,"&gt;"&amp;$U121)+COUNTIFS($A$6:$A121,'Resumo'!$B$3,$Y$6:$Y121,1,$U$6:$U121,$U121))</f>
        <v/>
      </c>
      <c r="Y121" s="26">
        <f>IF(COUNTA($A121:$K121)=0,"",IFERROR(IF(AND(ISNUMBER($A121),DAY($A121)=1,$A121&gt;=DATE(2020,1,1),$A121&lt;=DATE(2100,12,1),$B121&lt;&gt;"",$C121&lt;&gt;"",$D121&lt;&gt;"",COUNTIF('Parâmetros'!$D$4:$D$13,$D121)=1,ISNUMBER($E121),$E121&gt;0,ISNUMBER($G121),$G121&gt;=0,OR($F121="",AND(ISNUMBER($F121),$F121&gt;=0,$F121&lt;=1)),OR($H121="",AND(ISNUMBER($H121),$H121&gt;=0,$H121&lt;=1)),OR($I121="",AND(ISNUMBER($I121),$I121&gt;=0,$I121&lt;=1)),OR($J121="",AND(ISNUMBER($J121),$J121&gt;=0,$J121&lt;=1)),COUNTIFS($A$6:$A$505,$A121,$B$6:$B$505,$B121)=1),1,0),0))</f>
        <v/>
      </c>
    </row>
    <row r="122">
      <c r="A122" s="46" t="n"/>
      <c r="B122" s="19" t="n"/>
      <c r="C122" s="20" t="n"/>
      <c r="D122" s="19" t="n"/>
      <c r="E122" s="50" t="n"/>
      <c r="F122" s="22" t="n"/>
      <c r="G122" s="50" t="n"/>
      <c r="H122" s="22" t="n"/>
      <c r="I122" s="22" t="n"/>
      <c r="J122" s="22" t="n"/>
      <c r="K122" s="20" t="n"/>
      <c r="L122" s="23">
        <f>IF($Y122&lt;&gt;1,"",IF($F122="",IF(AND(ISNUMBER('Parâmetros'!$B$4),'Parâmetros'!$B$4&gt;=0,'Parâmetros'!$B$4&lt;=1),'Parâmetros'!$B$4,""),$F122))</f>
        <v/>
      </c>
      <c r="M122" s="23">
        <f>IF($Y122&lt;&gt;1,"",IF($H122="",IF(AND(ISNUMBER('Parâmetros'!$B$5),'Parâmetros'!$B$5&gt;=0,'Parâmetros'!$B$5&lt;=1),'Parâmetros'!$B$5,""),$H122))</f>
        <v/>
      </c>
      <c r="N122" s="23">
        <f>IF($Y122&lt;&gt;1,"",IF($I122="",IF(AND(ISNUMBER('Parâmetros'!$B$6),'Parâmetros'!$B$6&gt;=0,'Parâmetros'!$B$6&lt;=1),'Parâmetros'!$B$6,""),$I122))</f>
        <v/>
      </c>
      <c r="O122" s="23">
        <f>IF($Y122&lt;&gt;1,"",IF($J122="",IF(AND(ISNUMBER('Parâmetros'!$B$7),'Parâmetros'!$B$7&gt;=0,'Parâmetros'!$B$7&lt;=1),'Parâmetros'!$B$7,""),$J122))</f>
        <v/>
      </c>
      <c r="P122" s="51">
        <f>IF(OR($Y122&lt;&gt;1,NOT(ISNUMBER($L122))),"",$E122*$L122)</f>
        <v/>
      </c>
      <c r="Q122" s="51">
        <f>IF($Y122&lt;&gt;1,"",$G122)</f>
        <v/>
      </c>
      <c r="R122" s="51">
        <f>IF(OR($Y122&lt;&gt;1,NOT(ISNUMBER($M122))),"",$E122*$M122)</f>
        <v/>
      </c>
      <c r="S122" s="51">
        <f>IF(OR($Y122&lt;&gt;1,NOT(ISNUMBER($N122))),"",$E122*$N122)</f>
        <v/>
      </c>
      <c r="T122" s="51">
        <f>IF(OR($Y122&lt;&gt;1,NOT(ISNUMBER($O122))),"",$E122*$O122)</f>
        <v/>
      </c>
      <c r="U122" s="51">
        <f>IF(COUNT($P122:$T122)&lt;&gt;5,"",SUM($P122:$T122))</f>
        <v/>
      </c>
      <c r="V122" s="23">
        <f>IFERROR($U122/$E122,"")</f>
        <v/>
      </c>
      <c r="W122" s="25">
        <f>IF(COUNTA($A122:$K122)=0,"",IF($A122="","Informar competência",IF($B122="","Informar SKU",IF($C122="","Informar produto",IF($D122="","Informar categoria",IF(COUNTIF('Parâmetros'!$D$4:$D$13,$D122)=0,"Categoria fora da lista",IF($E122="","Informar estoque médio",IF($G122="","Informar armazenagem",IF(COUNTIFS($A$6:$A$505,$A122,$B$6:$B$505,$B122)&gt;1,"Duplicidade de competência e SKU",IF($Y122&lt;&gt;1,"Valor, taxa ou data inválida",IF($U122="","Revisar parâmetros padrão",IF($V122&gt;'Parâmetros'!$B$8,"Taxa acima do limite",IF($E122&gt;'Parâmetros'!$B$9,"Estoque acima do limite","OK")))))))))))))</f>
        <v/>
      </c>
      <c r="X122" s="26">
        <f>IF(OR($Y122&lt;&gt;1,$A122&lt;&gt;'Resumo'!$B$3,$U122=""),"",COUNTIFS($A$6:$A$505,'Resumo'!$B$3,$Y$6:$Y$505,1,$U$6:$U$505,"&gt;"&amp;$U122)+COUNTIFS($A$6:$A122,'Resumo'!$B$3,$Y$6:$Y122,1,$U$6:$U122,$U122))</f>
        <v/>
      </c>
      <c r="Y122" s="26">
        <f>IF(COUNTA($A122:$K122)=0,"",IFERROR(IF(AND(ISNUMBER($A122),DAY($A122)=1,$A122&gt;=DATE(2020,1,1),$A122&lt;=DATE(2100,12,1),$B122&lt;&gt;"",$C122&lt;&gt;"",$D122&lt;&gt;"",COUNTIF('Parâmetros'!$D$4:$D$13,$D122)=1,ISNUMBER($E122),$E122&gt;0,ISNUMBER($G122),$G122&gt;=0,OR($F122="",AND(ISNUMBER($F122),$F122&gt;=0,$F122&lt;=1)),OR($H122="",AND(ISNUMBER($H122),$H122&gt;=0,$H122&lt;=1)),OR($I122="",AND(ISNUMBER($I122),$I122&gt;=0,$I122&lt;=1)),OR($J122="",AND(ISNUMBER($J122),$J122&gt;=0,$J122&lt;=1)),COUNTIFS($A$6:$A$505,$A122,$B$6:$B$505,$B122)=1),1,0),0))</f>
        <v/>
      </c>
    </row>
    <row r="123">
      <c r="A123" s="46" t="n"/>
      <c r="B123" s="19" t="n"/>
      <c r="C123" s="20" t="n"/>
      <c r="D123" s="19" t="n"/>
      <c r="E123" s="50" t="n"/>
      <c r="F123" s="22" t="n"/>
      <c r="G123" s="50" t="n"/>
      <c r="H123" s="22" t="n"/>
      <c r="I123" s="22" t="n"/>
      <c r="J123" s="22" t="n"/>
      <c r="K123" s="20" t="n"/>
      <c r="L123" s="23">
        <f>IF($Y123&lt;&gt;1,"",IF($F123="",IF(AND(ISNUMBER('Parâmetros'!$B$4),'Parâmetros'!$B$4&gt;=0,'Parâmetros'!$B$4&lt;=1),'Parâmetros'!$B$4,""),$F123))</f>
        <v/>
      </c>
      <c r="M123" s="23">
        <f>IF($Y123&lt;&gt;1,"",IF($H123="",IF(AND(ISNUMBER('Parâmetros'!$B$5),'Parâmetros'!$B$5&gt;=0,'Parâmetros'!$B$5&lt;=1),'Parâmetros'!$B$5,""),$H123))</f>
        <v/>
      </c>
      <c r="N123" s="23">
        <f>IF($Y123&lt;&gt;1,"",IF($I123="",IF(AND(ISNUMBER('Parâmetros'!$B$6),'Parâmetros'!$B$6&gt;=0,'Parâmetros'!$B$6&lt;=1),'Parâmetros'!$B$6,""),$I123))</f>
        <v/>
      </c>
      <c r="O123" s="23">
        <f>IF($Y123&lt;&gt;1,"",IF($J123="",IF(AND(ISNUMBER('Parâmetros'!$B$7),'Parâmetros'!$B$7&gt;=0,'Parâmetros'!$B$7&lt;=1),'Parâmetros'!$B$7,""),$J123))</f>
        <v/>
      </c>
      <c r="P123" s="51">
        <f>IF(OR($Y123&lt;&gt;1,NOT(ISNUMBER($L123))),"",$E123*$L123)</f>
        <v/>
      </c>
      <c r="Q123" s="51">
        <f>IF($Y123&lt;&gt;1,"",$G123)</f>
        <v/>
      </c>
      <c r="R123" s="51">
        <f>IF(OR($Y123&lt;&gt;1,NOT(ISNUMBER($M123))),"",$E123*$M123)</f>
        <v/>
      </c>
      <c r="S123" s="51">
        <f>IF(OR($Y123&lt;&gt;1,NOT(ISNUMBER($N123))),"",$E123*$N123)</f>
        <v/>
      </c>
      <c r="T123" s="51">
        <f>IF(OR($Y123&lt;&gt;1,NOT(ISNUMBER($O123))),"",$E123*$O123)</f>
        <v/>
      </c>
      <c r="U123" s="51">
        <f>IF(COUNT($P123:$T123)&lt;&gt;5,"",SUM($P123:$T123))</f>
        <v/>
      </c>
      <c r="V123" s="23">
        <f>IFERROR($U123/$E123,"")</f>
        <v/>
      </c>
      <c r="W123" s="25">
        <f>IF(COUNTA($A123:$K123)=0,"",IF($A123="","Informar competência",IF($B123="","Informar SKU",IF($C123="","Informar produto",IF($D123="","Informar categoria",IF(COUNTIF('Parâmetros'!$D$4:$D$13,$D123)=0,"Categoria fora da lista",IF($E123="","Informar estoque médio",IF($G123="","Informar armazenagem",IF(COUNTIFS($A$6:$A$505,$A123,$B$6:$B$505,$B123)&gt;1,"Duplicidade de competência e SKU",IF($Y123&lt;&gt;1,"Valor, taxa ou data inválida",IF($U123="","Revisar parâmetros padrão",IF($V123&gt;'Parâmetros'!$B$8,"Taxa acima do limite",IF($E123&gt;'Parâmetros'!$B$9,"Estoque acima do limite","OK")))))))))))))</f>
        <v/>
      </c>
      <c r="X123" s="26">
        <f>IF(OR($Y123&lt;&gt;1,$A123&lt;&gt;'Resumo'!$B$3,$U123=""),"",COUNTIFS($A$6:$A$505,'Resumo'!$B$3,$Y$6:$Y$505,1,$U$6:$U$505,"&gt;"&amp;$U123)+COUNTIFS($A$6:$A123,'Resumo'!$B$3,$Y$6:$Y123,1,$U$6:$U123,$U123))</f>
        <v/>
      </c>
      <c r="Y123" s="26">
        <f>IF(COUNTA($A123:$K123)=0,"",IFERROR(IF(AND(ISNUMBER($A123),DAY($A123)=1,$A123&gt;=DATE(2020,1,1),$A123&lt;=DATE(2100,12,1),$B123&lt;&gt;"",$C123&lt;&gt;"",$D123&lt;&gt;"",COUNTIF('Parâmetros'!$D$4:$D$13,$D123)=1,ISNUMBER($E123),$E123&gt;0,ISNUMBER($G123),$G123&gt;=0,OR($F123="",AND(ISNUMBER($F123),$F123&gt;=0,$F123&lt;=1)),OR($H123="",AND(ISNUMBER($H123),$H123&gt;=0,$H123&lt;=1)),OR($I123="",AND(ISNUMBER($I123),$I123&gt;=0,$I123&lt;=1)),OR($J123="",AND(ISNUMBER($J123),$J123&gt;=0,$J123&lt;=1)),COUNTIFS($A$6:$A$505,$A123,$B$6:$B$505,$B123)=1),1,0),0))</f>
        <v/>
      </c>
    </row>
    <row r="124">
      <c r="A124" s="46" t="n"/>
      <c r="B124" s="19" t="n"/>
      <c r="C124" s="20" t="n"/>
      <c r="D124" s="19" t="n"/>
      <c r="E124" s="50" t="n"/>
      <c r="F124" s="22" t="n"/>
      <c r="G124" s="50" t="n"/>
      <c r="H124" s="22" t="n"/>
      <c r="I124" s="22" t="n"/>
      <c r="J124" s="22" t="n"/>
      <c r="K124" s="20" t="n"/>
      <c r="L124" s="23">
        <f>IF($Y124&lt;&gt;1,"",IF($F124="",IF(AND(ISNUMBER('Parâmetros'!$B$4),'Parâmetros'!$B$4&gt;=0,'Parâmetros'!$B$4&lt;=1),'Parâmetros'!$B$4,""),$F124))</f>
        <v/>
      </c>
      <c r="M124" s="23">
        <f>IF($Y124&lt;&gt;1,"",IF($H124="",IF(AND(ISNUMBER('Parâmetros'!$B$5),'Parâmetros'!$B$5&gt;=0,'Parâmetros'!$B$5&lt;=1),'Parâmetros'!$B$5,""),$H124))</f>
        <v/>
      </c>
      <c r="N124" s="23">
        <f>IF($Y124&lt;&gt;1,"",IF($I124="",IF(AND(ISNUMBER('Parâmetros'!$B$6),'Parâmetros'!$B$6&gt;=0,'Parâmetros'!$B$6&lt;=1),'Parâmetros'!$B$6,""),$I124))</f>
        <v/>
      </c>
      <c r="O124" s="23">
        <f>IF($Y124&lt;&gt;1,"",IF($J124="",IF(AND(ISNUMBER('Parâmetros'!$B$7),'Parâmetros'!$B$7&gt;=0,'Parâmetros'!$B$7&lt;=1),'Parâmetros'!$B$7,""),$J124))</f>
        <v/>
      </c>
      <c r="P124" s="51">
        <f>IF(OR($Y124&lt;&gt;1,NOT(ISNUMBER($L124))),"",$E124*$L124)</f>
        <v/>
      </c>
      <c r="Q124" s="51">
        <f>IF($Y124&lt;&gt;1,"",$G124)</f>
        <v/>
      </c>
      <c r="R124" s="51">
        <f>IF(OR($Y124&lt;&gt;1,NOT(ISNUMBER($M124))),"",$E124*$M124)</f>
        <v/>
      </c>
      <c r="S124" s="51">
        <f>IF(OR($Y124&lt;&gt;1,NOT(ISNUMBER($N124))),"",$E124*$N124)</f>
        <v/>
      </c>
      <c r="T124" s="51">
        <f>IF(OR($Y124&lt;&gt;1,NOT(ISNUMBER($O124))),"",$E124*$O124)</f>
        <v/>
      </c>
      <c r="U124" s="51">
        <f>IF(COUNT($P124:$T124)&lt;&gt;5,"",SUM($P124:$T124))</f>
        <v/>
      </c>
      <c r="V124" s="23">
        <f>IFERROR($U124/$E124,"")</f>
        <v/>
      </c>
      <c r="W124" s="25">
        <f>IF(COUNTA($A124:$K124)=0,"",IF($A124="","Informar competência",IF($B124="","Informar SKU",IF($C124="","Informar produto",IF($D124="","Informar categoria",IF(COUNTIF('Parâmetros'!$D$4:$D$13,$D124)=0,"Categoria fora da lista",IF($E124="","Informar estoque médio",IF($G124="","Informar armazenagem",IF(COUNTIFS($A$6:$A$505,$A124,$B$6:$B$505,$B124)&gt;1,"Duplicidade de competência e SKU",IF($Y124&lt;&gt;1,"Valor, taxa ou data inválida",IF($U124="","Revisar parâmetros padrão",IF($V124&gt;'Parâmetros'!$B$8,"Taxa acima do limite",IF($E124&gt;'Parâmetros'!$B$9,"Estoque acima do limite","OK")))))))))))))</f>
        <v/>
      </c>
      <c r="X124" s="26">
        <f>IF(OR($Y124&lt;&gt;1,$A124&lt;&gt;'Resumo'!$B$3,$U124=""),"",COUNTIFS($A$6:$A$505,'Resumo'!$B$3,$Y$6:$Y$505,1,$U$6:$U$505,"&gt;"&amp;$U124)+COUNTIFS($A$6:$A124,'Resumo'!$B$3,$Y$6:$Y124,1,$U$6:$U124,$U124))</f>
        <v/>
      </c>
      <c r="Y124" s="26">
        <f>IF(COUNTA($A124:$K124)=0,"",IFERROR(IF(AND(ISNUMBER($A124),DAY($A124)=1,$A124&gt;=DATE(2020,1,1),$A124&lt;=DATE(2100,12,1),$B124&lt;&gt;"",$C124&lt;&gt;"",$D124&lt;&gt;"",COUNTIF('Parâmetros'!$D$4:$D$13,$D124)=1,ISNUMBER($E124),$E124&gt;0,ISNUMBER($G124),$G124&gt;=0,OR($F124="",AND(ISNUMBER($F124),$F124&gt;=0,$F124&lt;=1)),OR($H124="",AND(ISNUMBER($H124),$H124&gt;=0,$H124&lt;=1)),OR($I124="",AND(ISNUMBER($I124),$I124&gt;=0,$I124&lt;=1)),OR($J124="",AND(ISNUMBER($J124),$J124&gt;=0,$J124&lt;=1)),COUNTIFS($A$6:$A$505,$A124,$B$6:$B$505,$B124)=1),1,0),0))</f>
        <v/>
      </c>
    </row>
    <row r="125">
      <c r="A125" s="46" t="n"/>
      <c r="B125" s="19" t="n"/>
      <c r="C125" s="20" t="n"/>
      <c r="D125" s="19" t="n"/>
      <c r="E125" s="50" t="n"/>
      <c r="F125" s="22" t="n"/>
      <c r="G125" s="50" t="n"/>
      <c r="H125" s="22" t="n"/>
      <c r="I125" s="22" t="n"/>
      <c r="J125" s="22" t="n"/>
      <c r="K125" s="20" t="n"/>
      <c r="L125" s="23">
        <f>IF($Y125&lt;&gt;1,"",IF($F125="",IF(AND(ISNUMBER('Parâmetros'!$B$4),'Parâmetros'!$B$4&gt;=0,'Parâmetros'!$B$4&lt;=1),'Parâmetros'!$B$4,""),$F125))</f>
        <v/>
      </c>
      <c r="M125" s="23">
        <f>IF($Y125&lt;&gt;1,"",IF($H125="",IF(AND(ISNUMBER('Parâmetros'!$B$5),'Parâmetros'!$B$5&gt;=0,'Parâmetros'!$B$5&lt;=1),'Parâmetros'!$B$5,""),$H125))</f>
        <v/>
      </c>
      <c r="N125" s="23">
        <f>IF($Y125&lt;&gt;1,"",IF($I125="",IF(AND(ISNUMBER('Parâmetros'!$B$6),'Parâmetros'!$B$6&gt;=0,'Parâmetros'!$B$6&lt;=1),'Parâmetros'!$B$6,""),$I125))</f>
        <v/>
      </c>
      <c r="O125" s="23">
        <f>IF($Y125&lt;&gt;1,"",IF($J125="",IF(AND(ISNUMBER('Parâmetros'!$B$7),'Parâmetros'!$B$7&gt;=0,'Parâmetros'!$B$7&lt;=1),'Parâmetros'!$B$7,""),$J125))</f>
        <v/>
      </c>
      <c r="P125" s="51">
        <f>IF(OR($Y125&lt;&gt;1,NOT(ISNUMBER($L125))),"",$E125*$L125)</f>
        <v/>
      </c>
      <c r="Q125" s="51">
        <f>IF($Y125&lt;&gt;1,"",$G125)</f>
        <v/>
      </c>
      <c r="R125" s="51">
        <f>IF(OR($Y125&lt;&gt;1,NOT(ISNUMBER($M125))),"",$E125*$M125)</f>
        <v/>
      </c>
      <c r="S125" s="51">
        <f>IF(OR($Y125&lt;&gt;1,NOT(ISNUMBER($N125))),"",$E125*$N125)</f>
        <v/>
      </c>
      <c r="T125" s="51">
        <f>IF(OR($Y125&lt;&gt;1,NOT(ISNUMBER($O125))),"",$E125*$O125)</f>
        <v/>
      </c>
      <c r="U125" s="51">
        <f>IF(COUNT($P125:$T125)&lt;&gt;5,"",SUM($P125:$T125))</f>
        <v/>
      </c>
      <c r="V125" s="23">
        <f>IFERROR($U125/$E125,"")</f>
        <v/>
      </c>
      <c r="W125" s="25">
        <f>IF(COUNTA($A125:$K125)=0,"",IF($A125="","Informar competência",IF($B125="","Informar SKU",IF($C125="","Informar produto",IF($D125="","Informar categoria",IF(COUNTIF('Parâmetros'!$D$4:$D$13,$D125)=0,"Categoria fora da lista",IF($E125="","Informar estoque médio",IF($G125="","Informar armazenagem",IF(COUNTIFS($A$6:$A$505,$A125,$B$6:$B$505,$B125)&gt;1,"Duplicidade de competência e SKU",IF($Y125&lt;&gt;1,"Valor, taxa ou data inválida",IF($U125="","Revisar parâmetros padrão",IF($V125&gt;'Parâmetros'!$B$8,"Taxa acima do limite",IF($E125&gt;'Parâmetros'!$B$9,"Estoque acima do limite","OK")))))))))))))</f>
        <v/>
      </c>
      <c r="X125" s="26">
        <f>IF(OR($Y125&lt;&gt;1,$A125&lt;&gt;'Resumo'!$B$3,$U125=""),"",COUNTIFS($A$6:$A$505,'Resumo'!$B$3,$Y$6:$Y$505,1,$U$6:$U$505,"&gt;"&amp;$U125)+COUNTIFS($A$6:$A125,'Resumo'!$B$3,$Y$6:$Y125,1,$U$6:$U125,$U125))</f>
        <v/>
      </c>
      <c r="Y125" s="26">
        <f>IF(COUNTA($A125:$K125)=0,"",IFERROR(IF(AND(ISNUMBER($A125),DAY($A125)=1,$A125&gt;=DATE(2020,1,1),$A125&lt;=DATE(2100,12,1),$B125&lt;&gt;"",$C125&lt;&gt;"",$D125&lt;&gt;"",COUNTIF('Parâmetros'!$D$4:$D$13,$D125)=1,ISNUMBER($E125),$E125&gt;0,ISNUMBER($G125),$G125&gt;=0,OR($F125="",AND(ISNUMBER($F125),$F125&gt;=0,$F125&lt;=1)),OR($H125="",AND(ISNUMBER($H125),$H125&gt;=0,$H125&lt;=1)),OR($I125="",AND(ISNUMBER($I125),$I125&gt;=0,$I125&lt;=1)),OR($J125="",AND(ISNUMBER($J125),$J125&gt;=0,$J125&lt;=1)),COUNTIFS($A$6:$A$505,$A125,$B$6:$B$505,$B125)=1),1,0),0))</f>
        <v/>
      </c>
    </row>
    <row r="126">
      <c r="A126" s="46" t="n"/>
      <c r="B126" s="19" t="n"/>
      <c r="C126" s="20" t="n"/>
      <c r="D126" s="19" t="n"/>
      <c r="E126" s="50" t="n"/>
      <c r="F126" s="22" t="n"/>
      <c r="G126" s="50" t="n"/>
      <c r="H126" s="22" t="n"/>
      <c r="I126" s="22" t="n"/>
      <c r="J126" s="22" t="n"/>
      <c r="K126" s="20" t="n"/>
      <c r="L126" s="23">
        <f>IF($Y126&lt;&gt;1,"",IF($F126="",IF(AND(ISNUMBER('Parâmetros'!$B$4),'Parâmetros'!$B$4&gt;=0,'Parâmetros'!$B$4&lt;=1),'Parâmetros'!$B$4,""),$F126))</f>
        <v/>
      </c>
      <c r="M126" s="23">
        <f>IF($Y126&lt;&gt;1,"",IF($H126="",IF(AND(ISNUMBER('Parâmetros'!$B$5),'Parâmetros'!$B$5&gt;=0,'Parâmetros'!$B$5&lt;=1),'Parâmetros'!$B$5,""),$H126))</f>
        <v/>
      </c>
      <c r="N126" s="23">
        <f>IF($Y126&lt;&gt;1,"",IF($I126="",IF(AND(ISNUMBER('Parâmetros'!$B$6),'Parâmetros'!$B$6&gt;=0,'Parâmetros'!$B$6&lt;=1),'Parâmetros'!$B$6,""),$I126))</f>
        <v/>
      </c>
      <c r="O126" s="23">
        <f>IF($Y126&lt;&gt;1,"",IF($J126="",IF(AND(ISNUMBER('Parâmetros'!$B$7),'Parâmetros'!$B$7&gt;=0,'Parâmetros'!$B$7&lt;=1),'Parâmetros'!$B$7,""),$J126))</f>
        <v/>
      </c>
      <c r="P126" s="51">
        <f>IF(OR($Y126&lt;&gt;1,NOT(ISNUMBER($L126))),"",$E126*$L126)</f>
        <v/>
      </c>
      <c r="Q126" s="51">
        <f>IF($Y126&lt;&gt;1,"",$G126)</f>
        <v/>
      </c>
      <c r="R126" s="51">
        <f>IF(OR($Y126&lt;&gt;1,NOT(ISNUMBER($M126))),"",$E126*$M126)</f>
        <v/>
      </c>
      <c r="S126" s="51">
        <f>IF(OR($Y126&lt;&gt;1,NOT(ISNUMBER($N126))),"",$E126*$N126)</f>
        <v/>
      </c>
      <c r="T126" s="51">
        <f>IF(OR($Y126&lt;&gt;1,NOT(ISNUMBER($O126))),"",$E126*$O126)</f>
        <v/>
      </c>
      <c r="U126" s="51">
        <f>IF(COUNT($P126:$T126)&lt;&gt;5,"",SUM($P126:$T126))</f>
        <v/>
      </c>
      <c r="V126" s="23">
        <f>IFERROR($U126/$E126,"")</f>
        <v/>
      </c>
      <c r="W126" s="25">
        <f>IF(COUNTA($A126:$K126)=0,"",IF($A126="","Informar competência",IF($B126="","Informar SKU",IF($C126="","Informar produto",IF($D126="","Informar categoria",IF(COUNTIF('Parâmetros'!$D$4:$D$13,$D126)=0,"Categoria fora da lista",IF($E126="","Informar estoque médio",IF($G126="","Informar armazenagem",IF(COUNTIFS($A$6:$A$505,$A126,$B$6:$B$505,$B126)&gt;1,"Duplicidade de competência e SKU",IF($Y126&lt;&gt;1,"Valor, taxa ou data inválida",IF($U126="","Revisar parâmetros padrão",IF($V126&gt;'Parâmetros'!$B$8,"Taxa acima do limite",IF($E126&gt;'Parâmetros'!$B$9,"Estoque acima do limite","OK")))))))))))))</f>
        <v/>
      </c>
      <c r="X126" s="26">
        <f>IF(OR($Y126&lt;&gt;1,$A126&lt;&gt;'Resumo'!$B$3,$U126=""),"",COUNTIFS($A$6:$A$505,'Resumo'!$B$3,$Y$6:$Y$505,1,$U$6:$U$505,"&gt;"&amp;$U126)+COUNTIFS($A$6:$A126,'Resumo'!$B$3,$Y$6:$Y126,1,$U$6:$U126,$U126))</f>
        <v/>
      </c>
      <c r="Y126" s="26">
        <f>IF(COUNTA($A126:$K126)=0,"",IFERROR(IF(AND(ISNUMBER($A126),DAY($A126)=1,$A126&gt;=DATE(2020,1,1),$A126&lt;=DATE(2100,12,1),$B126&lt;&gt;"",$C126&lt;&gt;"",$D126&lt;&gt;"",COUNTIF('Parâmetros'!$D$4:$D$13,$D126)=1,ISNUMBER($E126),$E126&gt;0,ISNUMBER($G126),$G126&gt;=0,OR($F126="",AND(ISNUMBER($F126),$F126&gt;=0,$F126&lt;=1)),OR($H126="",AND(ISNUMBER($H126),$H126&gt;=0,$H126&lt;=1)),OR($I126="",AND(ISNUMBER($I126),$I126&gt;=0,$I126&lt;=1)),OR($J126="",AND(ISNUMBER($J126),$J126&gt;=0,$J126&lt;=1)),COUNTIFS($A$6:$A$505,$A126,$B$6:$B$505,$B126)=1),1,0),0))</f>
        <v/>
      </c>
    </row>
    <row r="127">
      <c r="A127" s="46" t="n"/>
      <c r="B127" s="19" t="n"/>
      <c r="C127" s="20" t="n"/>
      <c r="D127" s="19" t="n"/>
      <c r="E127" s="50" t="n"/>
      <c r="F127" s="22" t="n"/>
      <c r="G127" s="50" t="n"/>
      <c r="H127" s="22" t="n"/>
      <c r="I127" s="22" t="n"/>
      <c r="J127" s="22" t="n"/>
      <c r="K127" s="20" t="n"/>
      <c r="L127" s="23">
        <f>IF($Y127&lt;&gt;1,"",IF($F127="",IF(AND(ISNUMBER('Parâmetros'!$B$4),'Parâmetros'!$B$4&gt;=0,'Parâmetros'!$B$4&lt;=1),'Parâmetros'!$B$4,""),$F127))</f>
        <v/>
      </c>
      <c r="M127" s="23">
        <f>IF($Y127&lt;&gt;1,"",IF($H127="",IF(AND(ISNUMBER('Parâmetros'!$B$5),'Parâmetros'!$B$5&gt;=0,'Parâmetros'!$B$5&lt;=1),'Parâmetros'!$B$5,""),$H127))</f>
        <v/>
      </c>
      <c r="N127" s="23">
        <f>IF($Y127&lt;&gt;1,"",IF($I127="",IF(AND(ISNUMBER('Parâmetros'!$B$6),'Parâmetros'!$B$6&gt;=0,'Parâmetros'!$B$6&lt;=1),'Parâmetros'!$B$6,""),$I127))</f>
        <v/>
      </c>
      <c r="O127" s="23">
        <f>IF($Y127&lt;&gt;1,"",IF($J127="",IF(AND(ISNUMBER('Parâmetros'!$B$7),'Parâmetros'!$B$7&gt;=0,'Parâmetros'!$B$7&lt;=1),'Parâmetros'!$B$7,""),$J127))</f>
        <v/>
      </c>
      <c r="P127" s="51">
        <f>IF(OR($Y127&lt;&gt;1,NOT(ISNUMBER($L127))),"",$E127*$L127)</f>
        <v/>
      </c>
      <c r="Q127" s="51">
        <f>IF($Y127&lt;&gt;1,"",$G127)</f>
        <v/>
      </c>
      <c r="R127" s="51">
        <f>IF(OR($Y127&lt;&gt;1,NOT(ISNUMBER($M127))),"",$E127*$M127)</f>
        <v/>
      </c>
      <c r="S127" s="51">
        <f>IF(OR($Y127&lt;&gt;1,NOT(ISNUMBER($N127))),"",$E127*$N127)</f>
        <v/>
      </c>
      <c r="T127" s="51">
        <f>IF(OR($Y127&lt;&gt;1,NOT(ISNUMBER($O127))),"",$E127*$O127)</f>
        <v/>
      </c>
      <c r="U127" s="51">
        <f>IF(COUNT($P127:$T127)&lt;&gt;5,"",SUM($P127:$T127))</f>
        <v/>
      </c>
      <c r="V127" s="23">
        <f>IFERROR($U127/$E127,"")</f>
        <v/>
      </c>
      <c r="W127" s="25">
        <f>IF(COUNTA($A127:$K127)=0,"",IF($A127="","Informar competência",IF($B127="","Informar SKU",IF($C127="","Informar produto",IF($D127="","Informar categoria",IF(COUNTIF('Parâmetros'!$D$4:$D$13,$D127)=0,"Categoria fora da lista",IF($E127="","Informar estoque médio",IF($G127="","Informar armazenagem",IF(COUNTIFS($A$6:$A$505,$A127,$B$6:$B$505,$B127)&gt;1,"Duplicidade de competência e SKU",IF($Y127&lt;&gt;1,"Valor, taxa ou data inválida",IF($U127="","Revisar parâmetros padrão",IF($V127&gt;'Parâmetros'!$B$8,"Taxa acima do limite",IF($E127&gt;'Parâmetros'!$B$9,"Estoque acima do limite","OK")))))))))))))</f>
        <v/>
      </c>
      <c r="X127" s="26">
        <f>IF(OR($Y127&lt;&gt;1,$A127&lt;&gt;'Resumo'!$B$3,$U127=""),"",COUNTIFS($A$6:$A$505,'Resumo'!$B$3,$Y$6:$Y$505,1,$U$6:$U$505,"&gt;"&amp;$U127)+COUNTIFS($A$6:$A127,'Resumo'!$B$3,$Y$6:$Y127,1,$U$6:$U127,$U127))</f>
        <v/>
      </c>
      <c r="Y127" s="26">
        <f>IF(COUNTA($A127:$K127)=0,"",IFERROR(IF(AND(ISNUMBER($A127),DAY($A127)=1,$A127&gt;=DATE(2020,1,1),$A127&lt;=DATE(2100,12,1),$B127&lt;&gt;"",$C127&lt;&gt;"",$D127&lt;&gt;"",COUNTIF('Parâmetros'!$D$4:$D$13,$D127)=1,ISNUMBER($E127),$E127&gt;0,ISNUMBER($G127),$G127&gt;=0,OR($F127="",AND(ISNUMBER($F127),$F127&gt;=0,$F127&lt;=1)),OR($H127="",AND(ISNUMBER($H127),$H127&gt;=0,$H127&lt;=1)),OR($I127="",AND(ISNUMBER($I127),$I127&gt;=0,$I127&lt;=1)),OR($J127="",AND(ISNUMBER($J127),$J127&gt;=0,$J127&lt;=1)),COUNTIFS($A$6:$A$505,$A127,$B$6:$B$505,$B127)=1),1,0),0))</f>
        <v/>
      </c>
    </row>
    <row r="128">
      <c r="A128" s="46" t="n"/>
      <c r="B128" s="19" t="n"/>
      <c r="C128" s="20" t="n"/>
      <c r="D128" s="19" t="n"/>
      <c r="E128" s="50" t="n"/>
      <c r="F128" s="22" t="n"/>
      <c r="G128" s="50" t="n"/>
      <c r="H128" s="22" t="n"/>
      <c r="I128" s="22" t="n"/>
      <c r="J128" s="22" t="n"/>
      <c r="K128" s="20" t="n"/>
      <c r="L128" s="23">
        <f>IF($Y128&lt;&gt;1,"",IF($F128="",IF(AND(ISNUMBER('Parâmetros'!$B$4),'Parâmetros'!$B$4&gt;=0,'Parâmetros'!$B$4&lt;=1),'Parâmetros'!$B$4,""),$F128))</f>
        <v/>
      </c>
      <c r="M128" s="23">
        <f>IF($Y128&lt;&gt;1,"",IF($H128="",IF(AND(ISNUMBER('Parâmetros'!$B$5),'Parâmetros'!$B$5&gt;=0,'Parâmetros'!$B$5&lt;=1),'Parâmetros'!$B$5,""),$H128))</f>
        <v/>
      </c>
      <c r="N128" s="23">
        <f>IF($Y128&lt;&gt;1,"",IF($I128="",IF(AND(ISNUMBER('Parâmetros'!$B$6),'Parâmetros'!$B$6&gt;=0,'Parâmetros'!$B$6&lt;=1),'Parâmetros'!$B$6,""),$I128))</f>
        <v/>
      </c>
      <c r="O128" s="23">
        <f>IF($Y128&lt;&gt;1,"",IF($J128="",IF(AND(ISNUMBER('Parâmetros'!$B$7),'Parâmetros'!$B$7&gt;=0,'Parâmetros'!$B$7&lt;=1),'Parâmetros'!$B$7,""),$J128))</f>
        <v/>
      </c>
      <c r="P128" s="51">
        <f>IF(OR($Y128&lt;&gt;1,NOT(ISNUMBER($L128))),"",$E128*$L128)</f>
        <v/>
      </c>
      <c r="Q128" s="51">
        <f>IF($Y128&lt;&gt;1,"",$G128)</f>
        <v/>
      </c>
      <c r="R128" s="51">
        <f>IF(OR($Y128&lt;&gt;1,NOT(ISNUMBER($M128))),"",$E128*$M128)</f>
        <v/>
      </c>
      <c r="S128" s="51">
        <f>IF(OR($Y128&lt;&gt;1,NOT(ISNUMBER($N128))),"",$E128*$N128)</f>
        <v/>
      </c>
      <c r="T128" s="51">
        <f>IF(OR($Y128&lt;&gt;1,NOT(ISNUMBER($O128))),"",$E128*$O128)</f>
        <v/>
      </c>
      <c r="U128" s="51">
        <f>IF(COUNT($P128:$T128)&lt;&gt;5,"",SUM($P128:$T128))</f>
        <v/>
      </c>
      <c r="V128" s="23">
        <f>IFERROR($U128/$E128,"")</f>
        <v/>
      </c>
      <c r="W128" s="25">
        <f>IF(COUNTA($A128:$K128)=0,"",IF($A128="","Informar competência",IF($B128="","Informar SKU",IF($C128="","Informar produto",IF($D128="","Informar categoria",IF(COUNTIF('Parâmetros'!$D$4:$D$13,$D128)=0,"Categoria fora da lista",IF($E128="","Informar estoque médio",IF($G128="","Informar armazenagem",IF(COUNTIFS($A$6:$A$505,$A128,$B$6:$B$505,$B128)&gt;1,"Duplicidade de competência e SKU",IF($Y128&lt;&gt;1,"Valor, taxa ou data inválida",IF($U128="","Revisar parâmetros padrão",IF($V128&gt;'Parâmetros'!$B$8,"Taxa acima do limite",IF($E128&gt;'Parâmetros'!$B$9,"Estoque acima do limite","OK")))))))))))))</f>
        <v/>
      </c>
      <c r="X128" s="26">
        <f>IF(OR($Y128&lt;&gt;1,$A128&lt;&gt;'Resumo'!$B$3,$U128=""),"",COUNTIFS($A$6:$A$505,'Resumo'!$B$3,$Y$6:$Y$505,1,$U$6:$U$505,"&gt;"&amp;$U128)+COUNTIFS($A$6:$A128,'Resumo'!$B$3,$Y$6:$Y128,1,$U$6:$U128,$U128))</f>
        <v/>
      </c>
      <c r="Y128" s="26">
        <f>IF(COUNTA($A128:$K128)=0,"",IFERROR(IF(AND(ISNUMBER($A128),DAY($A128)=1,$A128&gt;=DATE(2020,1,1),$A128&lt;=DATE(2100,12,1),$B128&lt;&gt;"",$C128&lt;&gt;"",$D128&lt;&gt;"",COUNTIF('Parâmetros'!$D$4:$D$13,$D128)=1,ISNUMBER($E128),$E128&gt;0,ISNUMBER($G128),$G128&gt;=0,OR($F128="",AND(ISNUMBER($F128),$F128&gt;=0,$F128&lt;=1)),OR($H128="",AND(ISNUMBER($H128),$H128&gt;=0,$H128&lt;=1)),OR($I128="",AND(ISNUMBER($I128),$I128&gt;=0,$I128&lt;=1)),OR($J128="",AND(ISNUMBER($J128),$J128&gt;=0,$J128&lt;=1)),COUNTIFS($A$6:$A$505,$A128,$B$6:$B$505,$B128)=1),1,0),0))</f>
        <v/>
      </c>
    </row>
    <row r="129">
      <c r="A129" s="46" t="n"/>
      <c r="B129" s="19" t="n"/>
      <c r="C129" s="20" t="n"/>
      <c r="D129" s="19" t="n"/>
      <c r="E129" s="50" t="n"/>
      <c r="F129" s="22" t="n"/>
      <c r="G129" s="50" t="n"/>
      <c r="H129" s="22" t="n"/>
      <c r="I129" s="22" t="n"/>
      <c r="J129" s="22" t="n"/>
      <c r="K129" s="20" t="n"/>
      <c r="L129" s="23">
        <f>IF($Y129&lt;&gt;1,"",IF($F129="",IF(AND(ISNUMBER('Parâmetros'!$B$4),'Parâmetros'!$B$4&gt;=0,'Parâmetros'!$B$4&lt;=1),'Parâmetros'!$B$4,""),$F129))</f>
        <v/>
      </c>
      <c r="M129" s="23">
        <f>IF($Y129&lt;&gt;1,"",IF($H129="",IF(AND(ISNUMBER('Parâmetros'!$B$5),'Parâmetros'!$B$5&gt;=0,'Parâmetros'!$B$5&lt;=1),'Parâmetros'!$B$5,""),$H129))</f>
        <v/>
      </c>
      <c r="N129" s="23">
        <f>IF($Y129&lt;&gt;1,"",IF($I129="",IF(AND(ISNUMBER('Parâmetros'!$B$6),'Parâmetros'!$B$6&gt;=0,'Parâmetros'!$B$6&lt;=1),'Parâmetros'!$B$6,""),$I129))</f>
        <v/>
      </c>
      <c r="O129" s="23">
        <f>IF($Y129&lt;&gt;1,"",IF($J129="",IF(AND(ISNUMBER('Parâmetros'!$B$7),'Parâmetros'!$B$7&gt;=0,'Parâmetros'!$B$7&lt;=1),'Parâmetros'!$B$7,""),$J129))</f>
        <v/>
      </c>
      <c r="P129" s="51">
        <f>IF(OR($Y129&lt;&gt;1,NOT(ISNUMBER($L129))),"",$E129*$L129)</f>
        <v/>
      </c>
      <c r="Q129" s="51">
        <f>IF($Y129&lt;&gt;1,"",$G129)</f>
        <v/>
      </c>
      <c r="R129" s="51">
        <f>IF(OR($Y129&lt;&gt;1,NOT(ISNUMBER($M129))),"",$E129*$M129)</f>
        <v/>
      </c>
      <c r="S129" s="51">
        <f>IF(OR($Y129&lt;&gt;1,NOT(ISNUMBER($N129))),"",$E129*$N129)</f>
        <v/>
      </c>
      <c r="T129" s="51">
        <f>IF(OR($Y129&lt;&gt;1,NOT(ISNUMBER($O129))),"",$E129*$O129)</f>
        <v/>
      </c>
      <c r="U129" s="51">
        <f>IF(COUNT($P129:$T129)&lt;&gt;5,"",SUM($P129:$T129))</f>
        <v/>
      </c>
      <c r="V129" s="23">
        <f>IFERROR($U129/$E129,"")</f>
        <v/>
      </c>
      <c r="W129" s="25">
        <f>IF(COUNTA($A129:$K129)=0,"",IF($A129="","Informar competência",IF($B129="","Informar SKU",IF($C129="","Informar produto",IF($D129="","Informar categoria",IF(COUNTIF('Parâmetros'!$D$4:$D$13,$D129)=0,"Categoria fora da lista",IF($E129="","Informar estoque médio",IF($G129="","Informar armazenagem",IF(COUNTIFS($A$6:$A$505,$A129,$B$6:$B$505,$B129)&gt;1,"Duplicidade de competência e SKU",IF($Y129&lt;&gt;1,"Valor, taxa ou data inválida",IF($U129="","Revisar parâmetros padrão",IF($V129&gt;'Parâmetros'!$B$8,"Taxa acima do limite",IF($E129&gt;'Parâmetros'!$B$9,"Estoque acima do limite","OK")))))))))))))</f>
        <v/>
      </c>
      <c r="X129" s="26">
        <f>IF(OR($Y129&lt;&gt;1,$A129&lt;&gt;'Resumo'!$B$3,$U129=""),"",COUNTIFS($A$6:$A$505,'Resumo'!$B$3,$Y$6:$Y$505,1,$U$6:$U$505,"&gt;"&amp;$U129)+COUNTIFS($A$6:$A129,'Resumo'!$B$3,$Y$6:$Y129,1,$U$6:$U129,$U129))</f>
        <v/>
      </c>
      <c r="Y129" s="26">
        <f>IF(COUNTA($A129:$K129)=0,"",IFERROR(IF(AND(ISNUMBER($A129),DAY($A129)=1,$A129&gt;=DATE(2020,1,1),$A129&lt;=DATE(2100,12,1),$B129&lt;&gt;"",$C129&lt;&gt;"",$D129&lt;&gt;"",COUNTIF('Parâmetros'!$D$4:$D$13,$D129)=1,ISNUMBER($E129),$E129&gt;0,ISNUMBER($G129),$G129&gt;=0,OR($F129="",AND(ISNUMBER($F129),$F129&gt;=0,$F129&lt;=1)),OR($H129="",AND(ISNUMBER($H129),$H129&gt;=0,$H129&lt;=1)),OR($I129="",AND(ISNUMBER($I129),$I129&gt;=0,$I129&lt;=1)),OR($J129="",AND(ISNUMBER($J129),$J129&gt;=0,$J129&lt;=1)),COUNTIFS($A$6:$A$505,$A129,$B$6:$B$505,$B129)=1),1,0),0))</f>
        <v/>
      </c>
    </row>
    <row r="130">
      <c r="A130" s="46" t="n"/>
      <c r="B130" s="19" t="n"/>
      <c r="C130" s="20" t="n"/>
      <c r="D130" s="19" t="n"/>
      <c r="E130" s="50" t="n"/>
      <c r="F130" s="22" t="n"/>
      <c r="G130" s="50" t="n"/>
      <c r="H130" s="22" t="n"/>
      <c r="I130" s="22" t="n"/>
      <c r="J130" s="22" t="n"/>
      <c r="K130" s="20" t="n"/>
      <c r="L130" s="23">
        <f>IF($Y130&lt;&gt;1,"",IF($F130="",IF(AND(ISNUMBER('Parâmetros'!$B$4),'Parâmetros'!$B$4&gt;=0,'Parâmetros'!$B$4&lt;=1),'Parâmetros'!$B$4,""),$F130))</f>
        <v/>
      </c>
      <c r="M130" s="23">
        <f>IF($Y130&lt;&gt;1,"",IF($H130="",IF(AND(ISNUMBER('Parâmetros'!$B$5),'Parâmetros'!$B$5&gt;=0,'Parâmetros'!$B$5&lt;=1),'Parâmetros'!$B$5,""),$H130))</f>
        <v/>
      </c>
      <c r="N130" s="23">
        <f>IF($Y130&lt;&gt;1,"",IF($I130="",IF(AND(ISNUMBER('Parâmetros'!$B$6),'Parâmetros'!$B$6&gt;=0,'Parâmetros'!$B$6&lt;=1),'Parâmetros'!$B$6,""),$I130))</f>
        <v/>
      </c>
      <c r="O130" s="23">
        <f>IF($Y130&lt;&gt;1,"",IF($J130="",IF(AND(ISNUMBER('Parâmetros'!$B$7),'Parâmetros'!$B$7&gt;=0,'Parâmetros'!$B$7&lt;=1),'Parâmetros'!$B$7,""),$J130))</f>
        <v/>
      </c>
      <c r="P130" s="51">
        <f>IF(OR($Y130&lt;&gt;1,NOT(ISNUMBER($L130))),"",$E130*$L130)</f>
        <v/>
      </c>
      <c r="Q130" s="51">
        <f>IF($Y130&lt;&gt;1,"",$G130)</f>
        <v/>
      </c>
      <c r="R130" s="51">
        <f>IF(OR($Y130&lt;&gt;1,NOT(ISNUMBER($M130))),"",$E130*$M130)</f>
        <v/>
      </c>
      <c r="S130" s="51">
        <f>IF(OR($Y130&lt;&gt;1,NOT(ISNUMBER($N130))),"",$E130*$N130)</f>
        <v/>
      </c>
      <c r="T130" s="51">
        <f>IF(OR($Y130&lt;&gt;1,NOT(ISNUMBER($O130))),"",$E130*$O130)</f>
        <v/>
      </c>
      <c r="U130" s="51">
        <f>IF(COUNT($P130:$T130)&lt;&gt;5,"",SUM($P130:$T130))</f>
        <v/>
      </c>
      <c r="V130" s="23">
        <f>IFERROR($U130/$E130,"")</f>
        <v/>
      </c>
      <c r="W130" s="25">
        <f>IF(COUNTA($A130:$K130)=0,"",IF($A130="","Informar competência",IF($B130="","Informar SKU",IF($C130="","Informar produto",IF($D130="","Informar categoria",IF(COUNTIF('Parâmetros'!$D$4:$D$13,$D130)=0,"Categoria fora da lista",IF($E130="","Informar estoque médio",IF($G130="","Informar armazenagem",IF(COUNTIFS($A$6:$A$505,$A130,$B$6:$B$505,$B130)&gt;1,"Duplicidade de competência e SKU",IF($Y130&lt;&gt;1,"Valor, taxa ou data inválida",IF($U130="","Revisar parâmetros padrão",IF($V130&gt;'Parâmetros'!$B$8,"Taxa acima do limite",IF($E130&gt;'Parâmetros'!$B$9,"Estoque acima do limite","OK")))))))))))))</f>
        <v/>
      </c>
      <c r="X130" s="26">
        <f>IF(OR($Y130&lt;&gt;1,$A130&lt;&gt;'Resumo'!$B$3,$U130=""),"",COUNTIFS($A$6:$A$505,'Resumo'!$B$3,$Y$6:$Y$505,1,$U$6:$U$505,"&gt;"&amp;$U130)+COUNTIFS($A$6:$A130,'Resumo'!$B$3,$Y$6:$Y130,1,$U$6:$U130,$U130))</f>
        <v/>
      </c>
      <c r="Y130" s="26">
        <f>IF(COUNTA($A130:$K130)=0,"",IFERROR(IF(AND(ISNUMBER($A130),DAY($A130)=1,$A130&gt;=DATE(2020,1,1),$A130&lt;=DATE(2100,12,1),$B130&lt;&gt;"",$C130&lt;&gt;"",$D130&lt;&gt;"",COUNTIF('Parâmetros'!$D$4:$D$13,$D130)=1,ISNUMBER($E130),$E130&gt;0,ISNUMBER($G130),$G130&gt;=0,OR($F130="",AND(ISNUMBER($F130),$F130&gt;=0,$F130&lt;=1)),OR($H130="",AND(ISNUMBER($H130),$H130&gt;=0,$H130&lt;=1)),OR($I130="",AND(ISNUMBER($I130),$I130&gt;=0,$I130&lt;=1)),OR($J130="",AND(ISNUMBER($J130),$J130&gt;=0,$J130&lt;=1)),COUNTIFS($A$6:$A$505,$A130,$B$6:$B$505,$B130)=1),1,0),0))</f>
        <v/>
      </c>
    </row>
    <row r="131">
      <c r="A131" s="46" t="n"/>
      <c r="B131" s="19" t="n"/>
      <c r="C131" s="20" t="n"/>
      <c r="D131" s="19" t="n"/>
      <c r="E131" s="50" t="n"/>
      <c r="F131" s="22" t="n"/>
      <c r="G131" s="50" t="n"/>
      <c r="H131" s="22" t="n"/>
      <c r="I131" s="22" t="n"/>
      <c r="J131" s="22" t="n"/>
      <c r="K131" s="20" t="n"/>
      <c r="L131" s="23">
        <f>IF($Y131&lt;&gt;1,"",IF($F131="",IF(AND(ISNUMBER('Parâmetros'!$B$4),'Parâmetros'!$B$4&gt;=0,'Parâmetros'!$B$4&lt;=1),'Parâmetros'!$B$4,""),$F131))</f>
        <v/>
      </c>
      <c r="M131" s="23">
        <f>IF($Y131&lt;&gt;1,"",IF($H131="",IF(AND(ISNUMBER('Parâmetros'!$B$5),'Parâmetros'!$B$5&gt;=0,'Parâmetros'!$B$5&lt;=1),'Parâmetros'!$B$5,""),$H131))</f>
        <v/>
      </c>
      <c r="N131" s="23">
        <f>IF($Y131&lt;&gt;1,"",IF($I131="",IF(AND(ISNUMBER('Parâmetros'!$B$6),'Parâmetros'!$B$6&gt;=0,'Parâmetros'!$B$6&lt;=1),'Parâmetros'!$B$6,""),$I131))</f>
        <v/>
      </c>
      <c r="O131" s="23">
        <f>IF($Y131&lt;&gt;1,"",IF($J131="",IF(AND(ISNUMBER('Parâmetros'!$B$7),'Parâmetros'!$B$7&gt;=0,'Parâmetros'!$B$7&lt;=1),'Parâmetros'!$B$7,""),$J131))</f>
        <v/>
      </c>
      <c r="P131" s="51">
        <f>IF(OR($Y131&lt;&gt;1,NOT(ISNUMBER($L131))),"",$E131*$L131)</f>
        <v/>
      </c>
      <c r="Q131" s="51">
        <f>IF($Y131&lt;&gt;1,"",$G131)</f>
        <v/>
      </c>
      <c r="R131" s="51">
        <f>IF(OR($Y131&lt;&gt;1,NOT(ISNUMBER($M131))),"",$E131*$M131)</f>
        <v/>
      </c>
      <c r="S131" s="51">
        <f>IF(OR($Y131&lt;&gt;1,NOT(ISNUMBER($N131))),"",$E131*$N131)</f>
        <v/>
      </c>
      <c r="T131" s="51">
        <f>IF(OR($Y131&lt;&gt;1,NOT(ISNUMBER($O131))),"",$E131*$O131)</f>
        <v/>
      </c>
      <c r="U131" s="51">
        <f>IF(COUNT($P131:$T131)&lt;&gt;5,"",SUM($P131:$T131))</f>
        <v/>
      </c>
      <c r="V131" s="23">
        <f>IFERROR($U131/$E131,"")</f>
        <v/>
      </c>
      <c r="W131" s="25">
        <f>IF(COUNTA($A131:$K131)=0,"",IF($A131="","Informar competência",IF($B131="","Informar SKU",IF($C131="","Informar produto",IF($D131="","Informar categoria",IF(COUNTIF('Parâmetros'!$D$4:$D$13,$D131)=0,"Categoria fora da lista",IF($E131="","Informar estoque médio",IF($G131="","Informar armazenagem",IF(COUNTIFS($A$6:$A$505,$A131,$B$6:$B$505,$B131)&gt;1,"Duplicidade de competência e SKU",IF($Y131&lt;&gt;1,"Valor, taxa ou data inválida",IF($U131="","Revisar parâmetros padrão",IF($V131&gt;'Parâmetros'!$B$8,"Taxa acima do limite",IF($E131&gt;'Parâmetros'!$B$9,"Estoque acima do limite","OK")))))))))))))</f>
        <v/>
      </c>
      <c r="X131" s="26">
        <f>IF(OR($Y131&lt;&gt;1,$A131&lt;&gt;'Resumo'!$B$3,$U131=""),"",COUNTIFS($A$6:$A$505,'Resumo'!$B$3,$Y$6:$Y$505,1,$U$6:$U$505,"&gt;"&amp;$U131)+COUNTIFS($A$6:$A131,'Resumo'!$B$3,$Y$6:$Y131,1,$U$6:$U131,$U131))</f>
        <v/>
      </c>
      <c r="Y131" s="26">
        <f>IF(COUNTA($A131:$K131)=0,"",IFERROR(IF(AND(ISNUMBER($A131),DAY($A131)=1,$A131&gt;=DATE(2020,1,1),$A131&lt;=DATE(2100,12,1),$B131&lt;&gt;"",$C131&lt;&gt;"",$D131&lt;&gt;"",COUNTIF('Parâmetros'!$D$4:$D$13,$D131)=1,ISNUMBER($E131),$E131&gt;0,ISNUMBER($G131),$G131&gt;=0,OR($F131="",AND(ISNUMBER($F131),$F131&gt;=0,$F131&lt;=1)),OR($H131="",AND(ISNUMBER($H131),$H131&gt;=0,$H131&lt;=1)),OR($I131="",AND(ISNUMBER($I131),$I131&gt;=0,$I131&lt;=1)),OR($J131="",AND(ISNUMBER($J131),$J131&gt;=0,$J131&lt;=1)),COUNTIFS($A$6:$A$505,$A131,$B$6:$B$505,$B131)=1),1,0),0))</f>
        <v/>
      </c>
    </row>
    <row r="132">
      <c r="A132" s="46" t="n"/>
      <c r="B132" s="19" t="n"/>
      <c r="C132" s="20" t="n"/>
      <c r="D132" s="19" t="n"/>
      <c r="E132" s="50" t="n"/>
      <c r="F132" s="22" t="n"/>
      <c r="G132" s="50" t="n"/>
      <c r="H132" s="22" t="n"/>
      <c r="I132" s="22" t="n"/>
      <c r="J132" s="22" t="n"/>
      <c r="K132" s="20" t="n"/>
      <c r="L132" s="23">
        <f>IF($Y132&lt;&gt;1,"",IF($F132="",IF(AND(ISNUMBER('Parâmetros'!$B$4),'Parâmetros'!$B$4&gt;=0,'Parâmetros'!$B$4&lt;=1),'Parâmetros'!$B$4,""),$F132))</f>
        <v/>
      </c>
      <c r="M132" s="23">
        <f>IF($Y132&lt;&gt;1,"",IF($H132="",IF(AND(ISNUMBER('Parâmetros'!$B$5),'Parâmetros'!$B$5&gt;=0,'Parâmetros'!$B$5&lt;=1),'Parâmetros'!$B$5,""),$H132))</f>
        <v/>
      </c>
      <c r="N132" s="23">
        <f>IF($Y132&lt;&gt;1,"",IF($I132="",IF(AND(ISNUMBER('Parâmetros'!$B$6),'Parâmetros'!$B$6&gt;=0,'Parâmetros'!$B$6&lt;=1),'Parâmetros'!$B$6,""),$I132))</f>
        <v/>
      </c>
      <c r="O132" s="23">
        <f>IF($Y132&lt;&gt;1,"",IF($J132="",IF(AND(ISNUMBER('Parâmetros'!$B$7),'Parâmetros'!$B$7&gt;=0,'Parâmetros'!$B$7&lt;=1),'Parâmetros'!$B$7,""),$J132))</f>
        <v/>
      </c>
      <c r="P132" s="51">
        <f>IF(OR($Y132&lt;&gt;1,NOT(ISNUMBER($L132))),"",$E132*$L132)</f>
        <v/>
      </c>
      <c r="Q132" s="51">
        <f>IF($Y132&lt;&gt;1,"",$G132)</f>
        <v/>
      </c>
      <c r="R132" s="51">
        <f>IF(OR($Y132&lt;&gt;1,NOT(ISNUMBER($M132))),"",$E132*$M132)</f>
        <v/>
      </c>
      <c r="S132" s="51">
        <f>IF(OR($Y132&lt;&gt;1,NOT(ISNUMBER($N132))),"",$E132*$N132)</f>
        <v/>
      </c>
      <c r="T132" s="51">
        <f>IF(OR($Y132&lt;&gt;1,NOT(ISNUMBER($O132))),"",$E132*$O132)</f>
        <v/>
      </c>
      <c r="U132" s="51">
        <f>IF(COUNT($P132:$T132)&lt;&gt;5,"",SUM($P132:$T132))</f>
        <v/>
      </c>
      <c r="V132" s="23">
        <f>IFERROR($U132/$E132,"")</f>
        <v/>
      </c>
      <c r="W132" s="25">
        <f>IF(COUNTA($A132:$K132)=0,"",IF($A132="","Informar competência",IF($B132="","Informar SKU",IF($C132="","Informar produto",IF($D132="","Informar categoria",IF(COUNTIF('Parâmetros'!$D$4:$D$13,$D132)=0,"Categoria fora da lista",IF($E132="","Informar estoque médio",IF($G132="","Informar armazenagem",IF(COUNTIFS($A$6:$A$505,$A132,$B$6:$B$505,$B132)&gt;1,"Duplicidade de competência e SKU",IF($Y132&lt;&gt;1,"Valor, taxa ou data inválida",IF($U132="","Revisar parâmetros padrão",IF($V132&gt;'Parâmetros'!$B$8,"Taxa acima do limite",IF($E132&gt;'Parâmetros'!$B$9,"Estoque acima do limite","OK")))))))))))))</f>
        <v/>
      </c>
      <c r="X132" s="26">
        <f>IF(OR($Y132&lt;&gt;1,$A132&lt;&gt;'Resumo'!$B$3,$U132=""),"",COUNTIFS($A$6:$A$505,'Resumo'!$B$3,$Y$6:$Y$505,1,$U$6:$U$505,"&gt;"&amp;$U132)+COUNTIFS($A$6:$A132,'Resumo'!$B$3,$Y$6:$Y132,1,$U$6:$U132,$U132))</f>
        <v/>
      </c>
      <c r="Y132" s="26">
        <f>IF(COUNTA($A132:$K132)=0,"",IFERROR(IF(AND(ISNUMBER($A132),DAY($A132)=1,$A132&gt;=DATE(2020,1,1),$A132&lt;=DATE(2100,12,1),$B132&lt;&gt;"",$C132&lt;&gt;"",$D132&lt;&gt;"",COUNTIF('Parâmetros'!$D$4:$D$13,$D132)=1,ISNUMBER($E132),$E132&gt;0,ISNUMBER($G132),$G132&gt;=0,OR($F132="",AND(ISNUMBER($F132),$F132&gt;=0,$F132&lt;=1)),OR($H132="",AND(ISNUMBER($H132),$H132&gt;=0,$H132&lt;=1)),OR($I132="",AND(ISNUMBER($I132),$I132&gt;=0,$I132&lt;=1)),OR($J132="",AND(ISNUMBER($J132),$J132&gt;=0,$J132&lt;=1)),COUNTIFS($A$6:$A$505,$A132,$B$6:$B$505,$B132)=1),1,0),0))</f>
        <v/>
      </c>
    </row>
    <row r="133">
      <c r="A133" s="46" t="n"/>
      <c r="B133" s="19" t="n"/>
      <c r="C133" s="20" t="n"/>
      <c r="D133" s="19" t="n"/>
      <c r="E133" s="50" t="n"/>
      <c r="F133" s="22" t="n"/>
      <c r="G133" s="50" t="n"/>
      <c r="H133" s="22" t="n"/>
      <c r="I133" s="22" t="n"/>
      <c r="J133" s="22" t="n"/>
      <c r="K133" s="20" t="n"/>
      <c r="L133" s="23">
        <f>IF($Y133&lt;&gt;1,"",IF($F133="",IF(AND(ISNUMBER('Parâmetros'!$B$4),'Parâmetros'!$B$4&gt;=0,'Parâmetros'!$B$4&lt;=1),'Parâmetros'!$B$4,""),$F133))</f>
        <v/>
      </c>
      <c r="M133" s="23">
        <f>IF($Y133&lt;&gt;1,"",IF($H133="",IF(AND(ISNUMBER('Parâmetros'!$B$5),'Parâmetros'!$B$5&gt;=0,'Parâmetros'!$B$5&lt;=1),'Parâmetros'!$B$5,""),$H133))</f>
        <v/>
      </c>
      <c r="N133" s="23">
        <f>IF($Y133&lt;&gt;1,"",IF($I133="",IF(AND(ISNUMBER('Parâmetros'!$B$6),'Parâmetros'!$B$6&gt;=0,'Parâmetros'!$B$6&lt;=1),'Parâmetros'!$B$6,""),$I133))</f>
        <v/>
      </c>
      <c r="O133" s="23">
        <f>IF($Y133&lt;&gt;1,"",IF($J133="",IF(AND(ISNUMBER('Parâmetros'!$B$7),'Parâmetros'!$B$7&gt;=0,'Parâmetros'!$B$7&lt;=1),'Parâmetros'!$B$7,""),$J133))</f>
        <v/>
      </c>
      <c r="P133" s="51">
        <f>IF(OR($Y133&lt;&gt;1,NOT(ISNUMBER($L133))),"",$E133*$L133)</f>
        <v/>
      </c>
      <c r="Q133" s="51">
        <f>IF($Y133&lt;&gt;1,"",$G133)</f>
        <v/>
      </c>
      <c r="R133" s="51">
        <f>IF(OR($Y133&lt;&gt;1,NOT(ISNUMBER($M133))),"",$E133*$M133)</f>
        <v/>
      </c>
      <c r="S133" s="51">
        <f>IF(OR($Y133&lt;&gt;1,NOT(ISNUMBER($N133))),"",$E133*$N133)</f>
        <v/>
      </c>
      <c r="T133" s="51">
        <f>IF(OR($Y133&lt;&gt;1,NOT(ISNUMBER($O133))),"",$E133*$O133)</f>
        <v/>
      </c>
      <c r="U133" s="51">
        <f>IF(COUNT($P133:$T133)&lt;&gt;5,"",SUM($P133:$T133))</f>
        <v/>
      </c>
      <c r="V133" s="23">
        <f>IFERROR($U133/$E133,"")</f>
        <v/>
      </c>
      <c r="W133" s="25">
        <f>IF(COUNTA($A133:$K133)=0,"",IF($A133="","Informar competência",IF($B133="","Informar SKU",IF($C133="","Informar produto",IF($D133="","Informar categoria",IF(COUNTIF('Parâmetros'!$D$4:$D$13,$D133)=0,"Categoria fora da lista",IF($E133="","Informar estoque médio",IF($G133="","Informar armazenagem",IF(COUNTIFS($A$6:$A$505,$A133,$B$6:$B$505,$B133)&gt;1,"Duplicidade de competência e SKU",IF($Y133&lt;&gt;1,"Valor, taxa ou data inválida",IF($U133="","Revisar parâmetros padrão",IF($V133&gt;'Parâmetros'!$B$8,"Taxa acima do limite",IF($E133&gt;'Parâmetros'!$B$9,"Estoque acima do limite","OK")))))))))))))</f>
        <v/>
      </c>
      <c r="X133" s="26">
        <f>IF(OR($Y133&lt;&gt;1,$A133&lt;&gt;'Resumo'!$B$3,$U133=""),"",COUNTIFS($A$6:$A$505,'Resumo'!$B$3,$Y$6:$Y$505,1,$U$6:$U$505,"&gt;"&amp;$U133)+COUNTIFS($A$6:$A133,'Resumo'!$B$3,$Y$6:$Y133,1,$U$6:$U133,$U133))</f>
        <v/>
      </c>
      <c r="Y133" s="26">
        <f>IF(COUNTA($A133:$K133)=0,"",IFERROR(IF(AND(ISNUMBER($A133),DAY($A133)=1,$A133&gt;=DATE(2020,1,1),$A133&lt;=DATE(2100,12,1),$B133&lt;&gt;"",$C133&lt;&gt;"",$D133&lt;&gt;"",COUNTIF('Parâmetros'!$D$4:$D$13,$D133)=1,ISNUMBER($E133),$E133&gt;0,ISNUMBER($G133),$G133&gt;=0,OR($F133="",AND(ISNUMBER($F133),$F133&gt;=0,$F133&lt;=1)),OR($H133="",AND(ISNUMBER($H133),$H133&gt;=0,$H133&lt;=1)),OR($I133="",AND(ISNUMBER($I133),$I133&gt;=0,$I133&lt;=1)),OR($J133="",AND(ISNUMBER($J133),$J133&gt;=0,$J133&lt;=1)),COUNTIFS($A$6:$A$505,$A133,$B$6:$B$505,$B133)=1),1,0),0))</f>
        <v/>
      </c>
    </row>
    <row r="134">
      <c r="A134" s="46" t="n"/>
      <c r="B134" s="19" t="n"/>
      <c r="C134" s="20" t="n"/>
      <c r="D134" s="19" t="n"/>
      <c r="E134" s="50" t="n"/>
      <c r="F134" s="22" t="n"/>
      <c r="G134" s="50" t="n"/>
      <c r="H134" s="22" t="n"/>
      <c r="I134" s="22" t="n"/>
      <c r="J134" s="22" t="n"/>
      <c r="K134" s="20" t="n"/>
      <c r="L134" s="23">
        <f>IF($Y134&lt;&gt;1,"",IF($F134="",IF(AND(ISNUMBER('Parâmetros'!$B$4),'Parâmetros'!$B$4&gt;=0,'Parâmetros'!$B$4&lt;=1),'Parâmetros'!$B$4,""),$F134))</f>
        <v/>
      </c>
      <c r="M134" s="23">
        <f>IF($Y134&lt;&gt;1,"",IF($H134="",IF(AND(ISNUMBER('Parâmetros'!$B$5),'Parâmetros'!$B$5&gt;=0,'Parâmetros'!$B$5&lt;=1),'Parâmetros'!$B$5,""),$H134))</f>
        <v/>
      </c>
      <c r="N134" s="23">
        <f>IF($Y134&lt;&gt;1,"",IF($I134="",IF(AND(ISNUMBER('Parâmetros'!$B$6),'Parâmetros'!$B$6&gt;=0,'Parâmetros'!$B$6&lt;=1),'Parâmetros'!$B$6,""),$I134))</f>
        <v/>
      </c>
      <c r="O134" s="23">
        <f>IF($Y134&lt;&gt;1,"",IF($J134="",IF(AND(ISNUMBER('Parâmetros'!$B$7),'Parâmetros'!$B$7&gt;=0,'Parâmetros'!$B$7&lt;=1),'Parâmetros'!$B$7,""),$J134))</f>
        <v/>
      </c>
      <c r="P134" s="51">
        <f>IF(OR($Y134&lt;&gt;1,NOT(ISNUMBER($L134))),"",$E134*$L134)</f>
        <v/>
      </c>
      <c r="Q134" s="51">
        <f>IF($Y134&lt;&gt;1,"",$G134)</f>
        <v/>
      </c>
      <c r="R134" s="51">
        <f>IF(OR($Y134&lt;&gt;1,NOT(ISNUMBER($M134))),"",$E134*$M134)</f>
        <v/>
      </c>
      <c r="S134" s="51">
        <f>IF(OR($Y134&lt;&gt;1,NOT(ISNUMBER($N134))),"",$E134*$N134)</f>
        <v/>
      </c>
      <c r="T134" s="51">
        <f>IF(OR($Y134&lt;&gt;1,NOT(ISNUMBER($O134))),"",$E134*$O134)</f>
        <v/>
      </c>
      <c r="U134" s="51">
        <f>IF(COUNT($P134:$T134)&lt;&gt;5,"",SUM($P134:$T134))</f>
        <v/>
      </c>
      <c r="V134" s="23">
        <f>IFERROR($U134/$E134,"")</f>
        <v/>
      </c>
      <c r="W134" s="25">
        <f>IF(COUNTA($A134:$K134)=0,"",IF($A134="","Informar competência",IF($B134="","Informar SKU",IF($C134="","Informar produto",IF($D134="","Informar categoria",IF(COUNTIF('Parâmetros'!$D$4:$D$13,$D134)=0,"Categoria fora da lista",IF($E134="","Informar estoque médio",IF($G134="","Informar armazenagem",IF(COUNTIFS($A$6:$A$505,$A134,$B$6:$B$505,$B134)&gt;1,"Duplicidade de competência e SKU",IF($Y134&lt;&gt;1,"Valor, taxa ou data inválida",IF($U134="","Revisar parâmetros padrão",IF($V134&gt;'Parâmetros'!$B$8,"Taxa acima do limite",IF($E134&gt;'Parâmetros'!$B$9,"Estoque acima do limite","OK")))))))))))))</f>
        <v/>
      </c>
      <c r="X134" s="26">
        <f>IF(OR($Y134&lt;&gt;1,$A134&lt;&gt;'Resumo'!$B$3,$U134=""),"",COUNTIFS($A$6:$A$505,'Resumo'!$B$3,$Y$6:$Y$505,1,$U$6:$U$505,"&gt;"&amp;$U134)+COUNTIFS($A$6:$A134,'Resumo'!$B$3,$Y$6:$Y134,1,$U$6:$U134,$U134))</f>
        <v/>
      </c>
      <c r="Y134" s="26">
        <f>IF(COUNTA($A134:$K134)=0,"",IFERROR(IF(AND(ISNUMBER($A134),DAY($A134)=1,$A134&gt;=DATE(2020,1,1),$A134&lt;=DATE(2100,12,1),$B134&lt;&gt;"",$C134&lt;&gt;"",$D134&lt;&gt;"",COUNTIF('Parâmetros'!$D$4:$D$13,$D134)=1,ISNUMBER($E134),$E134&gt;0,ISNUMBER($G134),$G134&gt;=0,OR($F134="",AND(ISNUMBER($F134),$F134&gt;=0,$F134&lt;=1)),OR($H134="",AND(ISNUMBER($H134),$H134&gt;=0,$H134&lt;=1)),OR($I134="",AND(ISNUMBER($I134),$I134&gt;=0,$I134&lt;=1)),OR($J134="",AND(ISNUMBER($J134),$J134&gt;=0,$J134&lt;=1)),COUNTIFS($A$6:$A$505,$A134,$B$6:$B$505,$B134)=1),1,0),0))</f>
        <v/>
      </c>
    </row>
    <row r="135">
      <c r="A135" s="46" t="n"/>
      <c r="B135" s="19" t="n"/>
      <c r="C135" s="20" t="n"/>
      <c r="D135" s="19" t="n"/>
      <c r="E135" s="50" t="n"/>
      <c r="F135" s="22" t="n"/>
      <c r="G135" s="50" t="n"/>
      <c r="H135" s="22" t="n"/>
      <c r="I135" s="22" t="n"/>
      <c r="J135" s="22" t="n"/>
      <c r="K135" s="20" t="n"/>
      <c r="L135" s="23">
        <f>IF($Y135&lt;&gt;1,"",IF($F135="",IF(AND(ISNUMBER('Parâmetros'!$B$4),'Parâmetros'!$B$4&gt;=0,'Parâmetros'!$B$4&lt;=1),'Parâmetros'!$B$4,""),$F135))</f>
        <v/>
      </c>
      <c r="M135" s="23">
        <f>IF($Y135&lt;&gt;1,"",IF($H135="",IF(AND(ISNUMBER('Parâmetros'!$B$5),'Parâmetros'!$B$5&gt;=0,'Parâmetros'!$B$5&lt;=1),'Parâmetros'!$B$5,""),$H135))</f>
        <v/>
      </c>
      <c r="N135" s="23">
        <f>IF($Y135&lt;&gt;1,"",IF($I135="",IF(AND(ISNUMBER('Parâmetros'!$B$6),'Parâmetros'!$B$6&gt;=0,'Parâmetros'!$B$6&lt;=1),'Parâmetros'!$B$6,""),$I135))</f>
        <v/>
      </c>
      <c r="O135" s="23">
        <f>IF($Y135&lt;&gt;1,"",IF($J135="",IF(AND(ISNUMBER('Parâmetros'!$B$7),'Parâmetros'!$B$7&gt;=0,'Parâmetros'!$B$7&lt;=1),'Parâmetros'!$B$7,""),$J135))</f>
        <v/>
      </c>
      <c r="P135" s="51">
        <f>IF(OR($Y135&lt;&gt;1,NOT(ISNUMBER($L135))),"",$E135*$L135)</f>
        <v/>
      </c>
      <c r="Q135" s="51">
        <f>IF($Y135&lt;&gt;1,"",$G135)</f>
        <v/>
      </c>
      <c r="R135" s="51">
        <f>IF(OR($Y135&lt;&gt;1,NOT(ISNUMBER($M135))),"",$E135*$M135)</f>
        <v/>
      </c>
      <c r="S135" s="51">
        <f>IF(OR($Y135&lt;&gt;1,NOT(ISNUMBER($N135))),"",$E135*$N135)</f>
        <v/>
      </c>
      <c r="T135" s="51">
        <f>IF(OR($Y135&lt;&gt;1,NOT(ISNUMBER($O135))),"",$E135*$O135)</f>
        <v/>
      </c>
      <c r="U135" s="51">
        <f>IF(COUNT($P135:$T135)&lt;&gt;5,"",SUM($P135:$T135))</f>
        <v/>
      </c>
      <c r="V135" s="23">
        <f>IFERROR($U135/$E135,"")</f>
        <v/>
      </c>
      <c r="W135" s="25">
        <f>IF(COUNTA($A135:$K135)=0,"",IF($A135="","Informar competência",IF($B135="","Informar SKU",IF($C135="","Informar produto",IF($D135="","Informar categoria",IF(COUNTIF('Parâmetros'!$D$4:$D$13,$D135)=0,"Categoria fora da lista",IF($E135="","Informar estoque médio",IF($G135="","Informar armazenagem",IF(COUNTIFS($A$6:$A$505,$A135,$B$6:$B$505,$B135)&gt;1,"Duplicidade de competência e SKU",IF($Y135&lt;&gt;1,"Valor, taxa ou data inválida",IF($U135="","Revisar parâmetros padrão",IF($V135&gt;'Parâmetros'!$B$8,"Taxa acima do limite",IF($E135&gt;'Parâmetros'!$B$9,"Estoque acima do limite","OK")))))))))))))</f>
        <v/>
      </c>
      <c r="X135" s="26">
        <f>IF(OR($Y135&lt;&gt;1,$A135&lt;&gt;'Resumo'!$B$3,$U135=""),"",COUNTIFS($A$6:$A$505,'Resumo'!$B$3,$Y$6:$Y$505,1,$U$6:$U$505,"&gt;"&amp;$U135)+COUNTIFS($A$6:$A135,'Resumo'!$B$3,$Y$6:$Y135,1,$U$6:$U135,$U135))</f>
        <v/>
      </c>
      <c r="Y135" s="26">
        <f>IF(COUNTA($A135:$K135)=0,"",IFERROR(IF(AND(ISNUMBER($A135),DAY($A135)=1,$A135&gt;=DATE(2020,1,1),$A135&lt;=DATE(2100,12,1),$B135&lt;&gt;"",$C135&lt;&gt;"",$D135&lt;&gt;"",COUNTIF('Parâmetros'!$D$4:$D$13,$D135)=1,ISNUMBER($E135),$E135&gt;0,ISNUMBER($G135),$G135&gt;=0,OR($F135="",AND(ISNUMBER($F135),$F135&gt;=0,$F135&lt;=1)),OR($H135="",AND(ISNUMBER($H135),$H135&gt;=0,$H135&lt;=1)),OR($I135="",AND(ISNUMBER($I135),$I135&gt;=0,$I135&lt;=1)),OR($J135="",AND(ISNUMBER($J135),$J135&gt;=0,$J135&lt;=1)),COUNTIFS($A$6:$A$505,$A135,$B$6:$B$505,$B135)=1),1,0),0))</f>
        <v/>
      </c>
    </row>
    <row r="136">
      <c r="A136" s="46" t="n"/>
      <c r="B136" s="19" t="n"/>
      <c r="C136" s="20" t="n"/>
      <c r="D136" s="19" t="n"/>
      <c r="E136" s="50" t="n"/>
      <c r="F136" s="22" t="n"/>
      <c r="G136" s="50" t="n"/>
      <c r="H136" s="22" t="n"/>
      <c r="I136" s="22" t="n"/>
      <c r="J136" s="22" t="n"/>
      <c r="K136" s="20" t="n"/>
      <c r="L136" s="23">
        <f>IF($Y136&lt;&gt;1,"",IF($F136="",IF(AND(ISNUMBER('Parâmetros'!$B$4),'Parâmetros'!$B$4&gt;=0,'Parâmetros'!$B$4&lt;=1),'Parâmetros'!$B$4,""),$F136))</f>
        <v/>
      </c>
      <c r="M136" s="23">
        <f>IF($Y136&lt;&gt;1,"",IF($H136="",IF(AND(ISNUMBER('Parâmetros'!$B$5),'Parâmetros'!$B$5&gt;=0,'Parâmetros'!$B$5&lt;=1),'Parâmetros'!$B$5,""),$H136))</f>
        <v/>
      </c>
      <c r="N136" s="23">
        <f>IF($Y136&lt;&gt;1,"",IF($I136="",IF(AND(ISNUMBER('Parâmetros'!$B$6),'Parâmetros'!$B$6&gt;=0,'Parâmetros'!$B$6&lt;=1),'Parâmetros'!$B$6,""),$I136))</f>
        <v/>
      </c>
      <c r="O136" s="23">
        <f>IF($Y136&lt;&gt;1,"",IF($J136="",IF(AND(ISNUMBER('Parâmetros'!$B$7),'Parâmetros'!$B$7&gt;=0,'Parâmetros'!$B$7&lt;=1),'Parâmetros'!$B$7,""),$J136))</f>
        <v/>
      </c>
      <c r="P136" s="51">
        <f>IF(OR($Y136&lt;&gt;1,NOT(ISNUMBER($L136))),"",$E136*$L136)</f>
        <v/>
      </c>
      <c r="Q136" s="51">
        <f>IF($Y136&lt;&gt;1,"",$G136)</f>
        <v/>
      </c>
      <c r="R136" s="51">
        <f>IF(OR($Y136&lt;&gt;1,NOT(ISNUMBER($M136))),"",$E136*$M136)</f>
        <v/>
      </c>
      <c r="S136" s="51">
        <f>IF(OR($Y136&lt;&gt;1,NOT(ISNUMBER($N136))),"",$E136*$N136)</f>
        <v/>
      </c>
      <c r="T136" s="51">
        <f>IF(OR($Y136&lt;&gt;1,NOT(ISNUMBER($O136))),"",$E136*$O136)</f>
        <v/>
      </c>
      <c r="U136" s="51">
        <f>IF(COUNT($P136:$T136)&lt;&gt;5,"",SUM($P136:$T136))</f>
        <v/>
      </c>
      <c r="V136" s="23">
        <f>IFERROR($U136/$E136,"")</f>
        <v/>
      </c>
      <c r="W136" s="25">
        <f>IF(COUNTA($A136:$K136)=0,"",IF($A136="","Informar competência",IF($B136="","Informar SKU",IF($C136="","Informar produto",IF($D136="","Informar categoria",IF(COUNTIF('Parâmetros'!$D$4:$D$13,$D136)=0,"Categoria fora da lista",IF($E136="","Informar estoque médio",IF($G136="","Informar armazenagem",IF(COUNTIFS($A$6:$A$505,$A136,$B$6:$B$505,$B136)&gt;1,"Duplicidade de competência e SKU",IF($Y136&lt;&gt;1,"Valor, taxa ou data inválida",IF($U136="","Revisar parâmetros padrão",IF($V136&gt;'Parâmetros'!$B$8,"Taxa acima do limite",IF($E136&gt;'Parâmetros'!$B$9,"Estoque acima do limite","OK")))))))))))))</f>
        <v/>
      </c>
      <c r="X136" s="26">
        <f>IF(OR($Y136&lt;&gt;1,$A136&lt;&gt;'Resumo'!$B$3,$U136=""),"",COUNTIFS($A$6:$A$505,'Resumo'!$B$3,$Y$6:$Y$505,1,$U$6:$U$505,"&gt;"&amp;$U136)+COUNTIFS($A$6:$A136,'Resumo'!$B$3,$Y$6:$Y136,1,$U$6:$U136,$U136))</f>
        <v/>
      </c>
      <c r="Y136" s="26">
        <f>IF(COUNTA($A136:$K136)=0,"",IFERROR(IF(AND(ISNUMBER($A136),DAY($A136)=1,$A136&gt;=DATE(2020,1,1),$A136&lt;=DATE(2100,12,1),$B136&lt;&gt;"",$C136&lt;&gt;"",$D136&lt;&gt;"",COUNTIF('Parâmetros'!$D$4:$D$13,$D136)=1,ISNUMBER($E136),$E136&gt;0,ISNUMBER($G136),$G136&gt;=0,OR($F136="",AND(ISNUMBER($F136),$F136&gt;=0,$F136&lt;=1)),OR($H136="",AND(ISNUMBER($H136),$H136&gt;=0,$H136&lt;=1)),OR($I136="",AND(ISNUMBER($I136),$I136&gt;=0,$I136&lt;=1)),OR($J136="",AND(ISNUMBER($J136),$J136&gt;=0,$J136&lt;=1)),COUNTIFS($A$6:$A$505,$A136,$B$6:$B$505,$B136)=1),1,0),0))</f>
        <v/>
      </c>
    </row>
    <row r="137">
      <c r="A137" s="46" t="n"/>
      <c r="B137" s="19" t="n"/>
      <c r="C137" s="20" t="n"/>
      <c r="D137" s="19" t="n"/>
      <c r="E137" s="50" t="n"/>
      <c r="F137" s="22" t="n"/>
      <c r="G137" s="50" t="n"/>
      <c r="H137" s="22" t="n"/>
      <c r="I137" s="22" t="n"/>
      <c r="J137" s="22" t="n"/>
      <c r="K137" s="20" t="n"/>
      <c r="L137" s="23">
        <f>IF($Y137&lt;&gt;1,"",IF($F137="",IF(AND(ISNUMBER('Parâmetros'!$B$4),'Parâmetros'!$B$4&gt;=0,'Parâmetros'!$B$4&lt;=1),'Parâmetros'!$B$4,""),$F137))</f>
        <v/>
      </c>
      <c r="M137" s="23">
        <f>IF($Y137&lt;&gt;1,"",IF($H137="",IF(AND(ISNUMBER('Parâmetros'!$B$5),'Parâmetros'!$B$5&gt;=0,'Parâmetros'!$B$5&lt;=1),'Parâmetros'!$B$5,""),$H137))</f>
        <v/>
      </c>
      <c r="N137" s="23">
        <f>IF($Y137&lt;&gt;1,"",IF($I137="",IF(AND(ISNUMBER('Parâmetros'!$B$6),'Parâmetros'!$B$6&gt;=0,'Parâmetros'!$B$6&lt;=1),'Parâmetros'!$B$6,""),$I137))</f>
        <v/>
      </c>
      <c r="O137" s="23">
        <f>IF($Y137&lt;&gt;1,"",IF($J137="",IF(AND(ISNUMBER('Parâmetros'!$B$7),'Parâmetros'!$B$7&gt;=0,'Parâmetros'!$B$7&lt;=1),'Parâmetros'!$B$7,""),$J137))</f>
        <v/>
      </c>
      <c r="P137" s="51">
        <f>IF(OR($Y137&lt;&gt;1,NOT(ISNUMBER($L137))),"",$E137*$L137)</f>
        <v/>
      </c>
      <c r="Q137" s="51">
        <f>IF($Y137&lt;&gt;1,"",$G137)</f>
        <v/>
      </c>
      <c r="R137" s="51">
        <f>IF(OR($Y137&lt;&gt;1,NOT(ISNUMBER($M137))),"",$E137*$M137)</f>
        <v/>
      </c>
      <c r="S137" s="51">
        <f>IF(OR($Y137&lt;&gt;1,NOT(ISNUMBER($N137))),"",$E137*$N137)</f>
        <v/>
      </c>
      <c r="T137" s="51">
        <f>IF(OR($Y137&lt;&gt;1,NOT(ISNUMBER($O137))),"",$E137*$O137)</f>
        <v/>
      </c>
      <c r="U137" s="51">
        <f>IF(COUNT($P137:$T137)&lt;&gt;5,"",SUM($P137:$T137))</f>
        <v/>
      </c>
      <c r="V137" s="23">
        <f>IFERROR($U137/$E137,"")</f>
        <v/>
      </c>
      <c r="W137" s="25">
        <f>IF(COUNTA($A137:$K137)=0,"",IF($A137="","Informar competência",IF($B137="","Informar SKU",IF($C137="","Informar produto",IF($D137="","Informar categoria",IF(COUNTIF('Parâmetros'!$D$4:$D$13,$D137)=0,"Categoria fora da lista",IF($E137="","Informar estoque médio",IF($G137="","Informar armazenagem",IF(COUNTIFS($A$6:$A$505,$A137,$B$6:$B$505,$B137)&gt;1,"Duplicidade de competência e SKU",IF($Y137&lt;&gt;1,"Valor, taxa ou data inválida",IF($U137="","Revisar parâmetros padrão",IF($V137&gt;'Parâmetros'!$B$8,"Taxa acima do limite",IF($E137&gt;'Parâmetros'!$B$9,"Estoque acima do limite","OK")))))))))))))</f>
        <v/>
      </c>
      <c r="X137" s="26">
        <f>IF(OR($Y137&lt;&gt;1,$A137&lt;&gt;'Resumo'!$B$3,$U137=""),"",COUNTIFS($A$6:$A$505,'Resumo'!$B$3,$Y$6:$Y$505,1,$U$6:$U$505,"&gt;"&amp;$U137)+COUNTIFS($A$6:$A137,'Resumo'!$B$3,$Y$6:$Y137,1,$U$6:$U137,$U137))</f>
        <v/>
      </c>
      <c r="Y137" s="26">
        <f>IF(COUNTA($A137:$K137)=0,"",IFERROR(IF(AND(ISNUMBER($A137),DAY($A137)=1,$A137&gt;=DATE(2020,1,1),$A137&lt;=DATE(2100,12,1),$B137&lt;&gt;"",$C137&lt;&gt;"",$D137&lt;&gt;"",COUNTIF('Parâmetros'!$D$4:$D$13,$D137)=1,ISNUMBER($E137),$E137&gt;0,ISNUMBER($G137),$G137&gt;=0,OR($F137="",AND(ISNUMBER($F137),$F137&gt;=0,$F137&lt;=1)),OR($H137="",AND(ISNUMBER($H137),$H137&gt;=0,$H137&lt;=1)),OR($I137="",AND(ISNUMBER($I137),$I137&gt;=0,$I137&lt;=1)),OR($J137="",AND(ISNUMBER($J137),$J137&gt;=0,$J137&lt;=1)),COUNTIFS($A$6:$A$505,$A137,$B$6:$B$505,$B137)=1),1,0),0))</f>
        <v/>
      </c>
    </row>
    <row r="138">
      <c r="A138" s="46" t="n"/>
      <c r="B138" s="19" t="n"/>
      <c r="C138" s="20" t="n"/>
      <c r="D138" s="19" t="n"/>
      <c r="E138" s="50" t="n"/>
      <c r="F138" s="22" t="n"/>
      <c r="G138" s="50" t="n"/>
      <c r="H138" s="22" t="n"/>
      <c r="I138" s="22" t="n"/>
      <c r="J138" s="22" t="n"/>
      <c r="K138" s="20" t="n"/>
      <c r="L138" s="23">
        <f>IF($Y138&lt;&gt;1,"",IF($F138="",IF(AND(ISNUMBER('Parâmetros'!$B$4),'Parâmetros'!$B$4&gt;=0,'Parâmetros'!$B$4&lt;=1),'Parâmetros'!$B$4,""),$F138))</f>
        <v/>
      </c>
      <c r="M138" s="23">
        <f>IF($Y138&lt;&gt;1,"",IF($H138="",IF(AND(ISNUMBER('Parâmetros'!$B$5),'Parâmetros'!$B$5&gt;=0,'Parâmetros'!$B$5&lt;=1),'Parâmetros'!$B$5,""),$H138))</f>
        <v/>
      </c>
      <c r="N138" s="23">
        <f>IF($Y138&lt;&gt;1,"",IF($I138="",IF(AND(ISNUMBER('Parâmetros'!$B$6),'Parâmetros'!$B$6&gt;=0,'Parâmetros'!$B$6&lt;=1),'Parâmetros'!$B$6,""),$I138))</f>
        <v/>
      </c>
      <c r="O138" s="23">
        <f>IF($Y138&lt;&gt;1,"",IF($J138="",IF(AND(ISNUMBER('Parâmetros'!$B$7),'Parâmetros'!$B$7&gt;=0,'Parâmetros'!$B$7&lt;=1),'Parâmetros'!$B$7,""),$J138))</f>
        <v/>
      </c>
      <c r="P138" s="51">
        <f>IF(OR($Y138&lt;&gt;1,NOT(ISNUMBER($L138))),"",$E138*$L138)</f>
        <v/>
      </c>
      <c r="Q138" s="51">
        <f>IF($Y138&lt;&gt;1,"",$G138)</f>
        <v/>
      </c>
      <c r="R138" s="51">
        <f>IF(OR($Y138&lt;&gt;1,NOT(ISNUMBER($M138))),"",$E138*$M138)</f>
        <v/>
      </c>
      <c r="S138" s="51">
        <f>IF(OR($Y138&lt;&gt;1,NOT(ISNUMBER($N138))),"",$E138*$N138)</f>
        <v/>
      </c>
      <c r="T138" s="51">
        <f>IF(OR($Y138&lt;&gt;1,NOT(ISNUMBER($O138))),"",$E138*$O138)</f>
        <v/>
      </c>
      <c r="U138" s="51">
        <f>IF(COUNT($P138:$T138)&lt;&gt;5,"",SUM($P138:$T138))</f>
        <v/>
      </c>
      <c r="V138" s="23">
        <f>IFERROR($U138/$E138,"")</f>
        <v/>
      </c>
      <c r="W138" s="25">
        <f>IF(COUNTA($A138:$K138)=0,"",IF($A138="","Informar competência",IF($B138="","Informar SKU",IF($C138="","Informar produto",IF($D138="","Informar categoria",IF(COUNTIF('Parâmetros'!$D$4:$D$13,$D138)=0,"Categoria fora da lista",IF($E138="","Informar estoque médio",IF($G138="","Informar armazenagem",IF(COUNTIFS($A$6:$A$505,$A138,$B$6:$B$505,$B138)&gt;1,"Duplicidade de competência e SKU",IF($Y138&lt;&gt;1,"Valor, taxa ou data inválida",IF($U138="","Revisar parâmetros padrão",IF($V138&gt;'Parâmetros'!$B$8,"Taxa acima do limite",IF($E138&gt;'Parâmetros'!$B$9,"Estoque acima do limite","OK")))))))))))))</f>
        <v/>
      </c>
      <c r="X138" s="26">
        <f>IF(OR($Y138&lt;&gt;1,$A138&lt;&gt;'Resumo'!$B$3,$U138=""),"",COUNTIFS($A$6:$A$505,'Resumo'!$B$3,$Y$6:$Y$505,1,$U$6:$U$505,"&gt;"&amp;$U138)+COUNTIFS($A$6:$A138,'Resumo'!$B$3,$Y$6:$Y138,1,$U$6:$U138,$U138))</f>
        <v/>
      </c>
      <c r="Y138" s="26">
        <f>IF(COUNTA($A138:$K138)=0,"",IFERROR(IF(AND(ISNUMBER($A138),DAY($A138)=1,$A138&gt;=DATE(2020,1,1),$A138&lt;=DATE(2100,12,1),$B138&lt;&gt;"",$C138&lt;&gt;"",$D138&lt;&gt;"",COUNTIF('Parâmetros'!$D$4:$D$13,$D138)=1,ISNUMBER($E138),$E138&gt;0,ISNUMBER($G138),$G138&gt;=0,OR($F138="",AND(ISNUMBER($F138),$F138&gt;=0,$F138&lt;=1)),OR($H138="",AND(ISNUMBER($H138),$H138&gt;=0,$H138&lt;=1)),OR($I138="",AND(ISNUMBER($I138),$I138&gt;=0,$I138&lt;=1)),OR($J138="",AND(ISNUMBER($J138),$J138&gt;=0,$J138&lt;=1)),COUNTIFS($A$6:$A$505,$A138,$B$6:$B$505,$B138)=1),1,0),0))</f>
        <v/>
      </c>
    </row>
    <row r="139">
      <c r="A139" s="46" t="n"/>
      <c r="B139" s="19" t="n"/>
      <c r="C139" s="20" t="n"/>
      <c r="D139" s="19" t="n"/>
      <c r="E139" s="50" t="n"/>
      <c r="F139" s="22" t="n"/>
      <c r="G139" s="50" t="n"/>
      <c r="H139" s="22" t="n"/>
      <c r="I139" s="22" t="n"/>
      <c r="J139" s="22" t="n"/>
      <c r="K139" s="20" t="n"/>
      <c r="L139" s="23">
        <f>IF($Y139&lt;&gt;1,"",IF($F139="",IF(AND(ISNUMBER('Parâmetros'!$B$4),'Parâmetros'!$B$4&gt;=0,'Parâmetros'!$B$4&lt;=1),'Parâmetros'!$B$4,""),$F139))</f>
        <v/>
      </c>
      <c r="M139" s="23">
        <f>IF($Y139&lt;&gt;1,"",IF($H139="",IF(AND(ISNUMBER('Parâmetros'!$B$5),'Parâmetros'!$B$5&gt;=0,'Parâmetros'!$B$5&lt;=1),'Parâmetros'!$B$5,""),$H139))</f>
        <v/>
      </c>
      <c r="N139" s="23">
        <f>IF($Y139&lt;&gt;1,"",IF($I139="",IF(AND(ISNUMBER('Parâmetros'!$B$6),'Parâmetros'!$B$6&gt;=0,'Parâmetros'!$B$6&lt;=1),'Parâmetros'!$B$6,""),$I139))</f>
        <v/>
      </c>
      <c r="O139" s="23">
        <f>IF($Y139&lt;&gt;1,"",IF($J139="",IF(AND(ISNUMBER('Parâmetros'!$B$7),'Parâmetros'!$B$7&gt;=0,'Parâmetros'!$B$7&lt;=1),'Parâmetros'!$B$7,""),$J139))</f>
        <v/>
      </c>
      <c r="P139" s="51">
        <f>IF(OR($Y139&lt;&gt;1,NOT(ISNUMBER($L139))),"",$E139*$L139)</f>
        <v/>
      </c>
      <c r="Q139" s="51">
        <f>IF($Y139&lt;&gt;1,"",$G139)</f>
        <v/>
      </c>
      <c r="R139" s="51">
        <f>IF(OR($Y139&lt;&gt;1,NOT(ISNUMBER($M139))),"",$E139*$M139)</f>
        <v/>
      </c>
      <c r="S139" s="51">
        <f>IF(OR($Y139&lt;&gt;1,NOT(ISNUMBER($N139))),"",$E139*$N139)</f>
        <v/>
      </c>
      <c r="T139" s="51">
        <f>IF(OR($Y139&lt;&gt;1,NOT(ISNUMBER($O139))),"",$E139*$O139)</f>
        <v/>
      </c>
      <c r="U139" s="51">
        <f>IF(COUNT($P139:$T139)&lt;&gt;5,"",SUM($P139:$T139))</f>
        <v/>
      </c>
      <c r="V139" s="23">
        <f>IFERROR($U139/$E139,"")</f>
        <v/>
      </c>
      <c r="W139" s="25">
        <f>IF(COUNTA($A139:$K139)=0,"",IF($A139="","Informar competência",IF($B139="","Informar SKU",IF($C139="","Informar produto",IF($D139="","Informar categoria",IF(COUNTIF('Parâmetros'!$D$4:$D$13,$D139)=0,"Categoria fora da lista",IF($E139="","Informar estoque médio",IF($G139="","Informar armazenagem",IF(COUNTIFS($A$6:$A$505,$A139,$B$6:$B$505,$B139)&gt;1,"Duplicidade de competência e SKU",IF($Y139&lt;&gt;1,"Valor, taxa ou data inválida",IF($U139="","Revisar parâmetros padrão",IF($V139&gt;'Parâmetros'!$B$8,"Taxa acima do limite",IF($E139&gt;'Parâmetros'!$B$9,"Estoque acima do limite","OK")))))))))))))</f>
        <v/>
      </c>
      <c r="X139" s="26">
        <f>IF(OR($Y139&lt;&gt;1,$A139&lt;&gt;'Resumo'!$B$3,$U139=""),"",COUNTIFS($A$6:$A$505,'Resumo'!$B$3,$Y$6:$Y$505,1,$U$6:$U$505,"&gt;"&amp;$U139)+COUNTIFS($A$6:$A139,'Resumo'!$B$3,$Y$6:$Y139,1,$U$6:$U139,$U139))</f>
        <v/>
      </c>
      <c r="Y139" s="26">
        <f>IF(COUNTA($A139:$K139)=0,"",IFERROR(IF(AND(ISNUMBER($A139),DAY($A139)=1,$A139&gt;=DATE(2020,1,1),$A139&lt;=DATE(2100,12,1),$B139&lt;&gt;"",$C139&lt;&gt;"",$D139&lt;&gt;"",COUNTIF('Parâmetros'!$D$4:$D$13,$D139)=1,ISNUMBER($E139),$E139&gt;0,ISNUMBER($G139),$G139&gt;=0,OR($F139="",AND(ISNUMBER($F139),$F139&gt;=0,$F139&lt;=1)),OR($H139="",AND(ISNUMBER($H139),$H139&gt;=0,$H139&lt;=1)),OR($I139="",AND(ISNUMBER($I139),$I139&gt;=0,$I139&lt;=1)),OR($J139="",AND(ISNUMBER($J139),$J139&gt;=0,$J139&lt;=1)),COUNTIFS($A$6:$A$505,$A139,$B$6:$B$505,$B139)=1),1,0),0))</f>
        <v/>
      </c>
    </row>
    <row r="140">
      <c r="A140" s="46" t="n"/>
      <c r="B140" s="19" t="n"/>
      <c r="C140" s="20" t="n"/>
      <c r="D140" s="19" t="n"/>
      <c r="E140" s="50" t="n"/>
      <c r="F140" s="22" t="n"/>
      <c r="G140" s="50" t="n"/>
      <c r="H140" s="22" t="n"/>
      <c r="I140" s="22" t="n"/>
      <c r="J140" s="22" t="n"/>
      <c r="K140" s="20" t="n"/>
      <c r="L140" s="23">
        <f>IF($Y140&lt;&gt;1,"",IF($F140="",IF(AND(ISNUMBER('Parâmetros'!$B$4),'Parâmetros'!$B$4&gt;=0,'Parâmetros'!$B$4&lt;=1),'Parâmetros'!$B$4,""),$F140))</f>
        <v/>
      </c>
      <c r="M140" s="23">
        <f>IF($Y140&lt;&gt;1,"",IF($H140="",IF(AND(ISNUMBER('Parâmetros'!$B$5),'Parâmetros'!$B$5&gt;=0,'Parâmetros'!$B$5&lt;=1),'Parâmetros'!$B$5,""),$H140))</f>
        <v/>
      </c>
      <c r="N140" s="23">
        <f>IF($Y140&lt;&gt;1,"",IF($I140="",IF(AND(ISNUMBER('Parâmetros'!$B$6),'Parâmetros'!$B$6&gt;=0,'Parâmetros'!$B$6&lt;=1),'Parâmetros'!$B$6,""),$I140))</f>
        <v/>
      </c>
      <c r="O140" s="23">
        <f>IF($Y140&lt;&gt;1,"",IF($J140="",IF(AND(ISNUMBER('Parâmetros'!$B$7),'Parâmetros'!$B$7&gt;=0,'Parâmetros'!$B$7&lt;=1),'Parâmetros'!$B$7,""),$J140))</f>
        <v/>
      </c>
      <c r="P140" s="51">
        <f>IF(OR($Y140&lt;&gt;1,NOT(ISNUMBER($L140))),"",$E140*$L140)</f>
        <v/>
      </c>
      <c r="Q140" s="51">
        <f>IF($Y140&lt;&gt;1,"",$G140)</f>
        <v/>
      </c>
      <c r="R140" s="51">
        <f>IF(OR($Y140&lt;&gt;1,NOT(ISNUMBER($M140))),"",$E140*$M140)</f>
        <v/>
      </c>
      <c r="S140" s="51">
        <f>IF(OR($Y140&lt;&gt;1,NOT(ISNUMBER($N140))),"",$E140*$N140)</f>
        <v/>
      </c>
      <c r="T140" s="51">
        <f>IF(OR($Y140&lt;&gt;1,NOT(ISNUMBER($O140))),"",$E140*$O140)</f>
        <v/>
      </c>
      <c r="U140" s="51">
        <f>IF(COUNT($P140:$T140)&lt;&gt;5,"",SUM($P140:$T140))</f>
        <v/>
      </c>
      <c r="V140" s="23">
        <f>IFERROR($U140/$E140,"")</f>
        <v/>
      </c>
      <c r="W140" s="25">
        <f>IF(COUNTA($A140:$K140)=0,"",IF($A140="","Informar competência",IF($B140="","Informar SKU",IF($C140="","Informar produto",IF($D140="","Informar categoria",IF(COUNTIF('Parâmetros'!$D$4:$D$13,$D140)=0,"Categoria fora da lista",IF($E140="","Informar estoque médio",IF($G140="","Informar armazenagem",IF(COUNTIFS($A$6:$A$505,$A140,$B$6:$B$505,$B140)&gt;1,"Duplicidade de competência e SKU",IF($Y140&lt;&gt;1,"Valor, taxa ou data inválida",IF($U140="","Revisar parâmetros padrão",IF($V140&gt;'Parâmetros'!$B$8,"Taxa acima do limite",IF($E140&gt;'Parâmetros'!$B$9,"Estoque acima do limite","OK")))))))))))))</f>
        <v/>
      </c>
      <c r="X140" s="26">
        <f>IF(OR($Y140&lt;&gt;1,$A140&lt;&gt;'Resumo'!$B$3,$U140=""),"",COUNTIFS($A$6:$A$505,'Resumo'!$B$3,$Y$6:$Y$505,1,$U$6:$U$505,"&gt;"&amp;$U140)+COUNTIFS($A$6:$A140,'Resumo'!$B$3,$Y$6:$Y140,1,$U$6:$U140,$U140))</f>
        <v/>
      </c>
      <c r="Y140" s="26">
        <f>IF(COUNTA($A140:$K140)=0,"",IFERROR(IF(AND(ISNUMBER($A140),DAY($A140)=1,$A140&gt;=DATE(2020,1,1),$A140&lt;=DATE(2100,12,1),$B140&lt;&gt;"",$C140&lt;&gt;"",$D140&lt;&gt;"",COUNTIF('Parâmetros'!$D$4:$D$13,$D140)=1,ISNUMBER($E140),$E140&gt;0,ISNUMBER($G140),$G140&gt;=0,OR($F140="",AND(ISNUMBER($F140),$F140&gt;=0,$F140&lt;=1)),OR($H140="",AND(ISNUMBER($H140),$H140&gt;=0,$H140&lt;=1)),OR($I140="",AND(ISNUMBER($I140),$I140&gt;=0,$I140&lt;=1)),OR($J140="",AND(ISNUMBER($J140),$J140&gt;=0,$J140&lt;=1)),COUNTIFS($A$6:$A$505,$A140,$B$6:$B$505,$B140)=1),1,0),0))</f>
        <v/>
      </c>
    </row>
    <row r="141">
      <c r="A141" s="46" t="n"/>
      <c r="B141" s="19" t="n"/>
      <c r="C141" s="20" t="n"/>
      <c r="D141" s="19" t="n"/>
      <c r="E141" s="50" t="n"/>
      <c r="F141" s="22" t="n"/>
      <c r="G141" s="50" t="n"/>
      <c r="H141" s="22" t="n"/>
      <c r="I141" s="22" t="n"/>
      <c r="J141" s="22" t="n"/>
      <c r="K141" s="20" t="n"/>
      <c r="L141" s="23">
        <f>IF($Y141&lt;&gt;1,"",IF($F141="",IF(AND(ISNUMBER('Parâmetros'!$B$4),'Parâmetros'!$B$4&gt;=0,'Parâmetros'!$B$4&lt;=1),'Parâmetros'!$B$4,""),$F141))</f>
        <v/>
      </c>
      <c r="M141" s="23">
        <f>IF($Y141&lt;&gt;1,"",IF($H141="",IF(AND(ISNUMBER('Parâmetros'!$B$5),'Parâmetros'!$B$5&gt;=0,'Parâmetros'!$B$5&lt;=1),'Parâmetros'!$B$5,""),$H141))</f>
        <v/>
      </c>
      <c r="N141" s="23">
        <f>IF($Y141&lt;&gt;1,"",IF($I141="",IF(AND(ISNUMBER('Parâmetros'!$B$6),'Parâmetros'!$B$6&gt;=0,'Parâmetros'!$B$6&lt;=1),'Parâmetros'!$B$6,""),$I141))</f>
        <v/>
      </c>
      <c r="O141" s="23">
        <f>IF($Y141&lt;&gt;1,"",IF($J141="",IF(AND(ISNUMBER('Parâmetros'!$B$7),'Parâmetros'!$B$7&gt;=0,'Parâmetros'!$B$7&lt;=1),'Parâmetros'!$B$7,""),$J141))</f>
        <v/>
      </c>
      <c r="P141" s="51">
        <f>IF(OR($Y141&lt;&gt;1,NOT(ISNUMBER($L141))),"",$E141*$L141)</f>
        <v/>
      </c>
      <c r="Q141" s="51">
        <f>IF($Y141&lt;&gt;1,"",$G141)</f>
        <v/>
      </c>
      <c r="R141" s="51">
        <f>IF(OR($Y141&lt;&gt;1,NOT(ISNUMBER($M141))),"",$E141*$M141)</f>
        <v/>
      </c>
      <c r="S141" s="51">
        <f>IF(OR($Y141&lt;&gt;1,NOT(ISNUMBER($N141))),"",$E141*$N141)</f>
        <v/>
      </c>
      <c r="T141" s="51">
        <f>IF(OR($Y141&lt;&gt;1,NOT(ISNUMBER($O141))),"",$E141*$O141)</f>
        <v/>
      </c>
      <c r="U141" s="51">
        <f>IF(COUNT($P141:$T141)&lt;&gt;5,"",SUM($P141:$T141))</f>
        <v/>
      </c>
      <c r="V141" s="23">
        <f>IFERROR($U141/$E141,"")</f>
        <v/>
      </c>
      <c r="W141" s="25">
        <f>IF(COUNTA($A141:$K141)=0,"",IF($A141="","Informar competência",IF($B141="","Informar SKU",IF($C141="","Informar produto",IF($D141="","Informar categoria",IF(COUNTIF('Parâmetros'!$D$4:$D$13,$D141)=0,"Categoria fora da lista",IF($E141="","Informar estoque médio",IF($G141="","Informar armazenagem",IF(COUNTIFS($A$6:$A$505,$A141,$B$6:$B$505,$B141)&gt;1,"Duplicidade de competência e SKU",IF($Y141&lt;&gt;1,"Valor, taxa ou data inválida",IF($U141="","Revisar parâmetros padrão",IF($V141&gt;'Parâmetros'!$B$8,"Taxa acima do limite",IF($E141&gt;'Parâmetros'!$B$9,"Estoque acima do limite","OK")))))))))))))</f>
        <v/>
      </c>
      <c r="X141" s="26">
        <f>IF(OR($Y141&lt;&gt;1,$A141&lt;&gt;'Resumo'!$B$3,$U141=""),"",COUNTIFS($A$6:$A$505,'Resumo'!$B$3,$Y$6:$Y$505,1,$U$6:$U$505,"&gt;"&amp;$U141)+COUNTIFS($A$6:$A141,'Resumo'!$B$3,$Y$6:$Y141,1,$U$6:$U141,$U141))</f>
        <v/>
      </c>
      <c r="Y141" s="26">
        <f>IF(COUNTA($A141:$K141)=0,"",IFERROR(IF(AND(ISNUMBER($A141),DAY($A141)=1,$A141&gt;=DATE(2020,1,1),$A141&lt;=DATE(2100,12,1),$B141&lt;&gt;"",$C141&lt;&gt;"",$D141&lt;&gt;"",COUNTIF('Parâmetros'!$D$4:$D$13,$D141)=1,ISNUMBER($E141),$E141&gt;0,ISNUMBER($G141),$G141&gt;=0,OR($F141="",AND(ISNUMBER($F141),$F141&gt;=0,$F141&lt;=1)),OR($H141="",AND(ISNUMBER($H141),$H141&gt;=0,$H141&lt;=1)),OR($I141="",AND(ISNUMBER($I141),$I141&gt;=0,$I141&lt;=1)),OR($J141="",AND(ISNUMBER($J141),$J141&gt;=0,$J141&lt;=1)),COUNTIFS($A$6:$A$505,$A141,$B$6:$B$505,$B141)=1),1,0),0))</f>
        <v/>
      </c>
    </row>
    <row r="142">
      <c r="A142" s="46" t="n"/>
      <c r="B142" s="19" t="n"/>
      <c r="C142" s="20" t="n"/>
      <c r="D142" s="19" t="n"/>
      <c r="E142" s="50" t="n"/>
      <c r="F142" s="22" t="n"/>
      <c r="G142" s="50" t="n"/>
      <c r="H142" s="22" t="n"/>
      <c r="I142" s="22" t="n"/>
      <c r="J142" s="22" t="n"/>
      <c r="K142" s="20" t="n"/>
      <c r="L142" s="23">
        <f>IF($Y142&lt;&gt;1,"",IF($F142="",IF(AND(ISNUMBER('Parâmetros'!$B$4),'Parâmetros'!$B$4&gt;=0,'Parâmetros'!$B$4&lt;=1),'Parâmetros'!$B$4,""),$F142))</f>
        <v/>
      </c>
      <c r="M142" s="23">
        <f>IF($Y142&lt;&gt;1,"",IF($H142="",IF(AND(ISNUMBER('Parâmetros'!$B$5),'Parâmetros'!$B$5&gt;=0,'Parâmetros'!$B$5&lt;=1),'Parâmetros'!$B$5,""),$H142))</f>
        <v/>
      </c>
      <c r="N142" s="23">
        <f>IF($Y142&lt;&gt;1,"",IF($I142="",IF(AND(ISNUMBER('Parâmetros'!$B$6),'Parâmetros'!$B$6&gt;=0,'Parâmetros'!$B$6&lt;=1),'Parâmetros'!$B$6,""),$I142))</f>
        <v/>
      </c>
      <c r="O142" s="23">
        <f>IF($Y142&lt;&gt;1,"",IF($J142="",IF(AND(ISNUMBER('Parâmetros'!$B$7),'Parâmetros'!$B$7&gt;=0,'Parâmetros'!$B$7&lt;=1),'Parâmetros'!$B$7,""),$J142))</f>
        <v/>
      </c>
      <c r="P142" s="51">
        <f>IF(OR($Y142&lt;&gt;1,NOT(ISNUMBER($L142))),"",$E142*$L142)</f>
        <v/>
      </c>
      <c r="Q142" s="51">
        <f>IF($Y142&lt;&gt;1,"",$G142)</f>
        <v/>
      </c>
      <c r="R142" s="51">
        <f>IF(OR($Y142&lt;&gt;1,NOT(ISNUMBER($M142))),"",$E142*$M142)</f>
        <v/>
      </c>
      <c r="S142" s="51">
        <f>IF(OR($Y142&lt;&gt;1,NOT(ISNUMBER($N142))),"",$E142*$N142)</f>
        <v/>
      </c>
      <c r="T142" s="51">
        <f>IF(OR($Y142&lt;&gt;1,NOT(ISNUMBER($O142))),"",$E142*$O142)</f>
        <v/>
      </c>
      <c r="U142" s="51">
        <f>IF(COUNT($P142:$T142)&lt;&gt;5,"",SUM($P142:$T142))</f>
        <v/>
      </c>
      <c r="V142" s="23">
        <f>IFERROR($U142/$E142,"")</f>
        <v/>
      </c>
      <c r="W142" s="25">
        <f>IF(COUNTA($A142:$K142)=0,"",IF($A142="","Informar competência",IF($B142="","Informar SKU",IF($C142="","Informar produto",IF($D142="","Informar categoria",IF(COUNTIF('Parâmetros'!$D$4:$D$13,$D142)=0,"Categoria fora da lista",IF($E142="","Informar estoque médio",IF($G142="","Informar armazenagem",IF(COUNTIFS($A$6:$A$505,$A142,$B$6:$B$505,$B142)&gt;1,"Duplicidade de competência e SKU",IF($Y142&lt;&gt;1,"Valor, taxa ou data inválida",IF($U142="","Revisar parâmetros padrão",IF($V142&gt;'Parâmetros'!$B$8,"Taxa acima do limite",IF($E142&gt;'Parâmetros'!$B$9,"Estoque acima do limite","OK")))))))))))))</f>
        <v/>
      </c>
      <c r="X142" s="26">
        <f>IF(OR($Y142&lt;&gt;1,$A142&lt;&gt;'Resumo'!$B$3,$U142=""),"",COUNTIFS($A$6:$A$505,'Resumo'!$B$3,$Y$6:$Y$505,1,$U$6:$U$505,"&gt;"&amp;$U142)+COUNTIFS($A$6:$A142,'Resumo'!$B$3,$Y$6:$Y142,1,$U$6:$U142,$U142))</f>
        <v/>
      </c>
      <c r="Y142" s="26">
        <f>IF(COUNTA($A142:$K142)=0,"",IFERROR(IF(AND(ISNUMBER($A142),DAY($A142)=1,$A142&gt;=DATE(2020,1,1),$A142&lt;=DATE(2100,12,1),$B142&lt;&gt;"",$C142&lt;&gt;"",$D142&lt;&gt;"",COUNTIF('Parâmetros'!$D$4:$D$13,$D142)=1,ISNUMBER($E142),$E142&gt;0,ISNUMBER($G142),$G142&gt;=0,OR($F142="",AND(ISNUMBER($F142),$F142&gt;=0,$F142&lt;=1)),OR($H142="",AND(ISNUMBER($H142),$H142&gt;=0,$H142&lt;=1)),OR($I142="",AND(ISNUMBER($I142),$I142&gt;=0,$I142&lt;=1)),OR($J142="",AND(ISNUMBER($J142),$J142&gt;=0,$J142&lt;=1)),COUNTIFS($A$6:$A$505,$A142,$B$6:$B$505,$B142)=1),1,0),0))</f>
        <v/>
      </c>
    </row>
    <row r="143">
      <c r="A143" s="46" t="n"/>
      <c r="B143" s="19" t="n"/>
      <c r="C143" s="20" t="n"/>
      <c r="D143" s="19" t="n"/>
      <c r="E143" s="50" t="n"/>
      <c r="F143" s="22" t="n"/>
      <c r="G143" s="50" t="n"/>
      <c r="H143" s="22" t="n"/>
      <c r="I143" s="22" t="n"/>
      <c r="J143" s="22" t="n"/>
      <c r="K143" s="20" t="n"/>
      <c r="L143" s="23">
        <f>IF($Y143&lt;&gt;1,"",IF($F143="",IF(AND(ISNUMBER('Parâmetros'!$B$4),'Parâmetros'!$B$4&gt;=0,'Parâmetros'!$B$4&lt;=1),'Parâmetros'!$B$4,""),$F143))</f>
        <v/>
      </c>
      <c r="M143" s="23">
        <f>IF($Y143&lt;&gt;1,"",IF($H143="",IF(AND(ISNUMBER('Parâmetros'!$B$5),'Parâmetros'!$B$5&gt;=0,'Parâmetros'!$B$5&lt;=1),'Parâmetros'!$B$5,""),$H143))</f>
        <v/>
      </c>
      <c r="N143" s="23">
        <f>IF($Y143&lt;&gt;1,"",IF($I143="",IF(AND(ISNUMBER('Parâmetros'!$B$6),'Parâmetros'!$B$6&gt;=0,'Parâmetros'!$B$6&lt;=1),'Parâmetros'!$B$6,""),$I143))</f>
        <v/>
      </c>
      <c r="O143" s="23">
        <f>IF($Y143&lt;&gt;1,"",IF($J143="",IF(AND(ISNUMBER('Parâmetros'!$B$7),'Parâmetros'!$B$7&gt;=0,'Parâmetros'!$B$7&lt;=1),'Parâmetros'!$B$7,""),$J143))</f>
        <v/>
      </c>
      <c r="P143" s="51">
        <f>IF(OR($Y143&lt;&gt;1,NOT(ISNUMBER($L143))),"",$E143*$L143)</f>
        <v/>
      </c>
      <c r="Q143" s="51">
        <f>IF($Y143&lt;&gt;1,"",$G143)</f>
        <v/>
      </c>
      <c r="R143" s="51">
        <f>IF(OR($Y143&lt;&gt;1,NOT(ISNUMBER($M143))),"",$E143*$M143)</f>
        <v/>
      </c>
      <c r="S143" s="51">
        <f>IF(OR($Y143&lt;&gt;1,NOT(ISNUMBER($N143))),"",$E143*$N143)</f>
        <v/>
      </c>
      <c r="T143" s="51">
        <f>IF(OR($Y143&lt;&gt;1,NOT(ISNUMBER($O143))),"",$E143*$O143)</f>
        <v/>
      </c>
      <c r="U143" s="51">
        <f>IF(COUNT($P143:$T143)&lt;&gt;5,"",SUM($P143:$T143))</f>
        <v/>
      </c>
      <c r="V143" s="23">
        <f>IFERROR($U143/$E143,"")</f>
        <v/>
      </c>
      <c r="W143" s="25">
        <f>IF(COUNTA($A143:$K143)=0,"",IF($A143="","Informar competência",IF($B143="","Informar SKU",IF($C143="","Informar produto",IF($D143="","Informar categoria",IF(COUNTIF('Parâmetros'!$D$4:$D$13,$D143)=0,"Categoria fora da lista",IF($E143="","Informar estoque médio",IF($G143="","Informar armazenagem",IF(COUNTIFS($A$6:$A$505,$A143,$B$6:$B$505,$B143)&gt;1,"Duplicidade de competência e SKU",IF($Y143&lt;&gt;1,"Valor, taxa ou data inválida",IF($U143="","Revisar parâmetros padrão",IF($V143&gt;'Parâmetros'!$B$8,"Taxa acima do limite",IF($E143&gt;'Parâmetros'!$B$9,"Estoque acima do limite","OK")))))))))))))</f>
        <v/>
      </c>
      <c r="X143" s="26">
        <f>IF(OR($Y143&lt;&gt;1,$A143&lt;&gt;'Resumo'!$B$3,$U143=""),"",COUNTIFS($A$6:$A$505,'Resumo'!$B$3,$Y$6:$Y$505,1,$U$6:$U$505,"&gt;"&amp;$U143)+COUNTIFS($A$6:$A143,'Resumo'!$B$3,$Y$6:$Y143,1,$U$6:$U143,$U143))</f>
        <v/>
      </c>
      <c r="Y143" s="26">
        <f>IF(COUNTA($A143:$K143)=0,"",IFERROR(IF(AND(ISNUMBER($A143),DAY($A143)=1,$A143&gt;=DATE(2020,1,1),$A143&lt;=DATE(2100,12,1),$B143&lt;&gt;"",$C143&lt;&gt;"",$D143&lt;&gt;"",COUNTIF('Parâmetros'!$D$4:$D$13,$D143)=1,ISNUMBER($E143),$E143&gt;0,ISNUMBER($G143),$G143&gt;=0,OR($F143="",AND(ISNUMBER($F143),$F143&gt;=0,$F143&lt;=1)),OR($H143="",AND(ISNUMBER($H143),$H143&gt;=0,$H143&lt;=1)),OR($I143="",AND(ISNUMBER($I143),$I143&gt;=0,$I143&lt;=1)),OR($J143="",AND(ISNUMBER($J143),$J143&gt;=0,$J143&lt;=1)),COUNTIFS($A$6:$A$505,$A143,$B$6:$B$505,$B143)=1),1,0),0))</f>
        <v/>
      </c>
    </row>
    <row r="144">
      <c r="A144" s="46" t="n"/>
      <c r="B144" s="19" t="n"/>
      <c r="C144" s="20" t="n"/>
      <c r="D144" s="19" t="n"/>
      <c r="E144" s="50" t="n"/>
      <c r="F144" s="22" t="n"/>
      <c r="G144" s="50" t="n"/>
      <c r="H144" s="22" t="n"/>
      <c r="I144" s="22" t="n"/>
      <c r="J144" s="22" t="n"/>
      <c r="K144" s="20" t="n"/>
      <c r="L144" s="23">
        <f>IF($Y144&lt;&gt;1,"",IF($F144="",IF(AND(ISNUMBER('Parâmetros'!$B$4),'Parâmetros'!$B$4&gt;=0,'Parâmetros'!$B$4&lt;=1),'Parâmetros'!$B$4,""),$F144))</f>
        <v/>
      </c>
      <c r="M144" s="23">
        <f>IF($Y144&lt;&gt;1,"",IF($H144="",IF(AND(ISNUMBER('Parâmetros'!$B$5),'Parâmetros'!$B$5&gt;=0,'Parâmetros'!$B$5&lt;=1),'Parâmetros'!$B$5,""),$H144))</f>
        <v/>
      </c>
      <c r="N144" s="23">
        <f>IF($Y144&lt;&gt;1,"",IF($I144="",IF(AND(ISNUMBER('Parâmetros'!$B$6),'Parâmetros'!$B$6&gt;=0,'Parâmetros'!$B$6&lt;=1),'Parâmetros'!$B$6,""),$I144))</f>
        <v/>
      </c>
      <c r="O144" s="23">
        <f>IF($Y144&lt;&gt;1,"",IF($J144="",IF(AND(ISNUMBER('Parâmetros'!$B$7),'Parâmetros'!$B$7&gt;=0,'Parâmetros'!$B$7&lt;=1),'Parâmetros'!$B$7,""),$J144))</f>
        <v/>
      </c>
      <c r="P144" s="51">
        <f>IF(OR($Y144&lt;&gt;1,NOT(ISNUMBER($L144))),"",$E144*$L144)</f>
        <v/>
      </c>
      <c r="Q144" s="51">
        <f>IF($Y144&lt;&gt;1,"",$G144)</f>
        <v/>
      </c>
      <c r="R144" s="51">
        <f>IF(OR($Y144&lt;&gt;1,NOT(ISNUMBER($M144))),"",$E144*$M144)</f>
        <v/>
      </c>
      <c r="S144" s="51">
        <f>IF(OR($Y144&lt;&gt;1,NOT(ISNUMBER($N144))),"",$E144*$N144)</f>
        <v/>
      </c>
      <c r="T144" s="51">
        <f>IF(OR($Y144&lt;&gt;1,NOT(ISNUMBER($O144))),"",$E144*$O144)</f>
        <v/>
      </c>
      <c r="U144" s="51">
        <f>IF(COUNT($P144:$T144)&lt;&gt;5,"",SUM($P144:$T144))</f>
        <v/>
      </c>
      <c r="V144" s="23">
        <f>IFERROR($U144/$E144,"")</f>
        <v/>
      </c>
      <c r="W144" s="25">
        <f>IF(COUNTA($A144:$K144)=0,"",IF($A144="","Informar competência",IF($B144="","Informar SKU",IF($C144="","Informar produto",IF($D144="","Informar categoria",IF(COUNTIF('Parâmetros'!$D$4:$D$13,$D144)=0,"Categoria fora da lista",IF($E144="","Informar estoque médio",IF($G144="","Informar armazenagem",IF(COUNTIFS($A$6:$A$505,$A144,$B$6:$B$505,$B144)&gt;1,"Duplicidade de competência e SKU",IF($Y144&lt;&gt;1,"Valor, taxa ou data inválida",IF($U144="","Revisar parâmetros padrão",IF($V144&gt;'Parâmetros'!$B$8,"Taxa acima do limite",IF($E144&gt;'Parâmetros'!$B$9,"Estoque acima do limite","OK")))))))))))))</f>
        <v/>
      </c>
      <c r="X144" s="26">
        <f>IF(OR($Y144&lt;&gt;1,$A144&lt;&gt;'Resumo'!$B$3,$U144=""),"",COUNTIFS($A$6:$A$505,'Resumo'!$B$3,$Y$6:$Y$505,1,$U$6:$U$505,"&gt;"&amp;$U144)+COUNTIFS($A$6:$A144,'Resumo'!$B$3,$Y$6:$Y144,1,$U$6:$U144,$U144))</f>
        <v/>
      </c>
      <c r="Y144" s="26">
        <f>IF(COUNTA($A144:$K144)=0,"",IFERROR(IF(AND(ISNUMBER($A144),DAY($A144)=1,$A144&gt;=DATE(2020,1,1),$A144&lt;=DATE(2100,12,1),$B144&lt;&gt;"",$C144&lt;&gt;"",$D144&lt;&gt;"",COUNTIF('Parâmetros'!$D$4:$D$13,$D144)=1,ISNUMBER($E144),$E144&gt;0,ISNUMBER($G144),$G144&gt;=0,OR($F144="",AND(ISNUMBER($F144),$F144&gt;=0,$F144&lt;=1)),OR($H144="",AND(ISNUMBER($H144),$H144&gt;=0,$H144&lt;=1)),OR($I144="",AND(ISNUMBER($I144),$I144&gt;=0,$I144&lt;=1)),OR($J144="",AND(ISNUMBER($J144),$J144&gt;=0,$J144&lt;=1)),COUNTIFS($A$6:$A$505,$A144,$B$6:$B$505,$B144)=1),1,0),0))</f>
        <v/>
      </c>
    </row>
    <row r="145">
      <c r="A145" s="46" t="n"/>
      <c r="B145" s="19" t="n"/>
      <c r="C145" s="20" t="n"/>
      <c r="D145" s="19" t="n"/>
      <c r="E145" s="50" t="n"/>
      <c r="F145" s="22" t="n"/>
      <c r="G145" s="50" t="n"/>
      <c r="H145" s="22" t="n"/>
      <c r="I145" s="22" t="n"/>
      <c r="J145" s="22" t="n"/>
      <c r="K145" s="20" t="n"/>
      <c r="L145" s="23">
        <f>IF($Y145&lt;&gt;1,"",IF($F145="",IF(AND(ISNUMBER('Parâmetros'!$B$4),'Parâmetros'!$B$4&gt;=0,'Parâmetros'!$B$4&lt;=1),'Parâmetros'!$B$4,""),$F145))</f>
        <v/>
      </c>
      <c r="M145" s="23">
        <f>IF($Y145&lt;&gt;1,"",IF($H145="",IF(AND(ISNUMBER('Parâmetros'!$B$5),'Parâmetros'!$B$5&gt;=0,'Parâmetros'!$B$5&lt;=1),'Parâmetros'!$B$5,""),$H145))</f>
        <v/>
      </c>
      <c r="N145" s="23">
        <f>IF($Y145&lt;&gt;1,"",IF($I145="",IF(AND(ISNUMBER('Parâmetros'!$B$6),'Parâmetros'!$B$6&gt;=0,'Parâmetros'!$B$6&lt;=1),'Parâmetros'!$B$6,""),$I145))</f>
        <v/>
      </c>
      <c r="O145" s="23">
        <f>IF($Y145&lt;&gt;1,"",IF($J145="",IF(AND(ISNUMBER('Parâmetros'!$B$7),'Parâmetros'!$B$7&gt;=0,'Parâmetros'!$B$7&lt;=1),'Parâmetros'!$B$7,""),$J145))</f>
        <v/>
      </c>
      <c r="P145" s="51">
        <f>IF(OR($Y145&lt;&gt;1,NOT(ISNUMBER($L145))),"",$E145*$L145)</f>
        <v/>
      </c>
      <c r="Q145" s="51">
        <f>IF($Y145&lt;&gt;1,"",$G145)</f>
        <v/>
      </c>
      <c r="R145" s="51">
        <f>IF(OR($Y145&lt;&gt;1,NOT(ISNUMBER($M145))),"",$E145*$M145)</f>
        <v/>
      </c>
      <c r="S145" s="51">
        <f>IF(OR($Y145&lt;&gt;1,NOT(ISNUMBER($N145))),"",$E145*$N145)</f>
        <v/>
      </c>
      <c r="T145" s="51">
        <f>IF(OR($Y145&lt;&gt;1,NOT(ISNUMBER($O145))),"",$E145*$O145)</f>
        <v/>
      </c>
      <c r="U145" s="51">
        <f>IF(COUNT($P145:$T145)&lt;&gt;5,"",SUM($P145:$T145))</f>
        <v/>
      </c>
      <c r="V145" s="23">
        <f>IFERROR($U145/$E145,"")</f>
        <v/>
      </c>
      <c r="W145" s="25">
        <f>IF(COUNTA($A145:$K145)=0,"",IF($A145="","Informar competência",IF($B145="","Informar SKU",IF($C145="","Informar produto",IF($D145="","Informar categoria",IF(COUNTIF('Parâmetros'!$D$4:$D$13,$D145)=0,"Categoria fora da lista",IF($E145="","Informar estoque médio",IF($G145="","Informar armazenagem",IF(COUNTIFS($A$6:$A$505,$A145,$B$6:$B$505,$B145)&gt;1,"Duplicidade de competência e SKU",IF($Y145&lt;&gt;1,"Valor, taxa ou data inválida",IF($U145="","Revisar parâmetros padrão",IF($V145&gt;'Parâmetros'!$B$8,"Taxa acima do limite",IF($E145&gt;'Parâmetros'!$B$9,"Estoque acima do limite","OK")))))))))))))</f>
        <v/>
      </c>
      <c r="X145" s="26">
        <f>IF(OR($Y145&lt;&gt;1,$A145&lt;&gt;'Resumo'!$B$3,$U145=""),"",COUNTIFS($A$6:$A$505,'Resumo'!$B$3,$Y$6:$Y$505,1,$U$6:$U$505,"&gt;"&amp;$U145)+COUNTIFS($A$6:$A145,'Resumo'!$B$3,$Y$6:$Y145,1,$U$6:$U145,$U145))</f>
        <v/>
      </c>
      <c r="Y145" s="26">
        <f>IF(COUNTA($A145:$K145)=0,"",IFERROR(IF(AND(ISNUMBER($A145),DAY($A145)=1,$A145&gt;=DATE(2020,1,1),$A145&lt;=DATE(2100,12,1),$B145&lt;&gt;"",$C145&lt;&gt;"",$D145&lt;&gt;"",COUNTIF('Parâmetros'!$D$4:$D$13,$D145)=1,ISNUMBER($E145),$E145&gt;0,ISNUMBER($G145),$G145&gt;=0,OR($F145="",AND(ISNUMBER($F145),$F145&gt;=0,$F145&lt;=1)),OR($H145="",AND(ISNUMBER($H145),$H145&gt;=0,$H145&lt;=1)),OR($I145="",AND(ISNUMBER($I145),$I145&gt;=0,$I145&lt;=1)),OR($J145="",AND(ISNUMBER($J145),$J145&gt;=0,$J145&lt;=1)),COUNTIFS($A$6:$A$505,$A145,$B$6:$B$505,$B145)=1),1,0),0))</f>
        <v/>
      </c>
    </row>
    <row r="146">
      <c r="A146" s="46" t="n"/>
      <c r="B146" s="19" t="n"/>
      <c r="C146" s="20" t="n"/>
      <c r="D146" s="19" t="n"/>
      <c r="E146" s="50" t="n"/>
      <c r="F146" s="22" t="n"/>
      <c r="G146" s="50" t="n"/>
      <c r="H146" s="22" t="n"/>
      <c r="I146" s="22" t="n"/>
      <c r="J146" s="22" t="n"/>
      <c r="K146" s="20" t="n"/>
      <c r="L146" s="23">
        <f>IF($Y146&lt;&gt;1,"",IF($F146="",IF(AND(ISNUMBER('Parâmetros'!$B$4),'Parâmetros'!$B$4&gt;=0,'Parâmetros'!$B$4&lt;=1),'Parâmetros'!$B$4,""),$F146))</f>
        <v/>
      </c>
      <c r="M146" s="23">
        <f>IF($Y146&lt;&gt;1,"",IF($H146="",IF(AND(ISNUMBER('Parâmetros'!$B$5),'Parâmetros'!$B$5&gt;=0,'Parâmetros'!$B$5&lt;=1),'Parâmetros'!$B$5,""),$H146))</f>
        <v/>
      </c>
      <c r="N146" s="23">
        <f>IF($Y146&lt;&gt;1,"",IF($I146="",IF(AND(ISNUMBER('Parâmetros'!$B$6),'Parâmetros'!$B$6&gt;=0,'Parâmetros'!$B$6&lt;=1),'Parâmetros'!$B$6,""),$I146))</f>
        <v/>
      </c>
      <c r="O146" s="23">
        <f>IF($Y146&lt;&gt;1,"",IF($J146="",IF(AND(ISNUMBER('Parâmetros'!$B$7),'Parâmetros'!$B$7&gt;=0,'Parâmetros'!$B$7&lt;=1),'Parâmetros'!$B$7,""),$J146))</f>
        <v/>
      </c>
      <c r="P146" s="51">
        <f>IF(OR($Y146&lt;&gt;1,NOT(ISNUMBER($L146))),"",$E146*$L146)</f>
        <v/>
      </c>
      <c r="Q146" s="51">
        <f>IF($Y146&lt;&gt;1,"",$G146)</f>
        <v/>
      </c>
      <c r="R146" s="51">
        <f>IF(OR($Y146&lt;&gt;1,NOT(ISNUMBER($M146))),"",$E146*$M146)</f>
        <v/>
      </c>
      <c r="S146" s="51">
        <f>IF(OR($Y146&lt;&gt;1,NOT(ISNUMBER($N146))),"",$E146*$N146)</f>
        <v/>
      </c>
      <c r="T146" s="51">
        <f>IF(OR($Y146&lt;&gt;1,NOT(ISNUMBER($O146))),"",$E146*$O146)</f>
        <v/>
      </c>
      <c r="U146" s="51">
        <f>IF(COUNT($P146:$T146)&lt;&gt;5,"",SUM($P146:$T146))</f>
        <v/>
      </c>
      <c r="V146" s="23">
        <f>IFERROR($U146/$E146,"")</f>
        <v/>
      </c>
      <c r="W146" s="25">
        <f>IF(COUNTA($A146:$K146)=0,"",IF($A146="","Informar competência",IF($B146="","Informar SKU",IF($C146="","Informar produto",IF($D146="","Informar categoria",IF(COUNTIF('Parâmetros'!$D$4:$D$13,$D146)=0,"Categoria fora da lista",IF($E146="","Informar estoque médio",IF($G146="","Informar armazenagem",IF(COUNTIFS($A$6:$A$505,$A146,$B$6:$B$505,$B146)&gt;1,"Duplicidade de competência e SKU",IF($Y146&lt;&gt;1,"Valor, taxa ou data inválida",IF($U146="","Revisar parâmetros padrão",IF($V146&gt;'Parâmetros'!$B$8,"Taxa acima do limite",IF($E146&gt;'Parâmetros'!$B$9,"Estoque acima do limite","OK")))))))))))))</f>
        <v/>
      </c>
      <c r="X146" s="26">
        <f>IF(OR($Y146&lt;&gt;1,$A146&lt;&gt;'Resumo'!$B$3,$U146=""),"",COUNTIFS($A$6:$A$505,'Resumo'!$B$3,$Y$6:$Y$505,1,$U$6:$U$505,"&gt;"&amp;$U146)+COUNTIFS($A$6:$A146,'Resumo'!$B$3,$Y$6:$Y146,1,$U$6:$U146,$U146))</f>
        <v/>
      </c>
      <c r="Y146" s="26">
        <f>IF(COUNTA($A146:$K146)=0,"",IFERROR(IF(AND(ISNUMBER($A146),DAY($A146)=1,$A146&gt;=DATE(2020,1,1),$A146&lt;=DATE(2100,12,1),$B146&lt;&gt;"",$C146&lt;&gt;"",$D146&lt;&gt;"",COUNTIF('Parâmetros'!$D$4:$D$13,$D146)=1,ISNUMBER($E146),$E146&gt;0,ISNUMBER($G146),$G146&gt;=0,OR($F146="",AND(ISNUMBER($F146),$F146&gt;=0,$F146&lt;=1)),OR($H146="",AND(ISNUMBER($H146),$H146&gt;=0,$H146&lt;=1)),OR($I146="",AND(ISNUMBER($I146),$I146&gt;=0,$I146&lt;=1)),OR($J146="",AND(ISNUMBER($J146),$J146&gt;=0,$J146&lt;=1)),COUNTIFS($A$6:$A$505,$A146,$B$6:$B$505,$B146)=1),1,0),0))</f>
        <v/>
      </c>
    </row>
    <row r="147">
      <c r="A147" s="46" t="n"/>
      <c r="B147" s="19" t="n"/>
      <c r="C147" s="20" t="n"/>
      <c r="D147" s="19" t="n"/>
      <c r="E147" s="50" t="n"/>
      <c r="F147" s="22" t="n"/>
      <c r="G147" s="50" t="n"/>
      <c r="H147" s="22" t="n"/>
      <c r="I147" s="22" t="n"/>
      <c r="J147" s="22" t="n"/>
      <c r="K147" s="20" t="n"/>
      <c r="L147" s="23">
        <f>IF($Y147&lt;&gt;1,"",IF($F147="",IF(AND(ISNUMBER('Parâmetros'!$B$4),'Parâmetros'!$B$4&gt;=0,'Parâmetros'!$B$4&lt;=1),'Parâmetros'!$B$4,""),$F147))</f>
        <v/>
      </c>
      <c r="M147" s="23">
        <f>IF($Y147&lt;&gt;1,"",IF($H147="",IF(AND(ISNUMBER('Parâmetros'!$B$5),'Parâmetros'!$B$5&gt;=0,'Parâmetros'!$B$5&lt;=1),'Parâmetros'!$B$5,""),$H147))</f>
        <v/>
      </c>
      <c r="N147" s="23">
        <f>IF($Y147&lt;&gt;1,"",IF($I147="",IF(AND(ISNUMBER('Parâmetros'!$B$6),'Parâmetros'!$B$6&gt;=0,'Parâmetros'!$B$6&lt;=1),'Parâmetros'!$B$6,""),$I147))</f>
        <v/>
      </c>
      <c r="O147" s="23">
        <f>IF($Y147&lt;&gt;1,"",IF($J147="",IF(AND(ISNUMBER('Parâmetros'!$B$7),'Parâmetros'!$B$7&gt;=0,'Parâmetros'!$B$7&lt;=1),'Parâmetros'!$B$7,""),$J147))</f>
        <v/>
      </c>
      <c r="P147" s="51">
        <f>IF(OR($Y147&lt;&gt;1,NOT(ISNUMBER($L147))),"",$E147*$L147)</f>
        <v/>
      </c>
      <c r="Q147" s="51">
        <f>IF($Y147&lt;&gt;1,"",$G147)</f>
        <v/>
      </c>
      <c r="R147" s="51">
        <f>IF(OR($Y147&lt;&gt;1,NOT(ISNUMBER($M147))),"",$E147*$M147)</f>
        <v/>
      </c>
      <c r="S147" s="51">
        <f>IF(OR($Y147&lt;&gt;1,NOT(ISNUMBER($N147))),"",$E147*$N147)</f>
        <v/>
      </c>
      <c r="T147" s="51">
        <f>IF(OR($Y147&lt;&gt;1,NOT(ISNUMBER($O147))),"",$E147*$O147)</f>
        <v/>
      </c>
      <c r="U147" s="51">
        <f>IF(COUNT($P147:$T147)&lt;&gt;5,"",SUM($P147:$T147))</f>
        <v/>
      </c>
      <c r="V147" s="23">
        <f>IFERROR($U147/$E147,"")</f>
        <v/>
      </c>
      <c r="W147" s="25">
        <f>IF(COUNTA($A147:$K147)=0,"",IF($A147="","Informar competência",IF($B147="","Informar SKU",IF($C147="","Informar produto",IF($D147="","Informar categoria",IF(COUNTIF('Parâmetros'!$D$4:$D$13,$D147)=0,"Categoria fora da lista",IF($E147="","Informar estoque médio",IF($G147="","Informar armazenagem",IF(COUNTIFS($A$6:$A$505,$A147,$B$6:$B$505,$B147)&gt;1,"Duplicidade de competência e SKU",IF($Y147&lt;&gt;1,"Valor, taxa ou data inválida",IF($U147="","Revisar parâmetros padrão",IF($V147&gt;'Parâmetros'!$B$8,"Taxa acima do limite",IF($E147&gt;'Parâmetros'!$B$9,"Estoque acima do limite","OK")))))))))))))</f>
        <v/>
      </c>
      <c r="X147" s="26">
        <f>IF(OR($Y147&lt;&gt;1,$A147&lt;&gt;'Resumo'!$B$3,$U147=""),"",COUNTIFS($A$6:$A$505,'Resumo'!$B$3,$Y$6:$Y$505,1,$U$6:$U$505,"&gt;"&amp;$U147)+COUNTIFS($A$6:$A147,'Resumo'!$B$3,$Y$6:$Y147,1,$U$6:$U147,$U147))</f>
        <v/>
      </c>
      <c r="Y147" s="26">
        <f>IF(COUNTA($A147:$K147)=0,"",IFERROR(IF(AND(ISNUMBER($A147),DAY($A147)=1,$A147&gt;=DATE(2020,1,1),$A147&lt;=DATE(2100,12,1),$B147&lt;&gt;"",$C147&lt;&gt;"",$D147&lt;&gt;"",COUNTIF('Parâmetros'!$D$4:$D$13,$D147)=1,ISNUMBER($E147),$E147&gt;0,ISNUMBER($G147),$G147&gt;=0,OR($F147="",AND(ISNUMBER($F147),$F147&gt;=0,$F147&lt;=1)),OR($H147="",AND(ISNUMBER($H147),$H147&gt;=0,$H147&lt;=1)),OR($I147="",AND(ISNUMBER($I147),$I147&gt;=0,$I147&lt;=1)),OR($J147="",AND(ISNUMBER($J147),$J147&gt;=0,$J147&lt;=1)),COUNTIFS($A$6:$A$505,$A147,$B$6:$B$505,$B147)=1),1,0),0))</f>
        <v/>
      </c>
    </row>
    <row r="148">
      <c r="A148" s="46" t="n"/>
      <c r="B148" s="19" t="n"/>
      <c r="C148" s="20" t="n"/>
      <c r="D148" s="19" t="n"/>
      <c r="E148" s="50" t="n"/>
      <c r="F148" s="22" t="n"/>
      <c r="G148" s="50" t="n"/>
      <c r="H148" s="22" t="n"/>
      <c r="I148" s="22" t="n"/>
      <c r="J148" s="22" t="n"/>
      <c r="K148" s="20" t="n"/>
      <c r="L148" s="23">
        <f>IF($Y148&lt;&gt;1,"",IF($F148="",IF(AND(ISNUMBER('Parâmetros'!$B$4),'Parâmetros'!$B$4&gt;=0,'Parâmetros'!$B$4&lt;=1),'Parâmetros'!$B$4,""),$F148))</f>
        <v/>
      </c>
      <c r="M148" s="23">
        <f>IF($Y148&lt;&gt;1,"",IF($H148="",IF(AND(ISNUMBER('Parâmetros'!$B$5),'Parâmetros'!$B$5&gt;=0,'Parâmetros'!$B$5&lt;=1),'Parâmetros'!$B$5,""),$H148))</f>
        <v/>
      </c>
      <c r="N148" s="23">
        <f>IF($Y148&lt;&gt;1,"",IF($I148="",IF(AND(ISNUMBER('Parâmetros'!$B$6),'Parâmetros'!$B$6&gt;=0,'Parâmetros'!$B$6&lt;=1),'Parâmetros'!$B$6,""),$I148))</f>
        <v/>
      </c>
      <c r="O148" s="23">
        <f>IF($Y148&lt;&gt;1,"",IF($J148="",IF(AND(ISNUMBER('Parâmetros'!$B$7),'Parâmetros'!$B$7&gt;=0,'Parâmetros'!$B$7&lt;=1),'Parâmetros'!$B$7,""),$J148))</f>
        <v/>
      </c>
      <c r="P148" s="51">
        <f>IF(OR($Y148&lt;&gt;1,NOT(ISNUMBER($L148))),"",$E148*$L148)</f>
        <v/>
      </c>
      <c r="Q148" s="51">
        <f>IF($Y148&lt;&gt;1,"",$G148)</f>
        <v/>
      </c>
      <c r="R148" s="51">
        <f>IF(OR($Y148&lt;&gt;1,NOT(ISNUMBER($M148))),"",$E148*$M148)</f>
        <v/>
      </c>
      <c r="S148" s="51">
        <f>IF(OR($Y148&lt;&gt;1,NOT(ISNUMBER($N148))),"",$E148*$N148)</f>
        <v/>
      </c>
      <c r="T148" s="51">
        <f>IF(OR($Y148&lt;&gt;1,NOT(ISNUMBER($O148))),"",$E148*$O148)</f>
        <v/>
      </c>
      <c r="U148" s="51">
        <f>IF(COUNT($P148:$T148)&lt;&gt;5,"",SUM($P148:$T148))</f>
        <v/>
      </c>
      <c r="V148" s="23">
        <f>IFERROR($U148/$E148,"")</f>
        <v/>
      </c>
      <c r="W148" s="25">
        <f>IF(COUNTA($A148:$K148)=0,"",IF($A148="","Informar competência",IF($B148="","Informar SKU",IF($C148="","Informar produto",IF($D148="","Informar categoria",IF(COUNTIF('Parâmetros'!$D$4:$D$13,$D148)=0,"Categoria fora da lista",IF($E148="","Informar estoque médio",IF($G148="","Informar armazenagem",IF(COUNTIFS($A$6:$A$505,$A148,$B$6:$B$505,$B148)&gt;1,"Duplicidade de competência e SKU",IF($Y148&lt;&gt;1,"Valor, taxa ou data inválida",IF($U148="","Revisar parâmetros padrão",IF($V148&gt;'Parâmetros'!$B$8,"Taxa acima do limite",IF($E148&gt;'Parâmetros'!$B$9,"Estoque acima do limite","OK")))))))))))))</f>
        <v/>
      </c>
      <c r="X148" s="26">
        <f>IF(OR($Y148&lt;&gt;1,$A148&lt;&gt;'Resumo'!$B$3,$U148=""),"",COUNTIFS($A$6:$A$505,'Resumo'!$B$3,$Y$6:$Y$505,1,$U$6:$U$505,"&gt;"&amp;$U148)+COUNTIFS($A$6:$A148,'Resumo'!$B$3,$Y$6:$Y148,1,$U$6:$U148,$U148))</f>
        <v/>
      </c>
      <c r="Y148" s="26">
        <f>IF(COUNTA($A148:$K148)=0,"",IFERROR(IF(AND(ISNUMBER($A148),DAY($A148)=1,$A148&gt;=DATE(2020,1,1),$A148&lt;=DATE(2100,12,1),$B148&lt;&gt;"",$C148&lt;&gt;"",$D148&lt;&gt;"",COUNTIF('Parâmetros'!$D$4:$D$13,$D148)=1,ISNUMBER($E148),$E148&gt;0,ISNUMBER($G148),$G148&gt;=0,OR($F148="",AND(ISNUMBER($F148),$F148&gt;=0,$F148&lt;=1)),OR($H148="",AND(ISNUMBER($H148),$H148&gt;=0,$H148&lt;=1)),OR($I148="",AND(ISNUMBER($I148),$I148&gt;=0,$I148&lt;=1)),OR($J148="",AND(ISNUMBER($J148),$J148&gt;=0,$J148&lt;=1)),COUNTIFS($A$6:$A$505,$A148,$B$6:$B$505,$B148)=1),1,0),0))</f>
        <v/>
      </c>
    </row>
    <row r="149">
      <c r="A149" s="46" t="n"/>
      <c r="B149" s="19" t="n"/>
      <c r="C149" s="20" t="n"/>
      <c r="D149" s="19" t="n"/>
      <c r="E149" s="50" t="n"/>
      <c r="F149" s="22" t="n"/>
      <c r="G149" s="50" t="n"/>
      <c r="H149" s="22" t="n"/>
      <c r="I149" s="22" t="n"/>
      <c r="J149" s="22" t="n"/>
      <c r="K149" s="20" t="n"/>
      <c r="L149" s="23">
        <f>IF($Y149&lt;&gt;1,"",IF($F149="",IF(AND(ISNUMBER('Parâmetros'!$B$4),'Parâmetros'!$B$4&gt;=0,'Parâmetros'!$B$4&lt;=1),'Parâmetros'!$B$4,""),$F149))</f>
        <v/>
      </c>
      <c r="M149" s="23">
        <f>IF($Y149&lt;&gt;1,"",IF($H149="",IF(AND(ISNUMBER('Parâmetros'!$B$5),'Parâmetros'!$B$5&gt;=0,'Parâmetros'!$B$5&lt;=1),'Parâmetros'!$B$5,""),$H149))</f>
        <v/>
      </c>
      <c r="N149" s="23">
        <f>IF($Y149&lt;&gt;1,"",IF($I149="",IF(AND(ISNUMBER('Parâmetros'!$B$6),'Parâmetros'!$B$6&gt;=0,'Parâmetros'!$B$6&lt;=1),'Parâmetros'!$B$6,""),$I149))</f>
        <v/>
      </c>
      <c r="O149" s="23">
        <f>IF($Y149&lt;&gt;1,"",IF($J149="",IF(AND(ISNUMBER('Parâmetros'!$B$7),'Parâmetros'!$B$7&gt;=0,'Parâmetros'!$B$7&lt;=1),'Parâmetros'!$B$7,""),$J149))</f>
        <v/>
      </c>
      <c r="P149" s="51">
        <f>IF(OR($Y149&lt;&gt;1,NOT(ISNUMBER($L149))),"",$E149*$L149)</f>
        <v/>
      </c>
      <c r="Q149" s="51">
        <f>IF($Y149&lt;&gt;1,"",$G149)</f>
        <v/>
      </c>
      <c r="R149" s="51">
        <f>IF(OR($Y149&lt;&gt;1,NOT(ISNUMBER($M149))),"",$E149*$M149)</f>
        <v/>
      </c>
      <c r="S149" s="51">
        <f>IF(OR($Y149&lt;&gt;1,NOT(ISNUMBER($N149))),"",$E149*$N149)</f>
        <v/>
      </c>
      <c r="T149" s="51">
        <f>IF(OR($Y149&lt;&gt;1,NOT(ISNUMBER($O149))),"",$E149*$O149)</f>
        <v/>
      </c>
      <c r="U149" s="51">
        <f>IF(COUNT($P149:$T149)&lt;&gt;5,"",SUM($P149:$T149))</f>
        <v/>
      </c>
      <c r="V149" s="23">
        <f>IFERROR($U149/$E149,"")</f>
        <v/>
      </c>
      <c r="W149" s="25">
        <f>IF(COUNTA($A149:$K149)=0,"",IF($A149="","Informar competência",IF($B149="","Informar SKU",IF($C149="","Informar produto",IF($D149="","Informar categoria",IF(COUNTIF('Parâmetros'!$D$4:$D$13,$D149)=0,"Categoria fora da lista",IF($E149="","Informar estoque médio",IF($G149="","Informar armazenagem",IF(COUNTIFS($A$6:$A$505,$A149,$B$6:$B$505,$B149)&gt;1,"Duplicidade de competência e SKU",IF($Y149&lt;&gt;1,"Valor, taxa ou data inválida",IF($U149="","Revisar parâmetros padrão",IF($V149&gt;'Parâmetros'!$B$8,"Taxa acima do limite",IF($E149&gt;'Parâmetros'!$B$9,"Estoque acima do limite","OK")))))))))))))</f>
        <v/>
      </c>
      <c r="X149" s="26">
        <f>IF(OR($Y149&lt;&gt;1,$A149&lt;&gt;'Resumo'!$B$3,$U149=""),"",COUNTIFS($A$6:$A$505,'Resumo'!$B$3,$Y$6:$Y$505,1,$U$6:$U$505,"&gt;"&amp;$U149)+COUNTIFS($A$6:$A149,'Resumo'!$B$3,$Y$6:$Y149,1,$U$6:$U149,$U149))</f>
        <v/>
      </c>
      <c r="Y149" s="26">
        <f>IF(COUNTA($A149:$K149)=0,"",IFERROR(IF(AND(ISNUMBER($A149),DAY($A149)=1,$A149&gt;=DATE(2020,1,1),$A149&lt;=DATE(2100,12,1),$B149&lt;&gt;"",$C149&lt;&gt;"",$D149&lt;&gt;"",COUNTIF('Parâmetros'!$D$4:$D$13,$D149)=1,ISNUMBER($E149),$E149&gt;0,ISNUMBER($G149),$G149&gt;=0,OR($F149="",AND(ISNUMBER($F149),$F149&gt;=0,$F149&lt;=1)),OR($H149="",AND(ISNUMBER($H149),$H149&gt;=0,$H149&lt;=1)),OR($I149="",AND(ISNUMBER($I149),$I149&gt;=0,$I149&lt;=1)),OR($J149="",AND(ISNUMBER($J149),$J149&gt;=0,$J149&lt;=1)),COUNTIFS($A$6:$A$505,$A149,$B$6:$B$505,$B149)=1),1,0),0))</f>
        <v/>
      </c>
    </row>
    <row r="150">
      <c r="A150" s="46" t="n"/>
      <c r="B150" s="19" t="n"/>
      <c r="C150" s="20" t="n"/>
      <c r="D150" s="19" t="n"/>
      <c r="E150" s="50" t="n"/>
      <c r="F150" s="22" t="n"/>
      <c r="G150" s="50" t="n"/>
      <c r="H150" s="22" t="n"/>
      <c r="I150" s="22" t="n"/>
      <c r="J150" s="22" t="n"/>
      <c r="K150" s="20" t="n"/>
      <c r="L150" s="23">
        <f>IF($Y150&lt;&gt;1,"",IF($F150="",IF(AND(ISNUMBER('Parâmetros'!$B$4),'Parâmetros'!$B$4&gt;=0,'Parâmetros'!$B$4&lt;=1),'Parâmetros'!$B$4,""),$F150))</f>
        <v/>
      </c>
      <c r="M150" s="23">
        <f>IF($Y150&lt;&gt;1,"",IF($H150="",IF(AND(ISNUMBER('Parâmetros'!$B$5),'Parâmetros'!$B$5&gt;=0,'Parâmetros'!$B$5&lt;=1),'Parâmetros'!$B$5,""),$H150))</f>
        <v/>
      </c>
      <c r="N150" s="23">
        <f>IF($Y150&lt;&gt;1,"",IF($I150="",IF(AND(ISNUMBER('Parâmetros'!$B$6),'Parâmetros'!$B$6&gt;=0,'Parâmetros'!$B$6&lt;=1),'Parâmetros'!$B$6,""),$I150))</f>
        <v/>
      </c>
      <c r="O150" s="23">
        <f>IF($Y150&lt;&gt;1,"",IF($J150="",IF(AND(ISNUMBER('Parâmetros'!$B$7),'Parâmetros'!$B$7&gt;=0,'Parâmetros'!$B$7&lt;=1),'Parâmetros'!$B$7,""),$J150))</f>
        <v/>
      </c>
      <c r="P150" s="51">
        <f>IF(OR($Y150&lt;&gt;1,NOT(ISNUMBER($L150))),"",$E150*$L150)</f>
        <v/>
      </c>
      <c r="Q150" s="51">
        <f>IF($Y150&lt;&gt;1,"",$G150)</f>
        <v/>
      </c>
      <c r="R150" s="51">
        <f>IF(OR($Y150&lt;&gt;1,NOT(ISNUMBER($M150))),"",$E150*$M150)</f>
        <v/>
      </c>
      <c r="S150" s="51">
        <f>IF(OR($Y150&lt;&gt;1,NOT(ISNUMBER($N150))),"",$E150*$N150)</f>
        <v/>
      </c>
      <c r="T150" s="51">
        <f>IF(OR($Y150&lt;&gt;1,NOT(ISNUMBER($O150))),"",$E150*$O150)</f>
        <v/>
      </c>
      <c r="U150" s="51">
        <f>IF(COUNT($P150:$T150)&lt;&gt;5,"",SUM($P150:$T150))</f>
        <v/>
      </c>
      <c r="V150" s="23">
        <f>IFERROR($U150/$E150,"")</f>
        <v/>
      </c>
      <c r="W150" s="25">
        <f>IF(COUNTA($A150:$K150)=0,"",IF($A150="","Informar competência",IF($B150="","Informar SKU",IF($C150="","Informar produto",IF($D150="","Informar categoria",IF(COUNTIF('Parâmetros'!$D$4:$D$13,$D150)=0,"Categoria fora da lista",IF($E150="","Informar estoque médio",IF($G150="","Informar armazenagem",IF(COUNTIFS($A$6:$A$505,$A150,$B$6:$B$505,$B150)&gt;1,"Duplicidade de competência e SKU",IF($Y150&lt;&gt;1,"Valor, taxa ou data inválida",IF($U150="","Revisar parâmetros padrão",IF($V150&gt;'Parâmetros'!$B$8,"Taxa acima do limite",IF($E150&gt;'Parâmetros'!$B$9,"Estoque acima do limite","OK")))))))))))))</f>
        <v/>
      </c>
      <c r="X150" s="26">
        <f>IF(OR($Y150&lt;&gt;1,$A150&lt;&gt;'Resumo'!$B$3,$U150=""),"",COUNTIFS($A$6:$A$505,'Resumo'!$B$3,$Y$6:$Y$505,1,$U$6:$U$505,"&gt;"&amp;$U150)+COUNTIFS($A$6:$A150,'Resumo'!$B$3,$Y$6:$Y150,1,$U$6:$U150,$U150))</f>
        <v/>
      </c>
      <c r="Y150" s="26">
        <f>IF(COUNTA($A150:$K150)=0,"",IFERROR(IF(AND(ISNUMBER($A150),DAY($A150)=1,$A150&gt;=DATE(2020,1,1),$A150&lt;=DATE(2100,12,1),$B150&lt;&gt;"",$C150&lt;&gt;"",$D150&lt;&gt;"",COUNTIF('Parâmetros'!$D$4:$D$13,$D150)=1,ISNUMBER($E150),$E150&gt;0,ISNUMBER($G150),$G150&gt;=0,OR($F150="",AND(ISNUMBER($F150),$F150&gt;=0,$F150&lt;=1)),OR($H150="",AND(ISNUMBER($H150),$H150&gt;=0,$H150&lt;=1)),OR($I150="",AND(ISNUMBER($I150),$I150&gt;=0,$I150&lt;=1)),OR($J150="",AND(ISNUMBER($J150),$J150&gt;=0,$J150&lt;=1)),COUNTIFS($A$6:$A$505,$A150,$B$6:$B$505,$B150)=1),1,0),0))</f>
        <v/>
      </c>
    </row>
    <row r="151">
      <c r="A151" s="46" t="n"/>
      <c r="B151" s="19" t="n"/>
      <c r="C151" s="20" t="n"/>
      <c r="D151" s="19" t="n"/>
      <c r="E151" s="50" t="n"/>
      <c r="F151" s="22" t="n"/>
      <c r="G151" s="50" t="n"/>
      <c r="H151" s="22" t="n"/>
      <c r="I151" s="22" t="n"/>
      <c r="J151" s="22" t="n"/>
      <c r="K151" s="20" t="n"/>
      <c r="L151" s="23">
        <f>IF($Y151&lt;&gt;1,"",IF($F151="",IF(AND(ISNUMBER('Parâmetros'!$B$4),'Parâmetros'!$B$4&gt;=0,'Parâmetros'!$B$4&lt;=1),'Parâmetros'!$B$4,""),$F151))</f>
        <v/>
      </c>
      <c r="M151" s="23">
        <f>IF($Y151&lt;&gt;1,"",IF($H151="",IF(AND(ISNUMBER('Parâmetros'!$B$5),'Parâmetros'!$B$5&gt;=0,'Parâmetros'!$B$5&lt;=1),'Parâmetros'!$B$5,""),$H151))</f>
        <v/>
      </c>
      <c r="N151" s="23">
        <f>IF($Y151&lt;&gt;1,"",IF($I151="",IF(AND(ISNUMBER('Parâmetros'!$B$6),'Parâmetros'!$B$6&gt;=0,'Parâmetros'!$B$6&lt;=1),'Parâmetros'!$B$6,""),$I151))</f>
        <v/>
      </c>
      <c r="O151" s="23">
        <f>IF($Y151&lt;&gt;1,"",IF($J151="",IF(AND(ISNUMBER('Parâmetros'!$B$7),'Parâmetros'!$B$7&gt;=0,'Parâmetros'!$B$7&lt;=1),'Parâmetros'!$B$7,""),$J151))</f>
        <v/>
      </c>
      <c r="P151" s="51">
        <f>IF(OR($Y151&lt;&gt;1,NOT(ISNUMBER($L151))),"",$E151*$L151)</f>
        <v/>
      </c>
      <c r="Q151" s="51">
        <f>IF($Y151&lt;&gt;1,"",$G151)</f>
        <v/>
      </c>
      <c r="R151" s="51">
        <f>IF(OR($Y151&lt;&gt;1,NOT(ISNUMBER($M151))),"",$E151*$M151)</f>
        <v/>
      </c>
      <c r="S151" s="51">
        <f>IF(OR($Y151&lt;&gt;1,NOT(ISNUMBER($N151))),"",$E151*$N151)</f>
        <v/>
      </c>
      <c r="T151" s="51">
        <f>IF(OR($Y151&lt;&gt;1,NOT(ISNUMBER($O151))),"",$E151*$O151)</f>
        <v/>
      </c>
      <c r="U151" s="51">
        <f>IF(COUNT($P151:$T151)&lt;&gt;5,"",SUM($P151:$T151))</f>
        <v/>
      </c>
      <c r="V151" s="23">
        <f>IFERROR($U151/$E151,"")</f>
        <v/>
      </c>
      <c r="W151" s="25">
        <f>IF(COUNTA($A151:$K151)=0,"",IF($A151="","Informar competência",IF($B151="","Informar SKU",IF($C151="","Informar produto",IF($D151="","Informar categoria",IF(COUNTIF('Parâmetros'!$D$4:$D$13,$D151)=0,"Categoria fora da lista",IF($E151="","Informar estoque médio",IF($G151="","Informar armazenagem",IF(COUNTIFS($A$6:$A$505,$A151,$B$6:$B$505,$B151)&gt;1,"Duplicidade de competência e SKU",IF($Y151&lt;&gt;1,"Valor, taxa ou data inválida",IF($U151="","Revisar parâmetros padrão",IF($V151&gt;'Parâmetros'!$B$8,"Taxa acima do limite",IF($E151&gt;'Parâmetros'!$B$9,"Estoque acima do limite","OK")))))))))))))</f>
        <v/>
      </c>
      <c r="X151" s="26">
        <f>IF(OR($Y151&lt;&gt;1,$A151&lt;&gt;'Resumo'!$B$3,$U151=""),"",COUNTIFS($A$6:$A$505,'Resumo'!$B$3,$Y$6:$Y$505,1,$U$6:$U$505,"&gt;"&amp;$U151)+COUNTIFS($A$6:$A151,'Resumo'!$B$3,$Y$6:$Y151,1,$U$6:$U151,$U151))</f>
        <v/>
      </c>
      <c r="Y151" s="26">
        <f>IF(COUNTA($A151:$K151)=0,"",IFERROR(IF(AND(ISNUMBER($A151),DAY($A151)=1,$A151&gt;=DATE(2020,1,1),$A151&lt;=DATE(2100,12,1),$B151&lt;&gt;"",$C151&lt;&gt;"",$D151&lt;&gt;"",COUNTIF('Parâmetros'!$D$4:$D$13,$D151)=1,ISNUMBER($E151),$E151&gt;0,ISNUMBER($G151),$G151&gt;=0,OR($F151="",AND(ISNUMBER($F151),$F151&gt;=0,$F151&lt;=1)),OR($H151="",AND(ISNUMBER($H151),$H151&gt;=0,$H151&lt;=1)),OR($I151="",AND(ISNUMBER($I151),$I151&gt;=0,$I151&lt;=1)),OR($J151="",AND(ISNUMBER($J151),$J151&gt;=0,$J151&lt;=1)),COUNTIFS($A$6:$A$505,$A151,$B$6:$B$505,$B151)=1),1,0),0))</f>
        <v/>
      </c>
    </row>
    <row r="152">
      <c r="A152" s="46" t="n"/>
      <c r="B152" s="19" t="n"/>
      <c r="C152" s="20" t="n"/>
      <c r="D152" s="19" t="n"/>
      <c r="E152" s="50" t="n"/>
      <c r="F152" s="22" t="n"/>
      <c r="G152" s="50" t="n"/>
      <c r="H152" s="22" t="n"/>
      <c r="I152" s="22" t="n"/>
      <c r="J152" s="22" t="n"/>
      <c r="K152" s="20" t="n"/>
      <c r="L152" s="23">
        <f>IF($Y152&lt;&gt;1,"",IF($F152="",IF(AND(ISNUMBER('Parâmetros'!$B$4),'Parâmetros'!$B$4&gt;=0,'Parâmetros'!$B$4&lt;=1),'Parâmetros'!$B$4,""),$F152))</f>
        <v/>
      </c>
      <c r="M152" s="23">
        <f>IF($Y152&lt;&gt;1,"",IF($H152="",IF(AND(ISNUMBER('Parâmetros'!$B$5),'Parâmetros'!$B$5&gt;=0,'Parâmetros'!$B$5&lt;=1),'Parâmetros'!$B$5,""),$H152))</f>
        <v/>
      </c>
      <c r="N152" s="23">
        <f>IF($Y152&lt;&gt;1,"",IF($I152="",IF(AND(ISNUMBER('Parâmetros'!$B$6),'Parâmetros'!$B$6&gt;=0,'Parâmetros'!$B$6&lt;=1),'Parâmetros'!$B$6,""),$I152))</f>
        <v/>
      </c>
      <c r="O152" s="23">
        <f>IF($Y152&lt;&gt;1,"",IF($J152="",IF(AND(ISNUMBER('Parâmetros'!$B$7),'Parâmetros'!$B$7&gt;=0,'Parâmetros'!$B$7&lt;=1),'Parâmetros'!$B$7,""),$J152))</f>
        <v/>
      </c>
      <c r="P152" s="51">
        <f>IF(OR($Y152&lt;&gt;1,NOT(ISNUMBER($L152))),"",$E152*$L152)</f>
        <v/>
      </c>
      <c r="Q152" s="51">
        <f>IF($Y152&lt;&gt;1,"",$G152)</f>
        <v/>
      </c>
      <c r="R152" s="51">
        <f>IF(OR($Y152&lt;&gt;1,NOT(ISNUMBER($M152))),"",$E152*$M152)</f>
        <v/>
      </c>
      <c r="S152" s="51">
        <f>IF(OR($Y152&lt;&gt;1,NOT(ISNUMBER($N152))),"",$E152*$N152)</f>
        <v/>
      </c>
      <c r="T152" s="51">
        <f>IF(OR($Y152&lt;&gt;1,NOT(ISNUMBER($O152))),"",$E152*$O152)</f>
        <v/>
      </c>
      <c r="U152" s="51">
        <f>IF(COUNT($P152:$T152)&lt;&gt;5,"",SUM($P152:$T152))</f>
        <v/>
      </c>
      <c r="V152" s="23">
        <f>IFERROR($U152/$E152,"")</f>
        <v/>
      </c>
      <c r="W152" s="25">
        <f>IF(COUNTA($A152:$K152)=0,"",IF($A152="","Informar competência",IF($B152="","Informar SKU",IF($C152="","Informar produto",IF($D152="","Informar categoria",IF(COUNTIF('Parâmetros'!$D$4:$D$13,$D152)=0,"Categoria fora da lista",IF($E152="","Informar estoque médio",IF($G152="","Informar armazenagem",IF(COUNTIFS($A$6:$A$505,$A152,$B$6:$B$505,$B152)&gt;1,"Duplicidade de competência e SKU",IF($Y152&lt;&gt;1,"Valor, taxa ou data inválida",IF($U152="","Revisar parâmetros padrão",IF($V152&gt;'Parâmetros'!$B$8,"Taxa acima do limite",IF($E152&gt;'Parâmetros'!$B$9,"Estoque acima do limite","OK")))))))))))))</f>
        <v/>
      </c>
      <c r="X152" s="26">
        <f>IF(OR($Y152&lt;&gt;1,$A152&lt;&gt;'Resumo'!$B$3,$U152=""),"",COUNTIFS($A$6:$A$505,'Resumo'!$B$3,$Y$6:$Y$505,1,$U$6:$U$505,"&gt;"&amp;$U152)+COUNTIFS($A$6:$A152,'Resumo'!$B$3,$Y$6:$Y152,1,$U$6:$U152,$U152))</f>
        <v/>
      </c>
      <c r="Y152" s="26">
        <f>IF(COUNTA($A152:$K152)=0,"",IFERROR(IF(AND(ISNUMBER($A152),DAY($A152)=1,$A152&gt;=DATE(2020,1,1),$A152&lt;=DATE(2100,12,1),$B152&lt;&gt;"",$C152&lt;&gt;"",$D152&lt;&gt;"",COUNTIF('Parâmetros'!$D$4:$D$13,$D152)=1,ISNUMBER($E152),$E152&gt;0,ISNUMBER($G152),$G152&gt;=0,OR($F152="",AND(ISNUMBER($F152),$F152&gt;=0,$F152&lt;=1)),OR($H152="",AND(ISNUMBER($H152),$H152&gt;=0,$H152&lt;=1)),OR($I152="",AND(ISNUMBER($I152),$I152&gt;=0,$I152&lt;=1)),OR($J152="",AND(ISNUMBER($J152),$J152&gt;=0,$J152&lt;=1)),COUNTIFS($A$6:$A$505,$A152,$B$6:$B$505,$B152)=1),1,0),0))</f>
        <v/>
      </c>
    </row>
    <row r="153">
      <c r="A153" s="46" t="n"/>
      <c r="B153" s="19" t="n"/>
      <c r="C153" s="20" t="n"/>
      <c r="D153" s="19" t="n"/>
      <c r="E153" s="50" t="n"/>
      <c r="F153" s="22" t="n"/>
      <c r="G153" s="50" t="n"/>
      <c r="H153" s="22" t="n"/>
      <c r="I153" s="22" t="n"/>
      <c r="J153" s="22" t="n"/>
      <c r="K153" s="20" t="n"/>
      <c r="L153" s="23">
        <f>IF($Y153&lt;&gt;1,"",IF($F153="",IF(AND(ISNUMBER('Parâmetros'!$B$4),'Parâmetros'!$B$4&gt;=0,'Parâmetros'!$B$4&lt;=1),'Parâmetros'!$B$4,""),$F153))</f>
        <v/>
      </c>
      <c r="M153" s="23">
        <f>IF($Y153&lt;&gt;1,"",IF($H153="",IF(AND(ISNUMBER('Parâmetros'!$B$5),'Parâmetros'!$B$5&gt;=0,'Parâmetros'!$B$5&lt;=1),'Parâmetros'!$B$5,""),$H153))</f>
        <v/>
      </c>
      <c r="N153" s="23">
        <f>IF($Y153&lt;&gt;1,"",IF($I153="",IF(AND(ISNUMBER('Parâmetros'!$B$6),'Parâmetros'!$B$6&gt;=0,'Parâmetros'!$B$6&lt;=1),'Parâmetros'!$B$6,""),$I153))</f>
        <v/>
      </c>
      <c r="O153" s="23">
        <f>IF($Y153&lt;&gt;1,"",IF($J153="",IF(AND(ISNUMBER('Parâmetros'!$B$7),'Parâmetros'!$B$7&gt;=0,'Parâmetros'!$B$7&lt;=1),'Parâmetros'!$B$7,""),$J153))</f>
        <v/>
      </c>
      <c r="P153" s="51">
        <f>IF(OR($Y153&lt;&gt;1,NOT(ISNUMBER($L153))),"",$E153*$L153)</f>
        <v/>
      </c>
      <c r="Q153" s="51">
        <f>IF($Y153&lt;&gt;1,"",$G153)</f>
        <v/>
      </c>
      <c r="R153" s="51">
        <f>IF(OR($Y153&lt;&gt;1,NOT(ISNUMBER($M153))),"",$E153*$M153)</f>
        <v/>
      </c>
      <c r="S153" s="51">
        <f>IF(OR($Y153&lt;&gt;1,NOT(ISNUMBER($N153))),"",$E153*$N153)</f>
        <v/>
      </c>
      <c r="T153" s="51">
        <f>IF(OR($Y153&lt;&gt;1,NOT(ISNUMBER($O153))),"",$E153*$O153)</f>
        <v/>
      </c>
      <c r="U153" s="51">
        <f>IF(COUNT($P153:$T153)&lt;&gt;5,"",SUM($P153:$T153))</f>
        <v/>
      </c>
      <c r="V153" s="23">
        <f>IFERROR($U153/$E153,"")</f>
        <v/>
      </c>
      <c r="W153" s="25">
        <f>IF(COUNTA($A153:$K153)=0,"",IF($A153="","Informar competência",IF($B153="","Informar SKU",IF($C153="","Informar produto",IF($D153="","Informar categoria",IF(COUNTIF('Parâmetros'!$D$4:$D$13,$D153)=0,"Categoria fora da lista",IF($E153="","Informar estoque médio",IF($G153="","Informar armazenagem",IF(COUNTIFS($A$6:$A$505,$A153,$B$6:$B$505,$B153)&gt;1,"Duplicidade de competência e SKU",IF($Y153&lt;&gt;1,"Valor, taxa ou data inválida",IF($U153="","Revisar parâmetros padrão",IF($V153&gt;'Parâmetros'!$B$8,"Taxa acima do limite",IF($E153&gt;'Parâmetros'!$B$9,"Estoque acima do limite","OK")))))))))))))</f>
        <v/>
      </c>
      <c r="X153" s="26">
        <f>IF(OR($Y153&lt;&gt;1,$A153&lt;&gt;'Resumo'!$B$3,$U153=""),"",COUNTIFS($A$6:$A$505,'Resumo'!$B$3,$Y$6:$Y$505,1,$U$6:$U$505,"&gt;"&amp;$U153)+COUNTIFS($A$6:$A153,'Resumo'!$B$3,$Y$6:$Y153,1,$U$6:$U153,$U153))</f>
        <v/>
      </c>
      <c r="Y153" s="26">
        <f>IF(COUNTA($A153:$K153)=0,"",IFERROR(IF(AND(ISNUMBER($A153),DAY($A153)=1,$A153&gt;=DATE(2020,1,1),$A153&lt;=DATE(2100,12,1),$B153&lt;&gt;"",$C153&lt;&gt;"",$D153&lt;&gt;"",COUNTIF('Parâmetros'!$D$4:$D$13,$D153)=1,ISNUMBER($E153),$E153&gt;0,ISNUMBER($G153),$G153&gt;=0,OR($F153="",AND(ISNUMBER($F153),$F153&gt;=0,$F153&lt;=1)),OR($H153="",AND(ISNUMBER($H153),$H153&gt;=0,$H153&lt;=1)),OR($I153="",AND(ISNUMBER($I153),$I153&gt;=0,$I153&lt;=1)),OR($J153="",AND(ISNUMBER($J153),$J153&gt;=0,$J153&lt;=1)),COUNTIFS($A$6:$A$505,$A153,$B$6:$B$505,$B153)=1),1,0),0))</f>
        <v/>
      </c>
    </row>
    <row r="154">
      <c r="A154" s="46" t="n"/>
      <c r="B154" s="19" t="n"/>
      <c r="C154" s="20" t="n"/>
      <c r="D154" s="19" t="n"/>
      <c r="E154" s="50" t="n"/>
      <c r="F154" s="22" t="n"/>
      <c r="G154" s="50" t="n"/>
      <c r="H154" s="22" t="n"/>
      <c r="I154" s="22" t="n"/>
      <c r="J154" s="22" t="n"/>
      <c r="K154" s="20" t="n"/>
      <c r="L154" s="23">
        <f>IF($Y154&lt;&gt;1,"",IF($F154="",IF(AND(ISNUMBER('Parâmetros'!$B$4),'Parâmetros'!$B$4&gt;=0,'Parâmetros'!$B$4&lt;=1),'Parâmetros'!$B$4,""),$F154))</f>
        <v/>
      </c>
      <c r="M154" s="23">
        <f>IF($Y154&lt;&gt;1,"",IF($H154="",IF(AND(ISNUMBER('Parâmetros'!$B$5),'Parâmetros'!$B$5&gt;=0,'Parâmetros'!$B$5&lt;=1),'Parâmetros'!$B$5,""),$H154))</f>
        <v/>
      </c>
      <c r="N154" s="23">
        <f>IF($Y154&lt;&gt;1,"",IF($I154="",IF(AND(ISNUMBER('Parâmetros'!$B$6),'Parâmetros'!$B$6&gt;=0,'Parâmetros'!$B$6&lt;=1),'Parâmetros'!$B$6,""),$I154))</f>
        <v/>
      </c>
      <c r="O154" s="23">
        <f>IF($Y154&lt;&gt;1,"",IF($J154="",IF(AND(ISNUMBER('Parâmetros'!$B$7),'Parâmetros'!$B$7&gt;=0,'Parâmetros'!$B$7&lt;=1),'Parâmetros'!$B$7,""),$J154))</f>
        <v/>
      </c>
      <c r="P154" s="51">
        <f>IF(OR($Y154&lt;&gt;1,NOT(ISNUMBER($L154))),"",$E154*$L154)</f>
        <v/>
      </c>
      <c r="Q154" s="51">
        <f>IF($Y154&lt;&gt;1,"",$G154)</f>
        <v/>
      </c>
      <c r="R154" s="51">
        <f>IF(OR($Y154&lt;&gt;1,NOT(ISNUMBER($M154))),"",$E154*$M154)</f>
        <v/>
      </c>
      <c r="S154" s="51">
        <f>IF(OR($Y154&lt;&gt;1,NOT(ISNUMBER($N154))),"",$E154*$N154)</f>
        <v/>
      </c>
      <c r="T154" s="51">
        <f>IF(OR($Y154&lt;&gt;1,NOT(ISNUMBER($O154))),"",$E154*$O154)</f>
        <v/>
      </c>
      <c r="U154" s="51">
        <f>IF(COUNT($P154:$T154)&lt;&gt;5,"",SUM($P154:$T154))</f>
        <v/>
      </c>
      <c r="V154" s="23">
        <f>IFERROR($U154/$E154,"")</f>
        <v/>
      </c>
      <c r="W154" s="25">
        <f>IF(COUNTA($A154:$K154)=0,"",IF($A154="","Informar competência",IF($B154="","Informar SKU",IF($C154="","Informar produto",IF($D154="","Informar categoria",IF(COUNTIF('Parâmetros'!$D$4:$D$13,$D154)=0,"Categoria fora da lista",IF($E154="","Informar estoque médio",IF($G154="","Informar armazenagem",IF(COUNTIFS($A$6:$A$505,$A154,$B$6:$B$505,$B154)&gt;1,"Duplicidade de competência e SKU",IF($Y154&lt;&gt;1,"Valor, taxa ou data inválida",IF($U154="","Revisar parâmetros padrão",IF($V154&gt;'Parâmetros'!$B$8,"Taxa acima do limite",IF($E154&gt;'Parâmetros'!$B$9,"Estoque acima do limite","OK")))))))))))))</f>
        <v/>
      </c>
      <c r="X154" s="26">
        <f>IF(OR($Y154&lt;&gt;1,$A154&lt;&gt;'Resumo'!$B$3,$U154=""),"",COUNTIFS($A$6:$A$505,'Resumo'!$B$3,$Y$6:$Y$505,1,$U$6:$U$505,"&gt;"&amp;$U154)+COUNTIFS($A$6:$A154,'Resumo'!$B$3,$Y$6:$Y154,1,$U$6:$U154,$U154))</f>
        <v/>
      </c>
      <c r="Y154" s="26">
        <f>IF(COUNTA($A154:$K154)=0,"",IFERROR(IF(AND(ISNUMBER($A154),DAY($A154)=1,$A154&gt;=DATE(2020,1,1),$A154&lt;=DATE(2100,12,1),$B154&lt;&gt;"",$C154&lt;&gt;"",$D154&lt;&gt;"",COUNTIF('Parâmetros'!$D$4:$D$13,$D154)=1,ISNUMBER($E154),$E154&gt;0,ISNUMBER($G154),$G154&gt;=0,OR($F154="",AND(ISNUMBER($F154),$F154&gt;=0,$F154&lt;=1)),OR($H154="",AND(ISNUMBER($H154),$H154&gt;=0,$H154&lt;=1)),OR($I154="",AND(ISNUMBER($I154),$I154&gt;=0,$I154&lt;=1)),OR($J154="",AND(ISNUMBER($J154),$J154&gt;=0,$J154&lt;=1)),COUNTIFS($A$6:$A$505,$A154,$B$6:$B$505,$B154)=1),1,0),0))</f>
        <v/>
      </c>
    </row>
    <row r="155">
      <c r="A155" s="46" t="n"/>
      <c r="B155" s="19" t="n"/>
      <c r="C155" s="20" t="n"/>
      <c r="D155" s="19" t="n"/>
      <c r="E155" s="50" t="n"/>
      <c r="F155" s="22" t="n"/>
      <c r="G155" s="50" t="n"/>
      <c r="H155" s="22" t="n"/>
      <c r="I155" s="22" t="n"/>
      <c r="J155" s="22" t="n"/>
      <c r="K155" s="20" t="n"/>
      <c r="L155" s="23">
        <f>IF($Y155&lt;&gt;1,"",IF($F155="",IF(AND(ISNUMBER('Parâmetros'!$B$4),'Parâmetros'!$B$4&gt;=0,'Parâmetros'!$B$4&lt;=1),'Parâmetros'!$B$4,""),$F155))</f>
        <v/>
      </c>
      <c r="M155" s="23">
        <f>IF($Y155&lt;&gt;1,"",IF($H155="",IF(AND(ISNUMBER('Parâmetros'!$B$5),'Parâmetros'!$B$5&gt;=0,'Parâmetros'!$B$5&lt;=1),'Parâmetros'!$B$5,""),$H155))</f>
        <v/>
      </c>
      <c r="N155" s="23">
        <f>IF($Y155&lt;&gt;1,"",IF($I155="",IF(AND(ISNUMBER('Parâmetros'!$B$6),'Parâmetros'!$B$6&gt;=0,'Parâmetros'!$B$6&lt;=1),'Parâmetros'!$B$6,""),$I155))</f>
        <v/>
      </c>
      <c r="O155" s="23">
        <f>IF($Y155&lt;&gt;1,"",IF($J155="",IF(AND(ISNUMBER('Parâmetros'!$B$7),'Parâmetros'!$B$7&gt;=0,'Parâmetros'!$B$7&lt;=1),'Parâmetros'!$B$7,""),$J155))</f>
        <v/>
      </c>
      <c r="P155" s="51">
        <f>IF(OR($Y155&lt;&gt;1,NOT(ISNUMBER($L155))),"",$E155*$L155)</f>
        <v/>
      </c>
      <c r="Q155" s="51">
        <f>IF($Y155&lt;&gt;1,"",$G155)</f>
        <v/>
      </c>
      <c r="R155" s="51">
        <f>IF(OR($Y155&lt;&gt;1,NOT(ISNUMBER($M155))),"",$E155*$M155)</f>
        <v/>
      </c>
      <c r="S155" s="51">
        <f>IF(OR($Y155&lt;&gt;1,NOT(ISNUMBER($N155))),"",$E155*$N155)</f>
        <v/>
      </c>
      <c r="T155" s="51">
        <f>IF(OR($Y155&lt;&gt;1,NOT(ISNUMBER($O155))),"",$E155*$O155)</f>
        <v/>
      </c>
      <c r="U155" s="51">
        <f>IF(COUNT($P155:$T155)&lt;&gt;5,"",SUM($P155:$T155))</f>
        <v/>
      </c>
      <c r="V155" s="23">
        <f>IFERROR($U155/$E155,"")</f>
        <v/>
      </c>
      <c r="W155" s="25">
        <f>IF(COUNTA($A155:$K155)=0,"",IF($A155="","Informar competência",IF($B155="","Informar SKU",IF($C155="","Informar produto",IF($D155="","Informar categoria",IF(COUNTIF('Parâmetros'!$D$4:$D$13,$D155)=0,"Categoria fora da lista",IF($E155="","Informar estoque médio",IF($G155="","Informar armazenagem",IF(COUNTIFS($A$6:$A$505,$A155,$B$6:$B$505,$B155)&gt;1,"Duplicidade de competência e SKU",IF($Y155&lt;&gt;1,"Valor, taxa ou data inválida",IF($U155="","Revisar parâmetros padrão",IF($V155&gt;'Parâmetros'!$B$8,"Taxa acima do limite",IF($E155&gt;'Parâmetros'!$B$9,"Estoque acima do limite","OK")))))))))))))</f>
        <v/>
      </c>
      <c r="X155" s="26">
        <f>IF(OR($Y155&lt;&gt;1,$A155&lt;&gt;'Resumo'!$B$3,$U155=""),"",COUNTIFS($A$6:$A$505,'Resumo'!$B$3,$Y$6:$Y$505,1,$U$6:$U$505,"&gt;"&amp;$U155)+COUNTIFS($A$6:$A155,'Resumo'!$B$3,$Y$6:$Y155,1,$U$6:$U155,$U155))</f>
        <v/>
      </c>
      <c r="Y155" s="26">
        <f>IF(COUNTA($A155:$K155)=0,"",IFERROR(IF(AND(ISNUMBER($A155),DAY($A155)=1,$A155&gt;=DATE(2020,1,1),$A155&lt;=DATE(2100,12,1),$B155&lt;&gt;"",$C155&lt;&gt;"",$D155&lt;&gt;"",COUNTIF('Parâmetros'!$D$4:$D$13,$D155)=1,ISNUMBER($E155),$E155&gt;0,ISNUMBER($G155),$G155&gt;=0,OR($F155="",AND(ISNUMBER($F155),$F155&gt;=0,$F155&lt;=1)),OR($H155="",AND(ISNUMBER($H155),$H155&gt;=0,$H155&lt;=1)),OR($I155="",AND(ISNUMBER($I155),$I155&gt;=0,$I155&lt;=1)),OR($J155="",AND(ISNUMBER($J155),$J155&gt;=0,$J155&lt;=1)),COUNTIFS($A$6:$A$505,$A155,$B$6:$B$505,$B155)=1),1,0),0))</f>
        <v/>
      </c>
    </row>
    <row r="156">
      <c r="A156" s="46" t="n"/>
      <c r="B156" s="19" t="n"/>
      <c r="C156" s="20" t="n"/>
      <c r="D156" s="19" t="n"/>
      <c r="E156" s="50" t="n"/>
      <c r="F156" s="22" t="n"/>
      <c r="G156" s="50" t="n"/>
      <c r="H156" s="22" t="n"/>
      <c r="I156" s="22" t="n"/>
      <c r="J156" s="22" t="n"/>
      <c r="K156" s="20" t="n"/>
      <c r="L156" s="23">
        <f>IF($Y156&lt;&gt;1,"",IF($F156="",IF(AND(ISNUMBER('Parâmetros'!$B$4),'Parâmetros'!$B$4&gt;=0,'Parâmetros'!$B$4&lt;=1),'Parâmetros'!$B$4,""),$F156))</f>
        <v/>
      </c>
      <c r="M156" s="23">
        <f>IF($Y156&lt;&gt;1,"",IF($H156="",IF(AND(ISNUMBER('Parâmetros'!$B$5),'Parâmetros'!$B$5&gt;=0,'Parâmetros'!$B$5&lt;=1),'Parâmetros'!$B$5,""),$H156))</f>
        <v/>
      </c>
      <c r="N156" s="23">
        <f>IF($Y156&lt;&gt;1,"",IF($I156="",IF(AND(ISNUMBER('Parâmetros'!$B$6),'Parâmetros'!$B$6&gt;=0,'Parâmetros'!$B$6&lt;=1),'Parâmetros'!$B$6,""),$I156))</f>
        <v/>
      </c>
      <c r="O156" s="23">
        <f>IF($Y156&lt;&gt;1,"",IF($J156="",IF(AND(ISNUMBER('Parâmetros'!$B$7),'Parâmetros'!$B$7&gt;=0,'Parâmetros'!$B$7&lt;=1),'Parâmetros'!$B$7,""),$J156))</f>
        <v/>
      </c>
      <c r="P156" s="51">
        <f>IF(OR($Y156&lt;&gt;1,NOT(ISNUMBER($L156))),"",$E156*$L156)</f>
        <v/>
      </c>
      <c r="Q156" s="51">
        <f>IF($Y156&lt;&gt;1,"",$G156)</f>
        <v/>
      </c>
      <c r="R156" s="51">
        <f>IF(OR($Y156&lt;&gt;1,NOT(ISNUMBER($M156))),"",$E156*$M156)</f>
        <v/>
      </c>
      <c r="S156" s="51">
        <f>IF(OR($Y156&lt;&gt;1,NOT(ISNUMBER($N156))),"",$E156*$N156)</f>
        <v/>
      </c>
      <c r="T156" s="51">
        <f>IF(OR($Y156&lt;&gt;1,NOT(ISNUMBER($O156))),"",$E156*$O156)</f>
        <v/>
      </c>
      <c r="U156" s="51">
        <f>IF(COUNT($P156:$T156)&lt;&gt;5,"",SUM($P156:$T156))</f>
        <v/>
      </c>
      <c r="V156" s="23">
        <f>IFERROR($U156/$E156,"")</f>
        <v/>
      </c>
      <c r="W156" s="25">
        <f>IF(COUNTA($A156:$K156)=0,"",IF($A156="","Informar competência",IF($B156="","Informar SKU",IF($C156="","Informar produto",IF($D156="","Informar categoria",IF(COUNTIF('Parâmetros'!$D$4:$D$13,$D156)=0,"Categoria fora da lista",IF($E156="","Informar estoque médio",IF($G156="","Informar armazenagem",IF(COUNTIFS($A$6:$A$505,$A156,$B$6:$B$505,$B156)&gt;1,"Duplicidade de competência e SKU",IF($Y156&lt;&gt;1,"Valor, taxa ou data inválida",IF($U156="","Revisar parâmetros padrão",IF($V156&gt;'Parâmetros'!$B$8,"Taxa acima do limite",IF($E156&gt;'Parâmetros'!$B$9,"Estoque acima do limite","OK")))))))))))))</f>
        <v/>
      </c>
      <c r="X156" s="26">
        <f>IF(OR($Y156&lt;&gt;1,$A156&lt;&gt;'Resumo'!$B$3,$U156=""),"",COUNTIFS($A$6:$A$505,'Resumo'!$B$3,$Y$6:$Y$505,1,$U$6:$U$505,"&gt;"&amp;$U156)+COUNTIFS($A$6:$A156,'Resumo'!$B$3,$Y$6:$Y156,1,$U$6:$U156,$U156))</f>
        <v/>
      </c>
      <c r="Y156" s="26">
        <f>IF(COUNTA($A156:$K156)=0,"",IFERROR(IF(AND(ISNUMBER($A156),DAY($A156)=1,$A156&gt;=DATE(2020,1,1),$A156&lt;=DATE(2100,12,1),$B156&lt;&gt;"",$C156&lt;&gt;"",$D156&lt;&gt;"",COUNTIF('Parâmetros'!$D$4:$D$13,$D156)=1,ISNUMBER($E156),$E156&gt;0,ISNUMBER($G156),$G156&gt;=0,OR($F156="",AND(ISNUMBER($F156),$F156&gt;=0,$F156&lt;=1)),OR($H156="",AND(ISNUMBER($H156),$H156&gt;=0,$H156&lt;=1)),OR($I156="",AND(ISNUMBER($I156),$I156&gt;=0,$I156&lt;=1)),OR($J156="",AND(ISNUMBER($J156),$J156&gt;=0,$J156&lt;=1)),COUNTIFS($A$6:$A$505,$A156,$B$6:$B$505,$B156)=1),1,0),0))</f>
        <v/>
      </c>
    </row>
    <row r="157">
      <c r="A157" s="46" t="n"/>
      <c r="B157" s="19" t="n"/>
      <c r="C157" s="20" t="n"/>
      <c r="D157" s="19" t="n"/>
      <c r="E157" s="50" t="n"/>
      <c r="F157" s="22" t="n"/>
      <c r="G157" s="50" t="n"/>
      <c r="H157" s="22" t="n"/>
      <c r="I157" s="22" t="n"/>
      <c r="J157" s="22" t="n"/>
      <c r="K157" s="20" t="n"/>
      <c r="L157" s="23">
        <f>IF($Y157&lt;&gt;1,"",IF($F157="",IF(AND(ISNUMBER('Parâmetros'!$B$4),'Parâmetros'!$B$4&gt;=0,'Parâmetros'!$B$4&lt;=1),'Parâmetros'!$B$4,""),$F157))</f>
        <v/>
      </c>
      <c r="M157" s="23">
        <f>IF($Y157&lt;&gt;1,"",IF($H157="",IF(AND(ISNUMBER('Parâmetros'!$B$5),'Parâmetros'!$B$5&gt;=0,'Parâmetros'!$B$5&lt;=1),'Parâmetros'!$B$5,""),$H157))</f>
        <v/>
      </c>
      <c r="N157" s="23">
        <f>IF($Y157&lt;&gt;1,"",IF($I157="",IF(AND(ISNUMBER('Parâmetros'!$B$6),'Parâmetros'!$B$6&gt;=0,'Parâmetros'!$B$6&lt;=1),'Parâmetros'!$B$6,""),$I157))</f>
        <v/>
      </c>
      <c r="O157" s="23">
        <f>IF($Y157&lt;&gt;1,"",IF($J157="",IF(AND(ISNUMBER('Parâmetros'!$B$7),'Parâmetros'!$B$7&gt;=0,'Parâmetros'!$B$7&lt;=1),'Parâmetros'!$B$7,""),$J157))</f>
        <v/>
      </c>
      <c r="P157" s="51">
        <f>IF(OR($Y157&lt;&gt;1,NOT(ISNUMBER($L157))),"",$E157*$L157)</f>
        <v/>
      </c>
      <c r="Q157" s="51">
        <f>IF($Y157&lt;&gt;1,"",$G157)</f>
        <v/>
      </c>
      <c r="R157" s="51">
        <f>IF(OR($Y157&lt;&gt;1,NOT(ISNUMBER($M157))),"",$E157*$M157)</f>
        <v/>
      </c>
      <c r="S157" s="51">
        <f>IF(OR($Y157&lt;&gt;1,NOT(ISNUMBER($N157))),"",$E157*$N157)</f>
        <v/>
      </c>
      <c r="T157" s="51">
        <f>IF(OR($Y157&lt;&gt;1,NOT(ISNUMBER($O157))),"",$E157*$O157)</f>
        <v/>
      </c>
      <c r="U157" s="51">
        <f>IF(COUNT($P157:$T157)&lt;&gt;5,"",SUM($P157:$T157))</f>
        <v/>
      </c>
      <c r="V157" s="23">
        <f>IFERROR($U157/$E157,"")</f>
        <v/>
      </c>
      <c r="W157" s="25">
        <f>IF(COUNTA($A157:$K157)=0,"",IF($A157="","Informar competência",IF($B157="","Informar SKU",IF($C157="","Informar produto",IF($D157="","Informar categoria",IF(COUNTIF('Parâmetros'!$D$4:$D$13,$D157)=0,"Categoria fora da lista",IF($E157="","Informar estoque médio",IF($G157="","Informar armazenagem",IF(COUNTIFS($A$6:$A$505,$A157,$B$6:$B$505,$B157)&gt;1,"Duplicidade de competência e SKU",IF($Y157&lt;&gt;1,"Valor, taxa ou data inválida",IF($U157="","Revisar parâmetros padrão",IF($V157&gt;'Parâmetros'!$B$8,"Taxa acima do limite",IF($E157&gt;'Parâmetros'!$B$9,"Estoque acima do limite","OK")))))))))))))</f>
        <v/>
      </c>
      <c r="X157" s="26">
        <f>IF(OR($Y157&lt;&gt;1,$A157&lt;&gt;'Resumo'!$B$3,$U157=""),"",COUNTIFS($A$6:$A$505,'Resumo'!$B$3,$Y$6:$Y$505,1,$U$6:$U$505,"&gt;"&amp;$U157)+COUNTIFS($A$6:$A157,'Resumo'!$B$3,$Y$6:$Y157,1,$U$6:$U157,$U157))</f>
        <v/>
      </c>
      <c r="Y157" s="26">
        <f>IF(COUNTA($A157:$K157)=0,"",IFERROR(IF(AND(ISNUMBER($A157),DAY($A157)=1,$A157&gt;=DATE(2020,1,1),$A157&lt;=DATE(2100,12,1),$B157&lt;&gt;"",$C157&lt;&gt;"",$D157&lt;&gt;"",COUNTIF('Parâmetros'!$D$4:$D$13,$D157)=1,ISNUMBER($E157),$E157&gt;0,ISNUMBER($G157),$G157&gt;=0,OR($F157="",AND(ISNUMBER($F157),$F157&gt;=0,$F157&lt;=1)),OR($H157="",AND(ISNUMBER($H157),$H157&gt;=0,$H157&lt;=1)),OR($I157="",AND(ISNUMBER($I157),$I157&gt;=0,$I157&lt;=1)),OR($J157="",AND(ISNUMBER($J157),$J157&gt;=0,$J157&lt;=1)),COUNTIFS($A$6:$A$505,$A157,$B$6:$B$505,$B157)=1),1,0),0))</f>
        <v/>
      </c>
    </row>
    <row r="158">
      <c r="A158" s="46" t="n"/>
      <c r="B158" s="19" t="n"/>
      <c r="C158" s="20" t="n"/>
      <c r="D158" s="19" t="n"/>
      <c r="E158" s="50" t="n"/>
      <c r="F158" s="22" t="n"/>
      <c r="G158" s="50" t="n"/>
      <c r="H158" s="22" t="n"/>
      <c r="I158" s="22" t="n"/>
      <c r="J158" s="22" t="n"/>
      <c r="K158" s="20" t="n"/>
      <c r="L158" s="23">
        <f>IF($Y158&lt;&gt;1,"",IF($F158="",IF(AND(ISNUMBER('Parâmetros'!$B$4),'Parâmetros'!$B$4&gt;=0,'Parâmetros'!$B$4&lt;=1),'Parâmetros'!$B$4,""),$F158))</f>
        <v/>
      </c>
      <c r="M158" s="23">
        <f>IF($Y158&lt;&gt;1,"",IF($H158="",IF(AND(ISNUMBER('Parâmetros'!$B$5),'Parâmetros'!$B$5&gt;=0,'Parâmetros'!$B$5&lt;=1),'Parâmetros'!$B$5,""),$H158))</f>
        <v/>
      </c>
      <c r="N158" s="23">
        <f>IF($Y158&lt;&gt;1,"",IF($I158="",IF(AND(ISNUMBER('Parâmetros'!$B$6),'Parâmetros'!$B$6&gt;=0,'Parâmetros'!$B$6&lt;=1),'Parâmetros'!$B$6,""),$I158))</f>
        <v/>
      </c>
      <c r="O158" s="23">
        <f>IF($Y158&lt;&gt;1,"",IF($J158="",IF(AND(ISNUMBER('Parâmetros'!$B$7),'Parâmetros'!$B$7&gt;=0,'Parâmetros'!$B$7&lt;=1),'Parâmetros'!$B$7,""),$J158))</f>
        <v/>
      </c>
      <c r="P158" s="51">
        <f>IF(OR($Y158&lt;&gt;1,NOT(ISNUMBER($L158))),"",$E158*$L158)</f>
        <v/>
      </c>
      <c r="Q158" s="51">
        <f>IF($Y158&lt;&gt;1,"",$G158)</f>
        <v/>
      </c>
      <c r="R158" s="51">
        <f>IF(OR($Y158&lt;&gt;1,NOT(ISNUMBER($M158))),"",$E158*$M158)</f>
        <v/>
      </c>
      <c r="S158" s="51">
        <f>IF(OR($Y158&lt;&gt;1,NOT(ISNUMBER($N158))),"",$E158*$N158)</f>
        <v/>
      </c>
      <c r="T158" s="51">
        <f>IF(OR($Y158&lt;&gt;1,NOT(ISNUMBER($O158))),"",$E158*$O158)</f>
        <v/>
      </c>
      <c r="U158" s="51">
        <f>IF(COUNT($P158:$T158)&lt;&gt;5,"",SUM($P158:$T158))</f>
        <v/>
      </c>
      <c r="V158" s="23">
        <f>IFERROR($U158/$E158,"")</f>
        <v/>
      </c>
      <c r="W158" s="25">
        <f>IF(COUNTA($A158:$K158)=0,"",IF($A158="","Informar competência",IF($B158="","Informar SKU",IF($C158="","Informar produto",IF($D158="","Informar categoria",IF(COUNTIF('Parâmetros'!$D$4:$D$13,$D158)=0,"Categoria fora da lista",IF($E158="","Informar estoque médio",IF($G158="","Informar armazenagem",IF(COUNTIFS($A$6:$A$505,$A158,$B$6:$B$505,$B158)&gt;1,"Duplicidade de competência e SKU",IF($Y158&lt;&gt;1,"Valor, taxa ou data inválida",IF($U158="","Revisar parâmetros padrão",IF($V158&gt;'Parâmetros'!$B$8,"Taxa acima do limite",IF($E158&gt;'Parâmetros'!$B$9,"Estoque acima do limite","OK")))))))))))))</f>
        <v/>
      </c>
      <c r="X158" s="26">
        <f>IF(OR($Y158&lt;&gt;1,$A158&lt;&gt;'Resumo'!$B$3,$U158=""),"",COUNTIFS($A$6:$A$505,'Resumo'!$B$3,$Y$6:$Y$505,1,$U$6:$U$505,"&gt;"&amp;$U158)+COUNTIFS($A$6:$A158,'Resumo'!$B$3,$Y$6:$Y158,1,$U$6:$U158,$U158))</f>
        <v/>
      </c>
      <c r="Y158" s="26">
        <f>IF(COUNTA($A158:$K158)=0,"",IFERROR(IF(AND(ISNUMBER($A158),DAY($A158)=1,$A158&gt;=DATE(2020,1,1),$A158&lt;=DATE(2100,12,1),$B158&lt;&gt;"",$C158&lt;&gt;"",$D158&lt;&gt;"",COUNTIF('Parâmetros'!$D$4:$D$13,$D158)=1,ISNUMBER($E158),$E158&gt;0,ISNUMBER($G158),$G158&gt;=0,OR($F158="",AND(ISNUMBER($F158),$F158&gt;=0,$F158&lt;=1)),OR($H158="",AND(ISNUMBER($H158),$H158&gt;=0,$H158&lt;=1)),OR($I158="",AND(ISNUMBER($I158),$I158&gt;=0,$I158&lt;=1)),OR($J158="",AND(ISNUMBER($J158),$J158&gt;=0,$J158&lt;=1)),COUNTIFS($A$6:$A$505,$A158,$B$6:$B$505,$B158)=1),1,0),0))</f>
        <v/>
      </c>
    </row>
    <row r="159">
      <c r="A159" s="46" t="n"/>
      <c r="B159" s="19" t="n"/>
      <c r="C159" s="20" t="n"/>
      <c r="D159" s="19" t="n"/>
      <c r="E159" s="50" t="n"/>
      <c r="F159" s="22" t="n"/>
      <c r="G159" s="50" t="n"/>
      <c r="H159" s="22" t="n"/>
      <c r="I159" s="22" t="n"/>
      <c r="J159" s="22" t="n"/>
      <c r="K159" s="20" t="n"/>
      <c r="L159" s="23">
        <f>IF($Y159&lt;&gt;1,"",IF($F159="",IF(AND(ISNUMBER('Parâmetros'!$B$4),'Parâmetros'!$B$4&gt;=0,'Parâmetros'!$B$4&lt;=1),'Parâmetros'!$B$4,""),$F159))</f>
        <v/>
      </c>
      <c r="M159" s="23">
        <f>IF($Y159&lt;&gt;1,"",IF($H159="",IF(AND(ISNUMBER('Parâmetros'!$B$5),'Parâmetros'!$B$5&gt;=0,'Parâmetros'!$B$5&lt;=1),'Parâmetros'!$B$5,""),$H159))</f>
        <v/>
      </c>
      <c r="N159" s="23">
        <f>IF($Y159&lt;&gt;1,"",IF($I159="",IF(AND(ISNUMBER('Parâmetros'!$B$6),'Parâmetros'!$B$6&gt;=0,'Parâmetros'!$B$6&lt;=1),'Parâmetros'!$B$6,""),$I159))</f>
        <v/>
      </c>
      <c r="O159" s="23">
        <f>IF($Y159&lt;&gt;1,"",IF($J159="",IF(AND(ISNUMBER('Parâmetros'!$B$7),'Parâmetros'!$B$7&gt;=0,'Parâmetros'!$B$7&lt;=1),'Parâmetros'!$B$7,""),$J159))</f>
        <v/>
      </c>
      <c r="P159" s="51">
        <f>IF(OR($Y159&lt;&gt;1,NOT(ISNUMBER($L159))),"",$E159*$L159)</f>
        <v/>
      </c>
      <c r="Q159" s="51">
        <f>IF($Y159&lt;&gt;1,"",$G159)</f>
        <v/>
      </c>
      <c r="R159" s="51">
        <f>IF(OR($Y159&lt;&gt;1,NOT(ISNUMBER($M159))),"",$E159*$M159)</f>
        <v/>
      </c>
      <c r="S159" s="51">
        <f>IF(OR($Y159&lt;&gt;1,NOT(ISNUMBER($N159))),"",$E159*$N159)</f>
        <v/>
      </c>
      <c r="T159" s="51">
        <f>IF(OR($Y159&lt;&gt;1,NOT(ISNUMBER($O159))),"",$E159*$O159)</f>
        <v/>
      </c>
      <c r="U159" s="51">
        <f>IF(COUNT($P159:$T159)&lt;&gt;5,"",SUM($P159:$T159))</f>
        <v/>
      </c>
      <c r="V159" s="23">
        <f>IFERROR($U159/$E159,"")</f>
        <v/>
      </c>
      <c r="W159" s="25">
        <f>IF(COUNTA($A159:$K159)=0,"",IF($A159="","Informar competência",IF($B159="","Informar SKU",IF($C159="","Informar produto",IF($D159="","Informar categoria",IF(COUNTIF('Parâmetros'!$D$4:$D$13,$D159)=0,"Categoria fora da lista",IF($E159="","Informar estoque médio",IF($G159="","Informar armazenagem",IF(COUNTIFS($A$6:$A$505,$A159,$B$6:$B$505,$B159)&gt;1,"Duplicidade de competência e SKU",IF($Y159&lt;&gt;1,"Valor, taxa ou data inválida",IF($U159="","Revisar parâmetros padrão",IF($V159&gt;'Parâmetros'!$B$8,"Taxa acima do limite",IF($E159&gt;'Parâmetros'!$B$9,"Estoque acima do limite","OK")))))))))))))</f>
        <v/>
      </c>
      <c r="X159" s="26">
        <f>IF(OR($Y159&lt;&gt;1,$A159&lt;&gt;'Resumo'!$B$3,$U159=""),"",COUNTIFS($A$6:$A$505,'Resumo'!$B$3,$Y$6:$Y$505,1,$U$6:$U$505,"&gt;"&amp;$U159)+COUNTIFS($A$6:$A159,'Resumo'!$B$3,$Y$6:$Y159,1,$U$6:$U159,$U159))</f>
        <v/>
      </c>
      <c r="Y159" s="26">
        <f>IF(COUNTA($A159:$K159)=0,"",IFERROR(IF(AND(ISNUMBER($A159),DAY($A159)=1,$A159&gt;=DATE(2020,1,1),$A159&lt;=DATE(2100,12,1),$B159&lt;&gt;"",$C159&lt;&gt;"",$D159&lt;&gt;"",COUNTIF('Parâmetros'!$D$4:$D$13,$D159)=1,ISNUMBER($E159),$E159&gt;0,ISNUMBER($G159),$G159&gt;=0,OR($F159="",AND(ISNUMBER($F159),$F159&gt;=0,$F159&lt;=1)),OR($H159="",AND(ISNUMBER($H159),$H159&gt;=0,$H159&lt;=1)),OR($I159="",AND(ISNUMBER($I159),$I159&gt;=0,$I159&lt;=1)),OR($J159="",AND(ISNUMBER($J159),$J159&gt;=0,$J159&lt;=1)),COUNTIFS($A$6:$A$505,$A159,$B$6:$B$505,$B159)=1),1,0),0))</f>
        <v/>
      </c>
    </row>
    <row r="160">
      <c r="A160" s="46" t="n"/>
      <c r="B160" s="19" t="n"/>
      <c r="C160" s="20" t="n"/>
      <c r="D160" s="19" t="n"/>
      <c r="E160" s="50" t="n"/>
      <c r="F160" s="22" t="n"/>
      <c r="G160" s="50" t="n"/>
      <c r="H160" s="22" t="n"/>
      <c r="I160" s="22" t="n"/>
      <c r="J160" s="22" t="n"/>
      <c r="K160" s="20" t="n"/>
      <c r="L160" s="23">
        <f>IF($Y160&lt;&gt;1,"",IF($F160="",IF(AND(ISNUMBER('Parâmetros'!$B$4),'Parâmetros'!$B$4&gt;=0,'Parâmetros'!$B$4&lt;=1),'Parâmetros'!$B$4,""),$F160))</f>
        <v/>
      </c>
      <c r="M160" s="23">
        <f>IF($Y160&lt;&gt;1,"",IF($H160="",IF(AND(ISNUMBER('Parâmetros'!$B$5),'Parâmetros'!$B$5&gt;=0,'Parâmetros'!$B$5&lt;=1),'Parâmetros'!$B$5,""),$H160))</f>
        <v/>
      </c>
      <c r="N160" s="23">
        <f>IF($Y160&lt;&gt;1,"",IF($I160="",IF(AND(ISNUMBER('Parâmetros'!$B$6),'Parâmetros'!$B$6&gt;=0,'Parâmetros'!$B$6&lt;=1),'Parâmetros'!$B$6,""),$I160))</f>
        <v/>
      </c>
      <c r="O160" s="23">
        <f>IF($Y160&lt;&gt;1,"",IF($J160="",IF(AND(ISNUMBER('Parâmetros'!$B$7),'Parâmetros'!$B$7&gt;=0,'Parâmetros'!$B$7&lt;=1),'Parâmetros'!$B$7,""),$J160))</f>
        <v/>
      </c>
      <c r="P160" s="51">
        <f>IF(OR($Y160&lt;&gt;1,NOT(ISNUMBER($L160))),"",$E160*$L160)</f>
        <v/>
      </c>
      <c r="Q160" s="51">
        <f>IF($Y160&lt;&gt;1,"",$G160)</f>
        <v/>
      </c>
      <c r="R160" s="51">
        <f>IF(OR($Y160&lt;&gt;1,NOT(ISNUMBER($M160))),"",$E160*$M160)</f>
        <v/>
      </c>
      <c r="S160" s="51">
        <f>IF(OR($Y160&lt;&gt;1,NOT(ISNUMBER($N160))),"",$E160*$N160)</f>
        <v/>
      </c>
      <c r="T160" s="51">
        <f>IF(OR($Y160&lt;&gt;1,NOT(ISNUMBER($O160))),"",$E160*$O160)</f>
        <v/>
      </c>
      <c r="U160" s="51">
        <f>IF(COUNT($P160:$T160)&lt;&gt;5,"",SUM($P160:$T160))</f>
        <v/>
      </c>
      <c r="V160" s="23">
        <f>IFERROR($U160/$E160,"")</f>
        <v/>
      </c>
      <c r="W160" s="25">
        <f>IF(COUNTA($A160:$K160)=0,"",IF($A160="","Informar competência",IF($B160="","Informar SKU",IF($C160="","Informar produto",IF($D160="","Informar categoria",IF(COUNTIF('Parâmetros'!$D$4:$D$13,$D160)=0,"Categoria fora da lista",IF($E160="","Informar estoque médio",IF($G160="","Informar armazenagem",IF(COUNTIFS($A$6:$A$505,$A160,$B$6:$B$505,$B160)&gt;1,"Duplicidade de competência e SKU",IF($Y160&lt;&gt;1,"Valor, taxa ou data inválida",IF($U160="","Revisar parâmetros padrão",IF($V160&gt;'Parâmetros'!$B$8,"Taxa acima do limite",IF($E160&gt;'Parâmetros'!$B$9,"Estoque acima do limite","OK")))))))))))))</f>
        <v/>
      </c>
      <c r="X160" s="26">
        <f>IF(OR($Y160&lt;&gt;1,$A160&lt;&gt;'Resumo'!$B$3,$U160=""),"",COUNTIFS($A$6:$A$505,'Resumo'!$B$3,$Y$6:$Y$505,1,$U$6:$U$505,"&gt;"&amp;$U160)+COUNTIFS($A$6:$A160,'Resumo'!$B$3,$Y$6:$Y160,1,$U$6:$U160,$U160))</f>
        <v/>
      </c>
      <c r="Y160" s="26">
        <f>IF(COUNTA($A160:$K160)=0,"",IFERROR(IF(AND(ISNUMBER($A160),DAY($A160)=1,$A160&gt;=DATE(2020,1,1),$A160&lt;=DATE(2100,12,1),$B160&lt;&gt;"",$C160&lt;&gt;"",$D160&lt;&gt;"",COUNTIF('Parâmetros'!$D$4:$D$13,$D160)=1,ISNUMBER($E160),$E160&gt;0,ISNUMBER($G160),$G160&gt;=0,OR($F160="",AND(ISNUMBER($F160),$F160&gt;=0,$F160&lt;=1)),OR($H160="",AND(ISNUMBER($H160),$H160&gt;=0,$H160&lt;=1)),OR($I160="",AND(ISNUMBER($I160),$I160&gt;=0,$I160&lt;=1)),OR($J160="",AND(ISNUMBER($J160),$J160&gt;=0,$J160&lt;=1)),COUNTIFS($A$6:$A$505,$A160,$B$6:$B$505,$B160)=1),1,0),0))</f>
        <v/>
      </c>
    </row>
    <row r="161">
      <c r="A161" s="46" t="n"/>
      <c r="B161" s="19" t="n"/>
      <c r="C161" s="20" t="n"/>
      <c r="D161" s="19" t="n"/>
      <c r="E161" s="50" t="n"/>
      <c r="F161" s="22" t="n"/>
      <c r="G161" s="50" t="n"/>
      <c r="H161" s="22" t="n"/>
      <c r="I161" s="22" t="n"/>
      <c r="J161" s="22" t="n"/>
      <c r="K161" s="20" t="n"/>
      <c r="L161" s="23">
        <f>IF($Y161&lt;&gt;1,"",IF($F161="",IF(AND(ISNUMBER('Parâmetros'!$B$4),'Parâmetros'!$B$4&gt;=0,'Parâmetros'!$B$4&lt;=1),'Parâmetros'!$B$4,""),$F161))</f>
        <v/>
      </c>
      <c r="M161" s="23">
        <f>IF($Y161&lt;&gt;1,"",IF($H161="",IF(AND(ISNUMBER('Parâmetros'!$B$5),'Parâmetros'!$B$5&gt;=0,'Parâmetros'!$B$5&lt;=1),'Parâmetros'!$B$5,""),$H161))</f>
        <v/>
      </c>
      <c r="N161" s="23">
        <f>IF($Y161&lt;&gt;1,"",IF($I161="",IF(AND(ISNUMBER('Parâmetros'!$B$6),'Parâmetros'!$B$6&gt;=0,'Parâmetros'!$B$6&lt;=1),'Parâmetros'!$B$6,""),$I161))</f>
        <v/>
      </c>
      <c r="O161" s="23">
        <f>IF($Y161&lt;&gt;1,"",IF($J161="",IF(AND(ISNUMBER('Parâmetros'!$B$7),'Parâmetros'!$B$7&gt;=0,'Parâmetros'!$B$7&lt;=1),'Parâmetros'!$B$7,""),$J161))</f>
        <v/>
      </c>
      <c r="P161" s="51">
        <f>IF(OR($Y161&lt;&gt;1,NOT(ISNUMBER($L161))),"",$E161*$L161)</f>
        <v/>
      </c>
      <c r="Q161" s="51">
        <f>IF($Y161&lt;&gt;1,"",$G161)</f>
        <v/>
      </c>
      <c r="R161" s="51">
        <f>IF(OR($Y161&lt;&gt;1,NOT(ISNUMBER($M161))),"",$E161*$M161)</f>
        <v/>
      </c>
      <c r="S161" s="51">
        <f>IF(OR($Y161&lt;&gt;1,NOT(ISNUMBER($N161))),"",$E161*$N161)</f>
        <v/>
      </c>
      <c r="T161" s="51">
        <f>IF(OR($Y161&lt;&gt;1,NOT(ISNUMBER($O161))),"",$E161*$O161)</f>
        <v/>
      </c>
      <c r="U161" s="51">
        <f>IF(COUNT($P161:$T161)&lt;&gt;5,"",SUM($P161:$T161))</f>
        <v/>
      </c>
      <c r="V161" s="23">
        <f>IFERROR($U161/$E161,"")</f>
        <v/>
      </c>
      <c r="W161" s="25">
        <f>IF(COUNTA($A161:$K161)=0,"",IF($A161="","Informar competência",IF($B161="","Informar SKU",IF($C161="","Informar produto",IF($D161="","Informar categoria",IF(COUNTIF('Parâmetros'!$D$4:$D$13,$D161)=0,"Categoria fora da lista",IF($E161="","Informar estoque médio",IF($G161="","Informar armazenagem",IF(COUNTIFS($A$6:$A$505,$A161,$B$6:$B$505,$B161)&gt;1,"Duplicidade de competência e SKU",IF($Y161&lt;&gt;1,"Valor, taxa ou data inválida",IF($U161="","Revisar parâmetros padrão",IF($V161&gt;'Parâmetros'!$B$8,"Taxa acima do limite",IF($E161&gt;'Parâmetros'!$B$9,"Estoque acima do limite","OK")))))))))))))</f>
        <v/>
      </c>
      <c r="X161" s="26">
        <f>IF(OR($Y161&lt;&gt;1,$A161&lt;&gt;'Resumo'!$B$3,$U161=""),"",COUNTIFS($A$6:$A$505,'Resumo'!$B$3,$Y$6:$Y$505,1,$U$6:$U$505,"&gt;"&amp;$U161)+COUNTIFS($A$6:$A161,'Resumo'!$B$3,$Y$6:$Y161,1,$U$6:$U161,$U161))</f>
        <v/>
      </c>
      <c r="Y161" s="26">
        <f>IF(COUNTA($A161:$K161)=0,"",IFERROR(IF(AND(ISNUMBER($A161),DAY($A161)=1,$A161&gt;=DATE(2020,1,1),$A161&lt;=DATE(2100,12,1),$B161&lt;&gt;"",$C161&lt;&gt;"",$D161&lt;&gt;"",COUNTIF('Parâmetros'!$D$4:$D$13,$D161)=1,ISNUMBER($E161),$E161&gt;0,ISNUMBER($G161),$G161&gt;=0,OR($F161="",AND(ISNUMBER($F161),$F161&gt;=0,$F161&lt;=1)),OR($H161="",AND(ISNUMBER($H161),$H161&gt;=0,$H161&lt;=1)),OR($I161="",AND(ISNUMBER($I161),$I161&gt;=0,$I161&lt;=1)),OR($J161="",AND(ISNUMBER($J161),$J161&gt;=0,$J161&lt;=1)),COUNTIFS($A$6:$A$505,$A161,$B$6:$B$505,$B161)=1),1,0),0))</f>
        <v/>
      </c>
    </row>
    <row r="162">
      <c r="A162" s="46" t="n"/>
      <c r="B162" s="19" t="n"/>
      <c r="C162" s="20" t="n"/>
      <c r="D162" s="19" t="n"/>
      <c r="E162" s="50" t="n"/>
      <c r="F162" s="22" t="n"/>
      <c r="G162" s="50" t="n"/>
      <c r="H162" s="22" t="n"/>
      <c r="I162" s="22" t="n"/>
      <c r="J162" s="22" t="n"/>
      <c r="K162" s="20" t="n"/>
      <c r="L162" s="23">
        <f>IF($Y162&lt;&gt;1,"",IF($F162="",IF(AND(ISNUMBER('Parâmetros'!$B$4),'Parâmetros'!$B$4&gt;=0,'Parâmetros'!$B$4&lt;=1),'Parâmetros'!$B$4,""),$F162))</f>
        <v/>
      </c>
      <c r="M162" s="23">
        <f>IF($Y162&lt;&gt;1,"",IF($H162="",IF(AND(ISNUMBER('Parâmetros'!$B$5),'Parâmetros'!$B$5&gt;=0,'Parâmetros'!$B$5&lt;=1),'Parâmetros'!$B$5,""),$H162))</f>
        <v/>
      </c>
      <c r="N162" s="23">
        <f>IF($Y162&lt;&gt;1,"",IF($I162="",IF(AND(ISNUMBER('Parâmetros'!$B$6),'Parâmetros'!$B$6&gt;=0,'Parâmetros'!$B$6&lt;=1),'Parâmetros'!$B$6,""),$I162))</f>
        <v/>
      </c>
      <c r="O162" s="23">
        <f>IF($Y162&lt;&gt;1,"",IF($J162="",IF(AND(ISNUMBER('Parâmetros'!$B$7),'Parâmetros'!$B$7&gt;=0,'Parâmetros'!$B$7&lt;=1),'Parâmetros'!$B$7,""),$J162))</f>
        <v/>
      </c>
      <c r="P162" s="51">
        <f>IF(OR($Y162&lt;&gt;1,NOT(ISNUMBER($L162))),"",$E162*$L162)</f>
        <v/>
      </c>
      <c r="Q162" s="51">
        <f>IF($Y162&lt;&gt;1,"",$G162)</f>
        <v/>
      </c>
      <c r="R162" s="51">
        <f>IF(OR($Y162&lt;&gt;1,NOT(ISNUMBER($M162))),"",$E162*$M162)</f>
        <v/>
      </c>
      <c r="S162" s="51">
        <f>IF(OR($Y162&lt;&gt;1,NOT(ISNUMBER($N162))),"",$E162*$N162)</f>
        <v/>
      </c>
      <c r="T162" s="51">
        <f>IF(OR($Y162&lt;&gt;1,NOT(ISNUMBER($O162))),"",$E162*$O162)</f>
        <v/>
      </c>
      <c r="U162" s="51">
        <f>IF(COUNT($P162:$T162)&lt;&gt;5,"",SUM($P162:$T162))</f>
        <v/>
      </c>
      <c r="V162" s="23">
        <f>IFERROR($U162/$E162,"")</f>
        <v/>
      </c>
      <c r="W162" s="25">
        <f>IF(COUNTA($A162:$K162)=0,"",IF($A162="","Informar competência",IF($B162="","Informar SKU",IF($C162="","Informar produto",IF($D162="","Informar categoria",IF(COUNTIF('Parâmetros'!$D$4:$D$13,$D162)=0,"Categoria fora da lista",IF($E162="","Informar estoque médio",IF($G162="","Informar armazenagem",IF(COUNTIFS($A$6:$A$505,$A162,$B$6:$B$505,$B162)&gt;1,"Duplicidade de competência e SKU",IF($Y162&lt;&gt;1,"Valor, taxa ou data inválida",IF($U162="","Revisar parâmetros padrão",IF($V162&gt;'Parâmetros'!$B$8,"Taxa acima do limite",IF($E162&gt;'Parâmetros'!$B$9,"Estoque acima do limite","OK")))))))))))))</f>
        <v/>
      </c>
      <c r="X162" s="26">
        <f>IF(OR($Y162&lt;&gt;1,$A162&lt;&gt;'Resumo'!$B$3,$U162=""),"",COUNTIFS($A$6:$A$505,'Resumo'!$B$3,$Y$6:$Y$505,1,$U$6:$U$505,"&gt;"&amp;$U162)+COUNTIFS($A$6:$A162,'Resumo'!$B$3,$Y$6:$Y162,1,$U$6:$U162,$U162))</f>
        <v/>
      </c>
      <c r="Y162" s="26">
        <f>IF(COUNTA($A162:$K162)=0,"",IFERROR(IF(AND(ISNUMBER($A162),DAY($A162)=1,$A162&gt;=DATE(2020,1,1),$A162&lt;=DATE(2100,12,1),$B162&lt;&gt;"",$C162&lt;&gt;"",$D162&lt;&gt;"",COUNTIF('Parâmetros'!$D$4:$D$13,$D162)=1,ISNUMBER($E162),$E162&gt;0,ISNUMBER($G162),$G162&gt;=0,OR($F162="",AND(ISNUMBER($F162),$F162&gt;=0,$F162&lt;=1)),OR($H162="",AND(ISNUMBER($H162),$H162&gt;=0,$H162&lt;=1)),OR($I162="",AND(ISNUMBER($I162),$I162&gt;=0,$I162&lt;=1)),OR($J162="",AND(ISNUMBER($J162),$J162&gt;=0,$J162&lt;=1)),COUNTIFS($A$6:$A$505,$A162,$B$6:$B$505,$B162)=1),1,0),0))</f>
        <v/>
      </c>
    </row>
    <row r="163">
      <c r="A163" s="46" t="n"/>
      <c r="B163" s="19" t="n"/>
      <c r="C163" s="20" t="n"/>
      <c r="D163" s="19" t="n"/>
      <c r="E163" s="50" t="n"/>
      <c r="F163" s="22" t="n"/>
      <c r="G163" s="50" t="n"/>
      <c r="H163" s="22" t="n"/>
      <c r="I163" s="22" t="n"/>
      <c r="J163" s="22" t="n"/>
      <c r="K163" s="20" t="n"/>
      <c r="L163" s="23">
        <f>IF($Y163&lt;&gt;1,"",IF($F163="",IF(AND(ISNUMBER('Parâmetros'!$B$4),'Parâmetros'!$B$4&gt;=0,'Parâmetros'!$B$4&lt;=1),'Parâmetros'!$B$4,""),$F163))</f>
        <v/>
      </c>
      <c r="M163" s="23">
        <f>IF($Y163&lt;&gt;1,"",IF($H163="",IF(AND(ISNUMBER('Parâmetros'!$B$5),'Parâmetros'!$B$5&gt;=0,'Parâmetros'!$B$5&lt;=1),'Parâmetros'!$B$5,""),$H163))</f>
        <v/>
      </c>
      <c r="N163" s="23">
        <f>IF($Y163&lt;&gt;1,"",IF($I163="",IF(AND(ISNUMBER('Parâmetros'!$B$6),'Parâmetros'!$B$6&gt;=0,'Parâmetros'!$B$6&lt;=1),'Parâmetros'!$B$6,""),$I163))</f>
        <v/>
      </c>
      <c r="O163" s="23">
        <f>IF($Y163&lt;&gt;1,"",IF($J163="",IF(AND(ISNUMBER('Parâmetros'!$B$7),'Parâmetros'!$B$7&gt;=0,'Parâmetros'!$B$7&lt;=1),'Parâmetros'!$B$7,""),$J163))</f>
        <v/>
      </c>
      <c r="P163" s="51">
        <f>IF(OR($Y163&lt;&gt;1,NOT(ISNUMBER($L163))),"",$E163*$L163)</f>
        <v/>
      </c>
      <c r="Q163" s="51">
        <f>IF($Y163&lt;&gt;1,"",$G163)</f>
        <v/>
      </c>
      <c r="R163" s="51">
        <f>IF(OR($Y163&lt;&gt;1,NOT(ISNUMBER($M163))),"",$E163*$M163)</f>
        <v/>
      </c>
      <c r="S163" s="51">
        <f>IF(OR($Y163&lt;&gt;1,NOT(ISNUMBER($N163))),"",$E163*$N163)</f>
        <v/>
      </c>
      <c r="T163" s="51">
        <f>IF(OR($Y163&lt;&gt;1,NOT(ISNUMBER($O163))),"",$E163*$O163)</f>
        <v/>
      </c>
      <c r="U163" s="51">
        <f>IF(COUNT($P163:$T163)&lt;&gt;5,"",SUM($P163:$T163))</f>
        <v/>
      </c>
      <c r="V163" s="23">
        <f>IFERROR($U163/$E163,"")</f>
        <v/>
      </c>
      <c r="W163" s="25">
        <f>IF(COUNTA($A163:$K163)=0,"",IF($A163="","Informar competência",IF($B163="","Informar SKU",IF($C163="","Informar produto",IF($D163="","Informar categoria",IF(COUNTIF('Parâmetros'!$D$4:$D$13,$D163)=0,"Categoria fora da lista",IF($E163="","Informar estoque médio",IF($G163="","Informar armazenagem",IF(COUNTIFS($A$6:$A$505,$A163,$B$6:$B$505,$B163)&gt;1,"Duplicidade de competência e SKU",IF($Y163&lt;&gt;1,"Valor, taxa ou data inválida",IF($U163="","Revisar parâmetros padrão",IF($V163&gt;'Parâmetros'!$B$8,"Taxa acima do limite",IF($E163&gt;'Parâmetros'!$B$9,"Estoque acima do limite","OK")))))))))))))</f>
        <v/>
      </c>
      <c r="X163" s="26">
        <f>IF(OR($Y163&lt;&gt;1,$A163&lt;&gt;'Resumo'!$B$3,$U163=""),"",COUNTIFS($A$6:$A$505,'Resumo'!$B$3,$Y$6:$Y$505,1,$U$6:$U$505,"&gt;"&amp;$U163)+COUNTIFS($A$6:$A163,'Resumo'!$B$3,$Y$6:$Y163,1,$U$6:$U163,$U163))</f>
        <v/>
      </c>
      <c r="Y163" s="26">
        <f>IF(COUNTA($A163:$K163)=0,"",IFERROR(IF(AND(ISNUMBER($A163),DAY($A163)=1,$A163&gt;=DATE(2020,1,1),$A163&lt;=DATE(2100,12,1),$B163&lt;&gt;"",$C163&lt;&gt;"",$D163&lt;&gt;"",COUNTIF('Parâmetros'!$D$4:$D$13,$D163)=1,ISNUMBER($E163),$E163&gt;0,ISNUMBER($G163),$G163&gt;=0,OR($F163="",AND(ISNUMBER($F163),$F163&gt;=0,$F163&lt;=1)),OR($H163="",AND(ISNUMBER($H163),$H163&gt;=0,$H163&lt;=1)),OR($I163="",AND(ISNUMBER($I163),$I163&gt;=0,$I163&lt;=1)),OR($J163="",AND(ISNUMBER($J163),$J163&gt;=0,$J163&lt;=1)),COUNTIFS($A$6:$A$505,$A163,$B$6:$B$505,$B163)=1),1,0),0))</f>
        <v/>
      </c>
    </row>
    <row r="164">
      <c r="A164" s="46" t="n"/>
      <c r="B164" s="19" t="n"/>
      <c r="C164" s="20" t="n"/>
      <c r="D164" s="19" t="n"/>
      <c r="E164" s="50" t="n"/>
      <c r="F164" s="22" t="n"/>
      <c r="G164" s="50" t="n"/>
      <c r="H164" s="22" t="n"/>
      <c r="I164" s="22" t="n"/>
      <c r="J164" s="22" t="n"/>
      <c r="K164" s="20" t="n"/>
      <c r="L164" s="23">
        <f>IF($Y164&lt;&gt;1,"",IF($F164="",IF(AND(ISNUMBER('Parâmetros'!$B$4),'Parâmetros'!$B$4&gt;=0,'Parâmetros'!$B$4&lt;=1),'Parâmetros'!$B$4,""),$F164))</f>
        <v/>
      </c>
      <c r="M164" s="23">
        <f>IF($Y164&lt;&gt;1,"",IF($H164="",IF(AND(ISNUMBER('Parâmetros'!$B$5),'Parâmetros'!$B$5&gt;=0,'Parâmetros'!$B$5&lt;=1),'Parâmetros'!$B$5,""),$H164))</f>
        <v/>
      </c>
      <c r="N164" s="23">
        <f>IF($Y164&lt;&gt;1,"",IF($I164="",IF(AND(ISNUMBER('Parâmetros'!$B$6),'Parâmetros'!$B$6&gt;=0,'Parâmetros'!$B$6&lt;=1),'Parâmetros'!$B$6,""),$I164))</f>
        <v/>
      </c>
      <c r="O164" s="23">
        <f>IF($Y164&lt;&gt;1,"",IF($J164="",IF(AND(ISNUMBER('Parâmetros'!$B$7),'Parâmetros'!$B$7&gt;=0,'Parâmetros'!$B$7&lt;=1),'Parâmetros'!$B$7,""),$J164))</f>
        <v/>
      </c>
      <c r="P164" s="51">
        <f>IF(OR($Y164&lt;&gt;1,NOT(ISNUMBER($L164))),"",$E164*$L164)</f>
        <v/>
      </c>
      <c r="Q164" s="51">
        <f>IF($Y164&lt;&gt;1,"",$G164)</f>
        <v/>
      </c>
      <c r="R164" s="51">
        <f>IF(OR($Y164&lt;&gt;1,NOT(ISNUMBER($M164))),"",$E164*$M164)</f>
        <v/>
      </c>
      <c r="S164" s="51">
        <f>IF(OR($Y164&lt;&gt;1,NOT(ISNUMBER($N164))),"",$E164*$N164)</f>
        <v/>
      </c>
      <c r="T164" s="51">
        <f>IF(OR($Y164&lt;&gt;1,NOT(ISNUMBER($O164))),"",$E164*$O164)</f>
        <v/>
      </c>
      <c r="U164" s="51">
        <f>IF(COUNT($P164:$T164)&lt;&gt;5,"",SUM($P164:$T164))</f>
        <v/>
      </c>
      <c r="V164" s="23">
        <f>IFERROR($U164/$E164,"")</f>
        <v/>
      </c>
      <c r="W164" s="25">
        <f>IF(COUNTA($A164:$K164)=0,"",IF($A164="","Informar competência",IF($B164="","Informar SKU",IF($C164="","Informar produto",IF($D164="","Informar categoria",IF(COUNTIF('Parâmetros'!$D$4:$D$13,$D164)=0,"Categoria fora da lista",IF($E164="","Informar estoque médio",IF($G164="","Informar armazenagem",IF(COUNTIFS($A$6:$A$505,$A164,$B$6:$B$505,$B164)&gt;1,"Duplicidade de competência e SKU",IF($Y164&lt;&gt;1,"Valor, taxa ou data inválida",IF($U164="","Revisar parâmetros padrão",IF($V164&gt;'Parâmetros'!$B$8,"Taxa acima do limite",IF($E164&gt;'Parâmetros'!$B$9,"Estoque acima do limite","OK")))))))))))))</f>
        <v/>
      </c>
      <c r="X164" s="26">
        <f>IF(OR($Y164&lt;&gt;1,$A164&lt;&gt;'Resumo'!$B$3,$U164=""),"",COUNTIFS($A$6:$A$505,'Resumo'!$B$3,$Y$6:$Y$505,1,$U$6:$U$505,"&gt;"&amp;$U164)+COUNTIFS($A$6:$A164,'Resumo'!$B$3,$Y$6:$Y164,1,$U$6:$U164,$U164))</f>
        <v/>
      </c>
      <c r="Y164" s="26">
        <f>IF(COUNTA($A164:$K164)=0,"",IFERROR(IF(AND(ISNUMBER($A164),DAY($A164)=1,$A164&gt;=DATE(2020,1,1),$A164&lt;=DATE(2100,12,1),$B164&lt;&gt;"",$C164&lt;&gt;"",$D164&lt;&gt;"",COUNTIF('Parâmetros'!$D$4:$D$13,$D164)=1,ISNUMBER($E164),$E164&gt;0,ISNUMBER($G164),$G164&gt;=0,OR($F164="",AND(ISNUMBER($F164),$F164&gt;=0,$F164&lt;=1)),OR($H164="",AND(ISNUMBER($H164),$H164&gt;=0,$H164&lt;=1)),OR($I164="",AND(ISNUMBER($I164),$I164&gt;=0,$I164&lt;=1)),OR($J164="",AND(ISNUMBER($J164),$J164&gt;=0,$J164&lt;=1)),COUNTIFS($A$6:$A$505,$A164,$B$6:$B$505,$B164)=1),1,0),0))</f>
        <v/>
      </c>
    </row>
    <row r="165">
      <c r="A165" s="46" t="n"/>
      <c r="B165" s="19" t="n"/>
      <c r="C165" s="20" t="n"/>
      <c r="D165" s="19" t="n"/>
      <c r="E165" s="50" t="n"/>
      <c r="F165" s="22" t="n"/>
      <c r="G165" s="50" t="n"/>
      <c r="H165" s="22" t="n"/>
      <c r="I165" s="22" t="n"/>
      <c r="J165" s="22" t="n"/>
      <c r="K165" s="20" t="n"/>
      <c r="L165" s="23">
        <f>IF($Y165&lt;&gt;1,"",IF($F165="",IF(AND(ISNUMBER('Parâmetros'!$B$4),'Parâmetros'!$B$4&gt;=0,'Parâmetros'!$B$4&lt;=1),'Parâmetros'!$B$4,""),$F165))</f>
        <v/>
      </c>
      <c r="M165" s="23">
        <f>IF($Y165&lt;&gt;1,"",IF($H165="",IF(AND(ISNUMBER('Parâmetros'!$B$5),'Parâmetros'!$B$5&gt;=0,'Parâmetros'!$B$5&lt;=1),'Parâmetros'!$B$5,""),$H165))</f>
        <v/>
      </c>
      <c r="N165" s="23">
        <f>IF($Y165&lt;&gt;1,"",IF($I165="",IF(AND(ISNUMBER('Parâmetros'!$B$6),'Parâmetros'!$B$6&gt;=0,'Parâmetros'!$B$6&lt;=1),'Parâmetros'!$B$6,""),$I165))</f>
        <v/>
      </c>
      <c r="O165" s="23">
        <f>IF($Y165&lt;&gt;1,"",IF($J165="",IF(AND(ISNUMBER('Parâmetros'!$B$7),'Parâmetros'!$B$7&gt;=0,'Parâmetros'!$B$7&lt;=1),'Parâmetros'!$B$7,""),$J165))</f>
        <v/>
      </c>
      <c r="P165" s="51">
        <f>IF(OR($Y165&lt;&gt;1,NOT(ISNUMBER($L165))),"",$E165*$L165)</f>
        <v/>
      </c>
      <c r="Q165" s="51">
        <f>IF($Y165&lt;&gt;1,"",$G165)</f>
        <v/>
      </c>
      <c r="R165" s="51">
        <f>IF(OR($Y165&lt;&gt;1,NOT(ISNUMBER($M165))),"",$E165*$M165)</f>
        <v/>
      </c>
      <c r="S165" s="51">
        <f>IF(OR($Y165&lt;&gt;1,NOT(ISNUMBER($N165))),"",$E165*$N165)</f>
        <v/>
      </c>
      <c r="T165" s="51">
        <f>IF(OR($Y165&lt;&gt;1,NOT(ISNUMBER($O165))),"",$E165*$O165)</f>
        <v/>
      </c>
      <c r="U165" s="51">
        <f>IF(COUNT($P165:$T165)&lt;&gt;5,"",SUM($P165:$T165))</f>
        <v/>
      </c>
      <c r="V165" s="23">
        <f>IFERROR($U165/$E165,"")</f>
        <v/>
      </c>
      <c r="W165" s="25">
        <f>IF(COUNTA($A165:$K165)=0,"",IF($A165="","Informar competência",IF($B165="","Informar SKU",IF($C165="","Informar produto",IF($D165="","Informar categoria",IF(COUNTIF('Parâmetros'!$D$4:$D$13,$D165)=0,"Categoria fora da lista",IF($E165="","Informar estoque médio",IF($G165="","Informar armazenagem",IF(COUNTIFS($A$6:$A$505,$A165,$B$6:$B$505,$B165)&gt;1,"Duplicidade de competência e SKU",IF($Y165&lt;&gt;1,"Valor, taxa ou data inválida",IF($U165="","Revisar parâmetros padrão",IF($V165&gt;'Parâmetros'!$B$8,"Taxa acima do limite",IF($E165&gt;'Parâmetros'!$B$9,"Estoque acima do limite","OK")))))))))))))</f>
        <v/>
      </c>
      <c r="X165" s="26">
        <f>IF(OR($Y165&lt;&gt;1,$A165&lt;&gt;'Resumo'!$B$3,$U165=""),"",COUNTIFS($A$6:$A$505,'Resumo'!$B$3,$Y$6:$Y$505,1,$U$6:$U$505,"&gt;"&amp;$U165)+COUNTIFS($A$6:$A165,'Resumo'!$B$3,$Y$6:$Y165,1,$U$6:$U165,$U165))</f>
        <v/>
      </c>
      <c r="Y165" s="26">
        <f>IF(COUNTA($A165:$K165)=0,"",IFERROR(IF(AND(ISNUMBER($A165),DAY($A165)=1,$A165&gt;=DATE(2020,1,1),$A165&lt;=DATE(2100,12,1),$B165&lt;&gt;"",$C165&lt;&gt;"",$D165&lt;&gt;"",COUNTIF('Parâmetros'!$D$4:$D$13,$D165)=1,ISNUMBER($E165),$E165&gt;0,ISNUMBER($G165),$G165&gt;=0,OR($F165="",AND(ISNUMBER($F165),$F165&gt;=0,$F165&lt;=1)),OR($H165="",AND(ISNUMBER($H165),$H165&gt;=0,$H165&lt;=1)),OR($I165="",AND(ISNUMBER($I165),$I165&gt;=0,$I165&lt;=1)),OR($J165="",AND(ISNUMBER($J165),$J165&gt;=0,$J165&lt;=1)),COUNTIFS($A$6:$A$505,$A165,$B$6:$B$505,$B165)=1),1,0),0))</f>
        <v/>
      </c>
    </row>
    <row r="166">
      <c r="A166" s="46" t="n"/>
      <c r="B166" s="19" t="n"/>
      <c r="C166" s="20" t="n"/>
      <c r="D166" s="19" t="n"/>
      <c r="E166" s="50" t="n"/>
      <c r="F166" s="22" t="n"/>
      <c r="G166" s="50" t="n"/>
      <c r="H166" s="22" t="n"/>
      <c r="I166" s="22" t="n"/>
      <c r="J166" s="22" t="n"/>
      <c r="K166" s="20" t="n"/>
      <c r="L166" s="23">
        <f>IF($Y166&lt;&gt;1,"",IF($F166="",IF(AND(ISNUMBER('Parâmetros'!$B$4),'Parâmetros'!$B$4&gt;=0,'Parâmetros'!$B$4&lt;=1),'Parâmetros'!$B$4,""),$F166))</f>
        <v/>
      </c>
      <c r="M166" s="23">
        <f>IF($Y166&lt;&gt;1,"",IF($H166="",IF(AND(ISNUMBER('Parâmetros'!$B$5),'Parâmetros'!$B$5&gt;=0,'Parâmetros'!$B$5&lt;=1),'Parâmetros'!$B$5,""),$H166))</f>
        <v/>
      </c>
      <c r="N166" s="23">
        <f>IF($Y166&lt;&gt;1,"",IF($I166="",IF(AND(ISNUMBER('Parâmetros'!$B$6),'Parâmetros'!$B$6&gt;=0,'Parâmetros'!$B$6&lt;=1),'Parâmetros'!$B$6,""),$I166))</f>
        <v/>
      </c>
      <c r="O166" s="23">
        <f>IF($Y166&lt;&gt;1,"",IF($J166="",IF(AND(ISNUMBER('Parâmetros'!$B$7),'Parâmetros'!$B$7&gt;=0,'Parâmetros'!$B$7&lt;=1),'Parâmetros'!$B$7,""),$J166))</f>
        <v/>
      </c>
      <c r="P166" s="51">
        <f>IF(OR($Y166&lt;&gt;1,NOT(ISNUMBER($L166))),"",$E166*$L166)</f>
        <v/>
      </c>
      <c r="Q166" s="51">
        <f>IF($Y166&lt;&gt;1,"",$G166)</f>
        <v/>
      </c>
      <c r="R166" s="51">
        <f>IF(OR($Y166&lt;&gt;1,NOT(ISNUMBER($M166))),"",$E166*$M166)</f>
        <v/>
      </c>
      <c r="S166" s="51">
        <f>IF(OR($Y166&lt;&gt;1,NOT(ISNUMBER($N166))),"",$E166*$N166)</f>
        <v/>
      </c>
      <c r="T166" s="51">
        <f>IF(OR($Y166&lt;&gt;1,NOT(ISNUMBER($O166))),"",$E166*$O166)</f>
        <v/>
      </c>
      <c r="U166" s="51">
        <f>IF(COUNT($P166:$T166)&lt;&gt;5,"",SUM($P166:$T166))</f>
        <v/>
      </c>
      <c r="V166" s="23">
        <f>IFERROR($U166/$E166,"")</f>
        <v/>
      </c>
      <c r="W166" s="25">
        <f>IF(COUNTA($A166:$K166)=0,"",IF($A166="","Informar competência",IF($B166="","Informar SKU",IF($C166="","Informar produto",IF($D166="","Informar categoria",IF(COUNTIF('Parâmetros'!$D$4:$D$13,$D166)=0,"Categoria fora da lista",IF($E166="","Informar estoque médio",IF($G166="","Informar armazenagem",IF(COUNTIFS($A$6:$A$505,$A166,$B$6:$B$505,$B166)&gt;1,"Duplicidade de competência e SKU",IF($Y166&lt;&gt;1,"Valor, taxa ou data inválida",IF($U166="","Revisar parâmetros padrão",IF($V166&gt;'Parâmetros'!$B$8,"Taxa acima do limite",IF($E166&gt;'Parâmetros'!$B$9,"Estoque acima do limite","OK")))))))))))))</f>
        <v/>
      </c>
      <c r="X166" s="26">
        <f>IF(OR($Y166&lt;&gt;1,$A166&lt;&gt;'Resumo'!$B$3,$U166=""),"",COUNTIFS($A$6:$A$505,'Resumo'!$B$3,$Y$6:$Y$505,1,$U$6:$U$505,"&gt;"&amp;$U166)+COUNTIFS($A$6:$A166,'Resumo'!$B$3,$Y$6:$Y166,1,$U$6:$U166,$U166))</f>
        <v/>
      </c>
      <c r="Y166" s="26">
        <f>IF(COUNTA($A166:$K166)=0,"",IFERROR(IF(AND(ISNUMBER($A166),DAY($A166)=1,$A166&gt;=DATE(2020,1,1),$A166&lt;=DATE(2100,12,1),$B166&lt;&gt;"",$C166&lt;&gt;"",$D166&lt;&gt;"",COUNTIF('Parâmetros'!$D$4:$D$13,$D166)=1,ISNUMBER($E166),$E166&gt;0,ISNUMBER($G166),$G166&gt;=0,OR($F166="",AND(ISNUMBER($F166),$F166&gt;=0,$F166&lt;=1)),OR($H166="",AND(ISNUMBER($H166),$H166&gt;=0,$H166&lt;=1)),OR($I166="",AND(ISNUMBER($I166),$I166&gt;=0,$I166&lt;=1)),OR($J166="",AND(ISNUMBER($J166),$J166&gt;=0,$J166&lt;=1)),COUNTIFS($A$6:$A$505,$A166,$B$6:$B$505,$B166)=1),1,0),0))</f>
        <v/>
      </c>
    </row>
    <row r="167">
      <c r="A167" s="46" t="n"/>
      <c r="B167" s="19" t="n"/>
      <c r="C167" s="20" t="n"/>
      <c r="D167" s="19" t="n"/>
      <c r="E167" s="50" t="n"/>
      <c r="F167" s="22" t="n"/>
      <c r="G167" s="50" t="n"/>
      <c r="H167" s="22" t="n"/>
      <c r="I167" s="22" t="n"/>
      <c r="J167" s="22" t="n"/>
      <c r="K167" s="20" t="n"/>
      <c r="L167" s="23">
        <f>IF($Y167&lt;&gt;1,"",IF($F167="",IF(AND(ISNUMBER('Parâmetros'!$B$4),'Parâmetros'!$B$4&gt;=0,'Parâmetros'!$B$4&lt;=1),'Parâmetros'!$B$4,""),$F167))</f>
        <v/>
      </c>
      <c r="M167" s="23">
        <f>IF($Y167&lt;&gt;1,"",IF($H167="",IF(AND(ISNUMBER('Parâmetros'!$B$5),'Parâmetros'!$B$5&gt;=0,'Parâmetros'!$B$5&lt;=1),'Parâmetros'!$B$5,""),$H167))</f>
        <v/>
      </c>
      <c r="N167" s="23">
        <f>IF($Y167&lt;&gt;1,"",IF($I167="",IF(AND(ISNUMBER('Parâmetros'!$B$6),'Parâmetros'!$B$6&gt;=0,'Parâmetros'!$B$6&lt;=1),'Parâmetros'!$B$6,""),$I167))</f>
        <v/>
      </c>
      <c r="O167" s="23">
        <f>IF($Y167&lt;&gt;1,"",IF($J167="",IF(AND(ISNUMBER('Parâmetros'!$B$7),'Parâmetros'!$B$7&gt;=0,'Parâmetros'!$B$7&lt;=1),'Parâmetros'!$B$7,""),$J167))</f>
        <v/>
      </c>
      <c r="P167" s="51">
        <f>IF(OR($Y167&lt;&gt;1,NOT(ISNUMBER($L167))),"",$E167*$L167)</f>
        <v/>
      </c>
      <c r="Q167" s="51">
        <f>IF($Y167&lt;&gt;1,"",$G167)</f>
        <v/>
      </c>
      <c r="R167" s="51">
        <f>IF(OR($Y167&lt;&gt;1,NOT(ISNUMBER($M167))),"",$E167*$M167)</f>
        <v/>
      </c>
      <c r="S167" s="51">
        <f>IF(OR($Y167&lt;&gt;1,NOT(ISNUMBER($N167))),"",$E167*$N167)</f>
        <v/>
      </c>
      <c r="T167" s="51">
        <f>IF(OR($Y167&lt;&gt;1,NOT(ISNUMBER($O167))),"",$E167*$O167)</f>
        <v/>
      </c>
      <c r="U167" s="51">
        <f>IF(COUNT($P167:$T167)&lt;&gt;5,"",SUM($P167:$T167))</f>
        <v/>
      </c>
      <c r="V167" s="23">
        <f>IFERROR($U167/$E167,"")</f>
        <v/>
      </c>
      <c r="W167" s="25">
        <f>IF(COUNTA($A167:$K167)=0,"",IF($A167="","Informar competência",IF($B167="","Informar SKU",IF($C167="","Informar produto",IF($D167="","Informar categoria",IF(COUNTIF('Parâmetros'!$D$4:$D$13,$D167)=0,"Categoria fora da lista",IF($E167="","Informar estoque médio",IF($G167="","Informar armazenagem",IF(COUNTIFS($A$6:$A$505,$A167,$B$6:$B$505,$B167)&gt;1,"Duplicidade de competência e SKU",IF($Y167&lt;&gt;1,"Valor, taxa ou data inválida",IF($U167="","Revisar parâmetros padrão",IF($V167&gt;'Parâmetros'!$B$8,"Taxa acima do limite",IF($E167&gt;'Parâmetros'!$B$9,"Estoque acima do limite","OK")))))))))))))</f>
        <v/>
      </c>
      <c r="X167" s="26">
        <f>IF(OR($Y167&lt;&gt;1,$A167&lt;&gt;'Resumo'!$B$3,$U167=""),"",COUNTIFS($A$6:$A$505,'Resumo'!$B$3,$Y$6:$Y$505,1,$U$6:$U$505,"&gt;"&amp;$U167)+COUNTIFS($A$6:$A167,'Resumo'!$B$3,$Y$6:$Y167,1,$U$6:$U167,$U167))</f>
        <v/>
      </c>
      <c r="Y167" s="26">
        <f>IF(COUNTA($A167:$K167)=0,"",IFERROR(IF(AND(ISNUMBER($A167),DAY($A167)=1,$A167&gt;=DATE(2020,1,1),$A167&lt;=DATE(2100,12,1),$B167&lt;&gt;"",$C167&lt;&gt;"",$D167&lt;&gt;"",COUNTIF('Parâmetros'!$D$4:$D$13,$D167)=1,ISNUMBER($E167),$E167&gt;0,ISNUMBER($G167),$G167&gt;=0,OR($F167="",AND(ISNUMBER($F167),$F167&gt;=0,$F167&lt;=1)),OR($H167="",AND(ISNUMBER($H167),$H167&gt;=0,$H167&lt;=1)),OR($I167="",AND(ISNUMBER($I167),$I167&gt;=0,$I167&lt;=1)),OR($J167="",AND(ISNUMBER($J167),$J167&gt;=0,$J167&lt;=1)),COUNTIFS($A$6:$A$505,$A167,$B$6:$B$505,$B167)=1),1,0),0))</f>
        <v/>
      </c>
    </row>
    <row r="168">
      <c r="A168" s="46" t="n"/>
      <c r="B168" s="19" t="n"/>
      <c r="C168" s="20" t="n"/>
      <c r="D168" s="19" t="n"/>
      <c r="E168" s="50" t="n"/>
      <c r="F168" s="22" t="n"/>
      <c r="G168" s="50" t="n"/>
      <c r="H168" s="22" t="n"/>
      <c r="I168" s="22" t="n"/>
      <c r="J168" s="22" t="n"/>
      <c r="K168" s="20" t="n"/>
      <c r="L168" s="23">
        <f>IF($Y168&lt;&gt;1,"",IF($F168="",IF(AND(ISNUMBER('Parâmetros'!$B$4),'Parâmetros'!$B$4&gt;=0,'Parâmetros'!$B$4&lt;=1),'Parâmetros'!$B$4,""),$F168))</f>
        <v/>
      </c>
      <c r="M168" s="23">
        <f>IF($Y168&lt;&gt;1,"",IF($H168="",IF(AND(ISNUMBER('Parâmetros'!$B$5),'Parâmetros'!$B$5&gt;=0,'Parâmetros'!$B$5&lt;=1),'Parâmetros'!$B$5,""),$H168))</f>
        <v/>
      </c>
      <c r="N168" s="23">
        <f>IF($Y168&lt;&gt;1,"",IF($I168="",IF(AND(ISNUMBER('Parâmetros'!$B$6),'Parâmetros'!$B$6&gt;=0,'Parâmetros'!$B$6&lt;=1),'Parâmetros'!$B$6,""),$I168))</f>
        <v/>
      </c>
      <c r="O168" s="23">
        <f>IF($Y168&lt;&gt;1,"",IF($J168="",IF(AND(ISNUMBER('Parâmetros'!$B$7),'Parâmetros'!$B$7&gt;=0,'Parâmetros'!$B$7&lt;=1),'Parâmetros'!$B$7,""),$J168))</f>
        <v/>
      </c>
      <c r="P168" s="51">
        <f>IF(OR($Y168&lt;&gt;1,NOT(ISNUMBER($L168))),"",$E168*$L168)</f>
        <v/>
      </c>
      <c r="Q168" s="51">
        <f>IF($Y168&lt;&gt;1,"",$G168)</f>
        <v/>
      </c>
      <c r="R168" s="51">
        <f>IF(OR($Y168&lt;&gt;1,NOT(ISNUMBER($M168))),"",$E168*$M168)</f>
        <v/>
      </c>
      <c r="S168" s="51">
        <f>IF(OR($Y168&lt;&gt;1,NOT(ISNUMBER($N168))),"",$E168*$N168)</f>
        <v/>
      </c>
      <c r="T168" s="51">
        <f>IF(OR($Y168&lt;&gt;1,NOT(ISNUMBER($O168))),"",$E168*$O168)</f>
        <v/>
      </c>
      <c r="U168" s="51">
        <f>IF(COUNT($P168:$T168)&lt;&gt;5,"",SUM($P168:$T168))</f>
        <v/>
      </c>
      <c r="V168" s="23">
        <f>IFERROR($U168/$E168,"")</f>
        <v/>
      </c>
      <c r="W168" s="25">
        <f>IF(COUNTA($A168:$K168)=0,"",IF($A168="","Informar competência",IF($B168="","Informar SKU",IF($C168="","Informar produto",IF($D168="","Informar categoria",IF(COUNTIF('Parâmetros'!$D$4:$D$13,$D168)=0,"Categoria fora da lista",IF($E168="","Informar estoque médio",IF($G168="","Informar armazenagem",IF(COUNTIFS($A$6:$A$505,$A168,$B$6:$B$505,$B168)&gt;1,"Duplicidade de competência e SKU",IF($Y168&lt;&gt;1,"Valor, taxa ou data inválida",IF($U168="","Revisar parâmetros padrão",IF($V168&gt;'Parâmetros'!$B$8,"Taxa acima do limite",IF($E168&gt;'Parâmetros'!$B$9,"Estoque acima do limite","OK")))))))))))))</f>
        <v/>
      </c>
      <c r="X168" s="26">
        <f>IF(OR($Y168&lt;&gt;1,$A168&lt;&gt;'Resumo'!$B$3,$U168=""),"",COUNTIFS($A$6:$A$505,'Resumo'!$B$3,$Y$6:$Y$505,1,$U$6:$U$505,"&gt;"&amp;$U168)+COUNTIFS($A$6:$A168,'Resumo'!$B$3,$Y$6:$Y168,1,$U$6:$U168,$U168))</f>
        <v/>
      </c>
      <c r="Y168" s="26">
        <f>IF(COUNTA($A168:$K168)=0,"",IFERROR(IF(AND(ISNUMBER($A168),DAY($A168)=1,$A168&gt;=DATE(2020,1,1),$A168&lt;=DATE(2100,12,1),$B168&lt;&gt;"",$C168&lt;&gt;"",$D168&lt;&gt;"",COUNTIF('Parâmetros'!$D$4:$D$13,$D168)=1,ISNUMBER($E168),$E168&gt;0,ISNUMBER($G168),$G168&gt;=0,OR($F168="",AND(ISNUMBER($F168),$F168&gt;=0,$F168&lt;=1)),OR($H168="",AND(ISNUMBER($H168),$H168&gt;=0,$H168&lt;=1)),OR($I168="",AND(ISNUMBER($I168),$I168&gt;=0,$I168&lt;=1)),OR($J168="",AND(ISNUMBER($J168),$J168&gt;=0,$J168&lt;=1)),COUNTIFS($A$6:$A$505,$A168,$B$6:$B$505,$B168)=1),1,0),0))</f>
        <v/>
      </c>
    </row>
    <row r="169">
      <c r="A169" s="46" t="n"/>
      <c r="B169" s="19" t="n"/>
      <c r="C169" s="20" t="n"/>
      <c r="D169" s="19" t="n"/>
      <c r="E169" s="50" t="n"/>
      <c r="F169" s="22" t="n"/>
      <c r="G169" s="50" t="n"/>
      <c r="H169" s="22" t="n"/>
      <c r="I169" s="22" t="n"/>
      <c r="J169" s="22" t="n"/>
      <c r="K169" s="20" t="n"/>
      <c r="L169" s="23">
        <f>IF($Y169&lt;&gt;1,"",IF($F169="",IF(AND(ISNUMBER('Parâmetros'!$B$4),'Parâmetros'!$B$4&gt;=0,'Parâmetros'!$B$4&lt;=1),'Parâmetros'!$B$4,""),$F169))</f>
        <v/>
      </c>
      <c r="M169" s="23">
        <f>IF($Y169&lt;&gt;1,"",IF($H169="",IF(AND(ISNUMBER('Parâmetros'!$B$5),'Parâmetros'!$B$5&gt;=0,'Parâmetros'!$B$5&lt;=1),'Parâmetros'!$B$5,""),$H169))</f>
        <v/>
      </c>
      <c r="N169" s="23">
        <f>IF($Y169&lt;&gt;1,"",IF($I169="",IF(AND(ISNUMBER('Parâmetros'!$B$6),'Parâmetros'!$B$6&gt;=0,'Parâmetros'!$B$6&lt;=1),'Parâmetros'!$B$6,""),$I169))</f>
        <v/>
      </c>
      <c r="O169" s="23">
        <f>IF($Y169&lt;&gt;1,"",IF($J169="",IF(AND(ISNUMBER('Parâmetros'!$B$7),'Parâmetros'!$B$7&gt;=0,'Parâmetros'!$B$7&lt;=1),'Parâmetros'!$B$7,""),$J169))</f>
        <v/>
      </c>
      <c r="P169" s="51">
        <f>IF(OR($Y169&lt;&gt;1,NOT(ISNUMBER($L169))),"",$E169*$L169)</f>
        <v/>
      </c>
      <c r="Q169" s="51">
        <f>IF($Y169&lt;&gt;1,"",$G169)</f>
        <v/>
      </c>
      <c r="R169" s="51">
        <f>IF(OR($Y169&lt;&gt;1,NOT(ISNUMBER($M169))),"",$E169*$M169)</f>
        <v/>
      </c>
      <c r="S169" s="51">
        <f>IF(OR($Y169&lt;&gt;1,NOT(ISNUMBER($N169))),"",$E169*$N169)</f>
        <v/>
      </c>
      <c r="T169" s="51">
        <f>IF(OR($Y169&lt;&gt;1,NOT(ISNUMBER($O169))),"",$E169*$O169)</f>
        <v/>
      </c>
      <c r="U169" s="51">
        <f>IF(COUNT($P169:$T169)&lt;&gt;5,"",SUM($P169:$T169))</f>
        <v/>
      </c>
      <c r="V169" s="23">
        <f>IFERROR($U169/$E169,"")</f>
        <v/>
      </c>
      <c r="W169" s="25">
        <f>IF(COUNTA($A169:$K169)=0,"",IF($A169="","Informar competência",IF($B169="","Informar SKU",IF($C169="","Informar produto",IF($D169="","Informar categoria",IF(COUNTIF('Parâmetros'!$D$4:$D$13,$D169)=0,"Categoria fora da lista",IF($E169="","Informar estoque médio",IF($G169="","Informar armazenagem",IF(COUNTIFS($A$6:$A$505,$A169,$B$6:$B$505,$B169)&gt;1,"Duplicidade de competência e SKU",IF($Y169&lt;&gt;1,"Valor, taxa ou data inválida",IF($U169="","Revisar parâmetros padrão",IF($V169&gt;'Parâmetros'!$B$8,"Taxa acima do limite",IF($E169&gt;'Parâmetros'!$B$9,"Estoque acima do limite","OK")))))))))))))</f>
        <v/>
      </c>
      <c r="X169" s="26">
        <f>IF(OR($Y169&lt;&gt;1,$A169&lt;&gt;'Resumo'!$B$3,$U169=""),"",COUNTIFS($A$6:$A$505,'Resumo'!$B$3,$Y$6:$Y$505,1,$U$6:$U$505,"&gt;"&amp;$U169)+COUNTIFS($A$6:$A169,'Resumo'!$B$3,$Y$6:$Y169,1,$U$6:$U169,$U169))</f>
        <v/>
      </c>
      <c r="Y169" s="26">
        <f>IF(COUNTA($A169:$K169)=0,"",IFERROR(IF(AND(ISNUMBER($A169),DAY($A169)=1,$A169&gt;=DATE(2020,1,1),$A169&lt;=DATE(2100,12,1),$B169&lt;&gt;"",$C169&lt;&gt;"",$D169&lt;&gt;"",COUNTIF('Parâmetros'!$D$4:$D$13,$D169)=1,ISNUMBER($E169),$E169&gt;0,ISNUMBER($G169),$G169&gt;=0,OR($F169="",AND(ISNUMBER($F169),$F169&gt;=0,$F169&lt;=1)),OR($H169="",AND(ISNUMBER($H169),$H169&gt;=0,$H169&lt;=1)),OR($I169="",AND(ISNUMBER($I169),$I169&gt;=0,$I169&lt;=1)),OR($J169="",AND(ISNUMBER($J169),$J169&gt;=0,$J169&lt;=1)),COUNTIFS($A$6:$A$505,$A169,$B$6:$B$505,$B169)=1),1,0),0))</f>
        <v/>
      </c>
    </row>
    <row r="170">
      <c r="A170" s="46" t="n"/>
      <c r="B170" s="19" t="n"/>
      <c r="C170" s="20" t="n"/>
      <c r="D170" s="19" t="n"/>
      <c r="E170" s="50" t="n"/>
      <c r="F170" s="22" t="n"/>
      <c r="G170" s="50" t="n"/>
      <c r="H170" s="22" t="n"/>
      <c r="I170" s="22" t="n"/>
      <c r="J170" s="22" t="n"/>
      <c r="K170" s="20" t="n"/>
      <c r="L170" s="23">
        <f>IF($Y170&lt;&gt;1,"",IF($F170="",IF(AND(ISNUMBER('Parâmetros'!$B$4),'Parâmetros'!$B$4&gt;=0,'Parâmetros'!$B$4&lt;=1),'Parâmetros'!$B$4,""),$F170))</f>
        <v/>
      </c>
      <c r="M170" s="23">
        <f>IF($Y170&lt;&gt;1,"",IF($H170="",IF(AND(ISNUMBER('Parâmetros'!$B$5),'Parâmetros'!$B$5&gt;=0,'Parâmetros'!$B$5&lt;=1),'Parâmetros'!$B$5,""),$H170))</f>
        <v/>
      </c>
      <c r="N170" s="23">
        <f>IF($Y170&lt;&gt;1,"",IF($I170="",IF(AND(ISNUMBER('Parâmetros'!$B$6),'Parâmetros'!$B$6&gt;=0,'Parâmetros'!$B$6&lt;=1),'Parâmetros'!$B$6,""),$I170))</f>
        <v/>
      </c>
      <c r="O170" s="23">
        <f>IF($Y170&lt;&gt;1,"",IF($J170="",IF(AND(ISNUMBER('Parâmetros'!$B$7),'Parâmetros'!$B$7&gt;=0,'Parâmetros'!$B$7&lt;=1),'Parâmetros'!$B$7,""),$J170))</f>
        <v/>
      </c>
      <c r="P170" s="51">
        <f>IF(OR($Y170&lt;&gt;1,NOT(ISNUMBER($L170))),"",$E170*$L170)</f>
        <v/>
      </c>
      <c r="Q170" s="51">
        <f>IF($Y170&lt;&gt;1,"",$G170)</f>
        <v/>
      </c>
      <c r="R170" s="51">
        <f>IF(OR($Y170&lt;&gt;1,NOT(ISNUMBER($M170))),"",$E170*$M170)</f>
        <v/>
      </c>
      <c r="S170" s="51">
        <f>IF(OR($Y170&lt;&gt;1,NOT(ISNUMBER($N170))),"",$E170*$N170)</f>
        <v/>
      </c>
      <c r="T170" s="51">
        <f>IF(OR($Y170&lt;&gt;1,NOT(ISNUMBER($O170))),"",$E170*$O170)</f>
        <v/>
      </c>
      <c r="U170" s="51">
        <f>IF(COUNT($P170:$T170)&lt;&gt;5,"",SUM($P170:$T170))</f>
        <v/>
      </c>
      <c r="V170" s="23">
        <f>IFERROR($U170/$E170,"")</f>
        <v/>
      </c>
      <c r="W170" s="25">
        <f>IF(COUNTA($A170:$K170)=0,"",IF($A170="","Informar competência",IF($B170="","Informar SKU",IF($C170="","Informar produto",IF($D170="","Informar categoria",IF(COUNTIF('Parâmetros'!$D$4:$D$13,$D170)=0,"Categoria fora da lista",IF($E170="","Informar estoque médio",IF($G170="","Informar armazenagem",IF(COUNTIFS($A$6:$A$505,$A170,$B$6:$B$505,$B170)&gt;1,"Duplicidade de competência e SKU",IF($Y170&lt;&gt;1,"Valor, taxa ou data inválida",IF($U170="","Revisar parâmetros padrão",IF($V170&gt;'Parâmetros'!$B$8,"Taxa acima do limite",IF($E170&gt;'Parâmetros'!$B$9,"Estoque acima do limite","OK")))))))))))))</f>
        <v/>
      </c>
      <c r="X170" s="26">
        <f>IF(OR($Y170&lt;&gt;1,$A170&lt;&gt;'Resumo'!$B$3,$U170=""),"",COUNTIFS($A$6:$A$505,'Resumo'!$B$3,$Y$6:$Y$505,1,$U$6:$U$505,"&gt;"&amp;$U170)+COUNTIFS($A$6:$A170,'Resumo'!$B$3,$Y$6:$Y170,1,$U$6:$U170,$U170))</f>
        <v/>
      </c>
      <c r="Y170" s="26">
        <f>IF(COUNTA($A170:$K170)=0,"",IFERROR(IF(AND(ISNUMBER($A170),DAY($A170)=1,$A170&gt;=DATE(2020,1,1),$A170&lt;=DATE(2100,12,1),$B170&lt;&gt;"",$C170&lt;&gt;"",$D170&lt;&gt;"",COUNTIF('Parâmetros'!$D$4:$D$13,$D170)=1,ISNUMBER($E170),$E170&gt;0,ISNUMBER($G170),$G170&gt;=0,OR($F170="",AND(ISNUMBER($F170),$F170&gt;=0,$F170&lt;=1)),OR($H170="",AND(ISNUMBER($H170),$H170&gt;=0,$H170&lt;=1)),OR($I170="",AND(ISNUMBER($I170),$I170&gt;=0,$I170&lt;=1)),OR($J170="",AND(ISNUMBER($J170),$J170&gt;=0,$J170&lt;=1)),COUNTIFS($A$6:$A$505,$A170,$B$6:$B$505,$B170)=1),1,0),0))</f>
        <v/>
      </c>
    </row>
    <row r="171">
      <c r="A171" s="46" t="n"/>
      <c r="B171" s="19" t="n"/>
      <c r="C171" s="20" t="n"/>
      <c r="D171" s="19" t="n"/>
      <c r="E171" s="50" t="n"/>
      <c r="F171" s="22" t="n"/>
      <c r="G171" s="50" t="n"/>
      <c r="H171" s="22" t="n"/>
      <c r="I171" s="22" t="n"/>
      <c r="J171" s="22" t="n"/>
      <c r="K171" s="20" t="n"/>
      <c r="L171" s="23">
        <f>IF($Y171&lt;&gt;1,"",IF($F171="",IF(AND(ISNUMBER('Parâmetros'!$B$4),'Parâmetros'!$B$4&gt;=0,'Parâmetros'!$B$4&lt;=1),'Parâmetros'!$B$4,""),$F171))</f>
        <v/>
      </c>
      <c r="M171" s="23">
        <f>IF($Y171&lt;&gt;1,"",IF($H171="",IF(AND(ISNUMBER('Parâmetros'!$B$5),'Parâmetros'!$B$5&gt;=0,'Parâmetros'!$B$5&lt;=1),'Parâmetros'!$B$5,""),$H171))</f>
        <v/>
      </c>
      <c r="N171" s="23">
        <f>IF($Y171&lt;&gt;1,"",IF($I171="",IF(AND(ISNUMBER('Parâmetros'!$B$6),'Parâmetros'!$B$6&gt;=0,'Parâmetros'!$B$6&lt;=1),'Parâmetros'!$B$6,""),$I171))</f>
        <v/>
      </c>
      <c r="O171" s="23">
        <f>IF($Y171&lt;&gt;1,"",IF($J171="",IF(AND(ISNUMBER('Parâmetros'!$B$7),'Parâmetros'!$B$7&gt;=0,'Parâmetros'!$B$7&lt;=1),'Parâmetros'!$B$7,""),$J171))</f>
        <v/>
      </c>
      <c r="P171" s="51">
        <f>IF(OR($Y171&lt;&gt;1,NOT(ISNUMBER($L171))),"",$E171*$L171)</f>
        <v/>
      </c>
      <c r="Q171" s="51">
        <f>IF($Y171&lt;&gt;1,"",$G171)</f>
        <v/>
      </c>
      <c r="R171" s="51">
        <f>IF(OR($Y171&lt;&gt;1,NOT(ISNUMBER($M171))),"",$E171*$M171)</f>
        <v/>
      </c>
      <c r="S171" s="51">
        <f>IF(OR($Y171&lt;&gt;1,NOT(ISNUMBER($N171))),"",$E171*$N171)</f>
        <v/>
      </c>
      <c r="T171" s="51">
        <f>IF(OR($Y171&lt;&gt;1,NOT(ISNUMBER($O171))),"",$E171*$O171)</f>
        <v/>
      </c>
      <c r="U171" s="51">
        <f>IF(COUNT($P171:$T171)&lt;&gt;5,"",SUM($P171:$T171))</f>
        <v/>
      </c>
      <c r="V171" s="23">
        <f>IFERROR($U171/$E171,"")</f>
        <v/>
      </c>
      <c r="W171" s="25">
        <f>IF(COUNTA($A171:$K171)=0,"",IF($A171="","Informar competência",IF($B171="","Informar SKU",IF($C171="","Informar produto",IF($D171="","Informar categoria",IF(COUNTIF('Parâmetros'!$D$4:$D$13,$D171)=0,"Categoria fora da lista",IF($E171="","Informar estoque médio",IF($G171="","Informar armazenagem",IF(COUNTIFS($A$6:$A$505,$A171,$B$6:$B$505,$B171)&gt;1,"Duplicidade de competência e SKU",IF($Y171&lt;&gt;1,"Valor, taxa ou data inválida",IF($U171="","Revisar parâmetros padrão",IF($V171&gt;'Parâmetros'!$B$8,"Taxa acima do limite",IF($E171&gt;'Parâmetros'!$B$9,"Estoque acima do limite","OK")))))))))))))</f>
        <v/>
      </c>
      <c r="X171" s="26">
        <f>IF(OR($Y171&lt;&gt;1,$A171&lt;&gt;'Resumo'!$B$3,$U171=""),"",COUNTIFS($A$6:$A$505,'Resumo'!$B$3,$Y$6:$Y$505,1,$U$6:$U$505,"&gt;"&amp;$U171)+COUNTIFS($A$6:$A171,'Resumo'!$B$3,$Y$6:$Y171,1,$U$6:$U171,$U171))</f>
        <v/>
      </c>
      <c r="Y171" s="26">
        <f>IF(COUNTA($A171:$K171)=0,"",IFERROR(IF(AND(ISNUMBER($A171),DAY($A171)=1,$A171&gt;=DATE(2020,1,1),$A171&lt;=DATE(2100,12,1),$B171&lt;&gt;"",$C171&lt;&gt;"",$D171&lt;&gt;"",COUNTIF('Parâmetros'!$D$4:$D$13,$D171)=1,ISNUMBER($E171),$E171&gt;0,ISNUMBER($G171),$G171&gt;=0,OR($F171="",AND(ISNUMBER($F171),$F171&gt;=0,$F171&lt;=1)),OR($H171="",AND(ISNUMBER($H171),$H171&gt;=0,$H171&lt;=1)),OR($I171="",AND(ISNUMBER($I171),$I171&gt;=0,$I171&lt;=1)),OR($J171="",AND(ISNUMBER($J171),$J171&gt;=0,$J171&lt;=1)),COUNTIFS($A$6:$A$505,$A171,$B$6:$B$505,$B171)=1),1,0),0))</f>
        <v/>
      </c>
    </row>
    <row r="172">
      <c r="A172" s="46" t="n"/>
      <c r="B172" s="19" t="n"/>
      <c r="C172" s="20" t="n"/>
      <c r="D172" s="19" t="n"/>
      <c r="E172" s="50" t="n"/>
      <c r="F172" s="22" t="n"/>
      <c r="G172" s="50" t="n"/>
      <c r="H172" s="22" t="n"/>
      <c r="I172" s="22" t="n"/>
      <c r="J172" s="22" t="n"/>
      <c r="K172" s="20" t="n"/>
      <c r="L172" s="23">
        <f>IF($Y172&lt;&gt;1,"",IF($F172="",IF(AND(ISNUMBER('Parâmetros'!$B$4),'Parâmetros'!$B$4&gt;=0,'Parâmetros'!$B$4&lt;=1),'Parâmetros'!$B$4,""),$F172))</f>
        <v/>
      </c>
      <c r="M172" s="23">
        <f>IF($Y172&lt;&gt;1,"",IF($H172="",IF(AND(ISNUMBER('Parâmetros'!$B$5),'Parâmetros'!$B$5&gt;=0,'Parâmetros'!$B$5&lt;=1),'Parâmetros'!$B$5,""),$H172))</f>
        <v/>
      </c>
      <c r="N172" s="23">
        <f>IF($Y172&lt;&gt;1,"",IF($I172="",IF(AND(ISNUMBER('Parâmetros'!$B$6),'Parâmetros'!$B$6&gt;=0,'Parâmetros'!$B$6&lt;=1),'Parâmetros'!$B$6,""),$I172))</f>
        <v/>
      </c>
      <c r="O172" s="23">
        <f>IF($Y172&lt;&gt;1,"",IF($J172="",IF(AND(ISNUMBER('Parâmetros'!$B$7),'Parâmetros'!$B$7&gt;=0,'Parâmetros'!$B$7&lt;=1),'Parâmetros'!$B$7,""),$J172))</f>
        <v/>
      </c>
      <c r="P172" s="51">
        <f>IF(OR($Y172&lt;&gt;1,NOT(ISNUMBER($L172))),"",$E172*$L172)</f>
        <v/>
      </c>
      <c r="Q172" s="51">
        <f>IF($Y172&lt;&gt;1,"",$G172)</f>
        <v/>
      </c>
      <c r="R172" s="51">
        <f>IF(OR($Y172&lt;&gt;1,NOT(ISNUMBER($M172))),"",$E172*$M172)</f>
        <v/>
      </c>
      <c r="S172" s="51">
        <f>IF(OR($Y172&lt;&gt;1,NOT(ISNUMBER($N172))),"",$E172*$N172)</f>
        <v/>
      </c>
      <c r="T172" s="51">
        <f>IF(OR($Y172&lt;&gt;1,NOT(ISNUMBER($O172))),"",$E172*$O172)</f>
        <v/>
      </c>
      <c r="U172" s="51">
        <f>IF(COUNT($P172:$T172)&lt;&gt;5,"",SUM($P172:$T172))</f>
        <v/>
      </c>
      <c r="V172" s="23">
        <f>IFERROR($U172/$E172,"")</f>
        <v/>
      </c>
      <c r="W172" s="25">
        <f>IF(COUNTA($A172:$K172)=0,"",IF($A172="","Informar competência",IF($B172="","Informar SKU",IF($C172="","Informar produto",IF($D172="","Informar categoria",IF(COUNTIF('Parâmetros'!$D$4:$D$13,$D172)=0,"Categoria fora da lista",IF($E172="","Informar estoque médio",IF($G172="","Informar armazenagem",IF(COUNTIFS($A$6:$A$505,$A172,$B$6:$B$505,$B172)&gt;1,"Duplicidade de competência e SKU",IF($Y172&lt;&gt;1,"Valor, taxa ou data inválida",IF($U172="","Revisar parâmetros padrão",IF($V172&gt;'Parâmetros'!$B$8,"Taxa acima do limite",IF($E172&gt;'Parâmetros'!$B$9,"Estoque acima do limite","OK")))))))))))))</f>
        <v/>
      </c>
      <c r="X172" s="26">
        <f>IF(OR($Y172&lt;&gt;1,$A172&lt;&gt;'Resumo'!$B$3,$U172=""),"",COUNTIFS($A$6:$A$505,'Resumo'!$B$3,$Y$6:$Y$505,1,$U$6:$U$505,"&gt;"&amp;$U172)+COUNTIFS($A$6:$A172,'Resumo'!$B$3,$Y$6:$Y172,1,$U$6:$U172,$U172))</f>
        <v/>
      </c>
      <c r="Y172" s="26">
        <f>IF(COUNTA($A172:$K172)=0,"",IFERROR(IF(AND(ISNUMBER($A172),DAY($A172)=1,$A172&gt;=DATE(2020,1,1),$A172&lt;=DATE(2100,12,1),$B172&lt;&gt;"",$C172&lt;&gt;"",$D172&lt;&gt;"",COUNTIF('Parâmetros'!$D$4:$D$13,$D172)=1,ISNUMBER($E172),$E172&gt;0,ISNUMBER($G172),$G172&gt;=0,OR($F172="",AND(ISNUMBER($F172),$F172&gt;=0,$F172&lt;=1)),OR($H172="",AND(ISNUMBER($H172),$H172&gt;=0,$H172&lt;=1)),OR($I172="",AND(ISNUMBER($I172),$I172&gt;=0,$I172&lt;=1)),OR($J172="",AND(ISNUMBER($J172),$J172&gt;=0,$J172&lt;=1)),COUNTIFS($A$6:$A$505,$A172,$B$6:$B$505,$B172)=1),1,0),0))</f>
        <v/>
      </c>
    </row>
    <row r="173">
      <c r="A173" s="46" t="n"/>
      <c r="B173" s="19" t="n"/>
      <c r="C173" s="20" t="n"/>
      <c r="D173" s="19" t="n"/>
      <c r="E173" s="50" t="n"/>
      <c r="F173" s="22" t="n"/>
      <c r="G173" s="50" t="n"/>
      <c r="H173" s="22" t="n"/>
      <c r="I173" s="22" t="n"/>
      <c r="J173" s="22" t="n"/>
      <c r="K173" s="20" t="n"/>
      <c r="L173" s="23">
        <f>IF($Y173&lt;&gt;1,"",IF($F173="",IF(AND(ISNUMBER('Parâmetros'!$B$4),'Parâmetros'!$B$4&gt;=0,'Parâmetros'!$B$4&lt;=1),'Parâmetros'!$B$4,""),$F173))</f>
        <v/>
      </c>
      <c r="M173" s="23">
        <f>IF($Y173&lt;&gt;1,"",IF($H173="",IF(AND(ISNUMBER('Parâmetros'!$B$5),'Parâmetros'!$B$5&gt;=0,'Parâmetros'!$B$5&lt;=1),'Parâmetros'!$B$5,""),$H173))</f>
        <v/>
      </c>
      <c r="N173" s="23">
        <f>IF($Y173&lt;&gt;1,"",IF($I173="",IF(AND(ISNUMBER('Parâmetros'!$B$6),'Parâmetros'!$B$6&gt;=0,'Parâmetros'!$B$6&lt;=1),'Parâmetros'!$B$6,""),$I173))</f>
        <v/>
      </c>
      <c r="O173" s="23">
        <f>IF($Y173&lt;&gt;1,"",IF($J173="",IF(AND(ISNUMBER('Parâmetros'!$B$7),'Parâmetros'!$B$7&gt;=0,'Parâmetros'!$B$7&lt;=1),'Parâmetros'!$B$7,""),$J173))</f>
        <v/>
      </c>
      <c r="P173" s="51">
        <f>IF(OR($Y173&lt;&gt;1,NOT(ISNUMBER($L173))),"",$E173*$L173)</f>
        <v/>
      </c>
      <c r="Q173" s="51">
        <f>IF($Y173&lt;&gt;1,"",$G173)</f>
        <v/>
      </c>
      <c r="R173" s="51">
        <f>IF(OR($Y173&lt;&gt;1,NOT(ISNUMBER($M173))),"",$E173*$M173)</f>
        <v/>
      </c>
      <c r="S173" s="51">
        <f>IF(OR($Y173&lt;&gt;1,NOT(ISNUMBER($N173))),"",$E173*$N173)</f>
        <v/>
      </c>
      <c r="T173" s="51">
        <f>IF(OR($Y173&lt;&gt;1,NOT(ISNUMBER($O173))),"",$E173*$O173)</f>
        <v/>
      </c>
      <c r="U173" s="51">
        <f>IF(COUNT($P173:$T173)&lt;&gt;5,"",SUM($P173:$T173))</f>
        <v/>
      </c>
      <c r="V173" s="23">
        <f>IFERROR($U173/$E173,"")</f>
        <v/>
      </c>
      <c r="W173" s="25">
        <f>IF(COUNTA($A173:$K173)=0,"",IF($A173="","Informar competência",IF($B173="","Informar SKU",IF($C173="","Informar produto",IF($D173="","Informar categoria",IF(COUNTIF('Parâmetros'!$D$4:$D$13,$D173)=0,"Categoria fora da lista",IF($E173="","Informar estoque médio",IF($G173="","Informar armazenagem",IF(COUNTIFS($A$6:$A$505,$A173,$B$6:$B$505,$B173)&gt;1,"Duplicidade de competência e SKU",IF($Y173&lt;&gt;1,"Valor, taxa ou data inválida",IF($U173="","Revisar parâmetros padrão",IF($V173&gt;'Parâmetros'!$B$8,"Taxa acima do limite",IF($E173&gt;'Parâmetros'!$B$9,"Estoque acima do limite","OK")))))))))))))</f>
        <v/>
      </c>
      <c r="X173" s="26">
        <f>IF(OR($Y173&lt;&gt;1,$A173&lt;&gt;'Resumo'!$B$3,$U173=""),"",COUNTIFS($A$6:$A$505,'Resumo'!$B$3,$Y$6:$Y$505,1,$U$6:$U$505,"&gt;"&amp;$U173)+COUNTIFS($A$6:$A173,'Resumo'!$B$3,$Y$6:$Y173,1,$U$6:$U173,$U173))</f>
        <v/>
      </c>
      <c r="Y173" s="26">
        <f>IF(COUNTA($A173:$K173)=0,"",IFERROR(IF(AND(ISNUMBER($A173),DAY($A173)=1,$A173&gt;=DATE(2020,1,1),$A173&lt;=DATE(2100,12,1),$B173&lt;&gt;"",$C173&lt;&gt;"",$D173&lt;&gt;"",COUNTIF('Parâmetros'!$D$4:$D$13,$D173)=1,ISNUMBER($E173),$E173&gt;0,ISNUMBER($G173),$G173&gt;=0,OR($F173="",AND(ISNUMBER($F173),$F173&gt;=0,$F173&lt;=1)),OR($H173="",AND(ISNUMBER($H173),$H173&gt;=0,$H173&lt;=1)),OR($I173="",AND(ISNUMBER($I173),$I173&gt;=0,$I173&lt;=1)),OR($J173="",AND(ISNUMBER($J173),$J173&gt;=0,$J173&lt;=1)),COUNTIFS($A$6:$A$505,$A173,$B$6:$B$505,$B173)=1),1,0),0))</f>
        <v/>
      </c>
    </row>
    <row r="174">
      <c r="A174" s="46" t="n"/>
      <c r="B174" s="19" t="n"/>
      <c r="C174" s="20" t="n"/>
      <c r="D174" s="19" t="n"/>
      <c r="E174" s="50" t="n"/>
      <c r="F174" s="22" t="n"/>
      <c r="G174" s="50" t="n"/>
      <c r="H174" s="22" t="n"/>
      <c r="I174" s="22" t="n"/>
      <c r="J174" s="22" t="n"/>
      <c r="K174" s="20" t="n"/>
      <c r="L174" s="23">
        <f>IF($Y174&lt;&gt;1,"",IF($F174="",IF(AND(ISNUMBER('Parâmetros'!$B$4),'Parâmetros'!$B$4&gt;=0,'Parâmetros'!$B$4&lt;=1),'Parâmetros'!$B$4,""),$F174))</f>
        <v/>
      </c>
      <c r="M174" s="23">
        <f>IF($Y174&lt;&gt;1,"",IF($H174="",IF(AND(ISNUMBER('Parâmetros'!$B$5),'Parâmetros'!$B$5&gt;=0,'Parâmetros'!$B$5&lt;=1),'Parâmetros'!$B$5,""),$H174))</f>
        <v/>
      </c>
      <c r="N174" s="23">
        <f>IF($Y174&lt;&gt;1,"",IF($I174="",IF(AND(ISNUMBER('Parâmetros'!$B$6),'Parâmetros'!$B$6&gt;=0,'Parâmetros'!$B$6&lt;=1),'Parâmetros'!$B$6,""),$I174))</f>
        <v/>
      </c>
      <c r="O174" s="23">
        <f>IF($Y174&lt;&gt;1,"",IF($J174="",IF(AND(ISNUMBER('Parâmetros'!$B$7),'Parâmetros'!$B$7&gt;=0,'Parâmetros'!$B$7&lt;=1),'Parâmetros'!$B$7,""),$J174))</f>
        <v/>
      </c>
      <c r="P174" s="51">
        <f>IF(OR($Y174&lt;&gt;1,NOT(ISNUMBER($L174))),"",$E174*$L174)</f>
        <v/>
      </c>
      <c r="Q174" s="51">
        <f>IF($Y174&lt;&gt;1,"",$G174)</f>
        <v/>
      </c>
      <c r="R174" s="51">
        <f>IF(OR($Y174&lt;&gt;1,NOT(ISNUMBER($M174))),"",$E174*$M174)</f>
        <v/>
      </c>
      <c r="S174" s="51">
        <f>IF(OR($Y174&lt;&gt;1,NOT(ISNUMBER($N174))),"",$E174*$N174)</f>
        <v/>
      </c>
      <c r="T174" s="51">
        <f>IF(OR($Y174&lt;&gt;1,NOT(ISNUMBER($O174))),"",$E174*$O174)</f>
        <v/>
      </c>
      <c r="U174" s="51">
        <f>IF(COUNT($P174:$T174)&lt;&gt;5,"",SUM($P174:$T174))</f>
        <v/>
      </c>
      <c r="V174" s="23">
        <f>IFERROR($U174/$E174,"")</f>
        <v/>
      </c>
      <c r="W174" s="25">
        <f>IF(COUNTA($A174:$K174)=0,"",IF($A174="","Informar competência",IF($B174="","Informar SKU",IF($C174="","Informar produto",IF($D174="","Informar categoria",IF(COUNTIF('Parâmetros'!$D$4:$D$13,$D174)=0,"Categoria fora da lista",IF($E174="","Informar estoque médio",IF($G174="","Informar armazenagem",IF(COUNTIFS($A$6:$A$505,$A174,$B$6:$B$505,$B174)&gt;1,"Duplicidade de competência e SKU",IF($Y174&lt;&gt;1,"Valor, taxa ou data inválida",IF($U174="","Revisar parâmetros padrão",IF($V174&gt;'Parâmetros'!$B$8,"Taxa acima do limite",IF($E174&gt;'Parâmetros'!$B$9,"Estoque acima do limite","OK")))))))))))))</f>
        <v/>
      </c>
      <c r="X174" s="26">
        <f>IF(OR($Y174&lt;&gt;1,$A174&lt;&gt;'Resumo'!$B$3,$U174=""),"",COUNTIFS($A$6:$A$505,'Resumo'!$B$3,$Y$6:$Y$505,1,$U$6:$U$505,"&gt;"&amp;$U174)+COUNTIFS($A$6:$A174,'Resumo'!$B$3,$Y$6:$Y174,1,$U$6:$U174,$U174))</f>
        <v/>
      </c>
      <c r="Y174" s="26">
        <f>IF(COUNTA($A174:$K174)=0,"",IFERROR(IF(AND(ISNUMBER($A174),DAY($A174)=1,$A174&gt;=DATE(2020,1,1),$A174&lt;=DATE(2100,12,1),$B174&lt;&gt;"",$C174&lt;&gt;"",$D174&lt;&gt;"",COUNTIF('Parâmetros'!$D$4:$D$13,$D174)=1,ISNUMBER($E174),$E174&gt;0,ISNUMBER($G174),$G174&gt;=0,OR($F174="",AND(ISNUMBER($F174),$F174&gt;=0,$F174&lt;=1)),OR($H174="",AND(ISNUMBER($H174),$H174&gt;=0,$H174&lt;=1)),OR($I174="",AND(ISNUMBER($I174),$I174&gt;=0,$I174&lt;=1)),OR($J174="",AND(ISNUMBER($J174),$J174&gt;=0,$J174&lt;=1)),COUNTIFS($A$6:$A$505,$A174,$B$6:$B$505,$B174)=1),1,0),0))</f>
        <v/>
      </c>
    </row>
    <row r="175">
      <c r="A175" s="46" t="n"/>
      <c r="B175" s="19" t="n"/>
      <c r="C175" s="20" t="n"/>
      <c r="D175" s="19" t="n"/>
      <c r="E175" s="50" t="n"/>
      <c r="F175" s="22" t="n"/>
      <c r="G175" s="50" t="n"/>
      <c r="H175" s="22" t="n"/>
      <c r="I175" s="22" t="n"/>
      <c r="J175" s="22" t="n"/>
      <c r="K175" s="20" t="n"/>
      <c r="L175" s="23">
        <f>IF($Y175&lt;&gt;1,"",IF($F175="",IF(AND(ISNUMBER('Parâmetros'!$B$4),'Parâmetros'!$B$4&gt;=0,'Parâmetros'!$B$4&lt;=1),'Parâmetros'!$B$4,""),$F175))</f>
        <v/>
      </c>
      <c r="M175" s="23">
        <f>IF($Y175&lt;&gt;1,"",IF($H175="",IF(AND(ISNUMBER('Parâmetros'!$B$5),'Parâmetros'!$B$5&gt;=0,'Parâmetros'!$B$5&lt;=1),'Parâmetros'!$B$5,""),$H175))</f>
        <v/>
      </c>
      <c r="N175" s="23">
        <f>IF($Y175&lt;&gt;1,"",IF($I175="",IF(AND(ISNUMBER('Parâmetros'!$B$6),'Parâmetros'!$B$6&gt;=0,'Parâmetros'!$B$6&lt;=1),'Parâmetros'!$B$6,""),$I175))</f>
        <v/>
      </c>
      <c r="O175" s="23">
        <f>IF($Y175&lt;&gt;1,"",IF($J175="",IF(AND(ISNUMBER('Parâmetros'!$B$7),'Parâmetros'!$B$7&gt;=0,'Parâmetros'!$B$7&lt;=1),'Parâmetros'!$B$7,""),$J175))</f>
        <v/>
      </c>
      <c r="P175" s="51">
        <f>IF(OR($Y175&lt;&gt;1,NOT(ISNUMBER($L175))),"",$E175*$L175)</f>
        <v/>
      </c>
      <c r="Q175" s="51">
        <f>IF($Y175&lt;&gt;1,"",$G175)</f>
        <v/>
      </c>
      <c r="R175" s="51">
        <f>IF(OR($Y175&lt;&gt;1,NOT(ISNUMBER($M175))),"",$E175*$M175)</f>
        <v/>
      </c>
      <c r="S175" s="51">
        <f>IF(OR($Y175&lt;&gt;1,NOT(ISNUMBER($N175))),"",$E175*$N175)</f>
        <v/>
      </c>
      <c r="T175" s="51">
        <f>IF(OR($Y175&lt;&gt;1,NOT(ISNUMBER($O175))),"",$E175*$O175)</f>
        <v/>
      </c>
      <c r="U175" s="51">
        <f>IF(COUNT($P175:$T175)&lt;&gt;5,"",SUM($P175:$T175))</f>
        <v/>
      </c>
      <c r="V175" s="23">
        <f>IFERROR($U175/$E175,"")</f>
        <v/>
      </c>
      <c r="W175" s="25">
        <f>IF(COUNTA($A175:$K175)=0,"",IF($A175="","Informar competência",IF($B175="","Informar SKU",IF($C175="","Informar produto",IF($D175="","Informar categoria",IF(COUNTIF('Parâmetros'!$D$4:$D$13,$D175)=0,"Categoria fora da lista",IF($E175="","Informar estoque médio",IF($G175="","Informar armazenagem",IF(COUNTIFS($A$6:$A$505,$A175,$B$6:$B$505,$B175)&gt;1,"Duplicidade de competência e SKU",IF($Y175&lt;&gt;1,"Valor, taxa ou data inválida",IF($U175="","Revisar parâmetros padrão",IF($V175&gt;'Parâmetros'!$B$8,"Taxa acima do limite",IF($E175&gt;'Parâmetros'!$B$9,"Estoque acima do limite","OK")))))))))))))</f>
        <v/>
      </c>
      <c r="X175" s="26">
        <f>IF(OR($Y175&lt;&gt;1,$A175&lt;&gt;'Resumo'!$B$3,$U175=""),"",COUNTIFS($A$6:$A$505,'Resumo'!$B$3,$Y$6:$Y$505,1,$U$6:$U$505,"&gt;"&amp;$U175)+COUNTIFS($A$6:$A175,'Resumo'!$B$3,$Y$6:$Y175,1,$U$6:$U175,$U175))</f>
        <v/>
      </c>
      <c r="Y175" s="26">
        <f>IF(COUNTA($A175:$K175)=0,"",IFERROR(IF(AND(ISNUMBER($A175),DAY($A175)=1,$A175&gt;=DATE(2020,1,1),$A175&lt;=DATE(2100,12,1),$B175&lt;&gt;"",$C175&lt;&gt;"",$D175&lt;&gt;"",COUNTIF('Parâmetros'!$D$4:$D$13,$D175)=1,ISNUMBER($E175),$E175&gt;0,ISNUMBER($G175),$G175&gt;=0,OR($F175="",AND(ISNUMBER($F175),$F175&gt;=0,$F175&lt;=1)),OR($H175="",AND(ISNUMBER($H175),$H175&gt;=0,$H175&lt;=1)),OR($I175="",AND(ISNUMBER($I175),$I175&gt;=0,$I175&lt;=1)),OR($J175="",AND(ISNUMBER($J175),$J175&gt;=0,$J175&lt;=1)),COUNTIFS($A$6:$A$505,$A175,$B$6:$B$505,$B175)=1),1,0),0))</f>
        <v/>
      </c>
    </row>
    <row r="176">
      <c r="A176" s="46" t="n"/>
      <c r="B176" s="19" t="n"/>
      <c r="C176" s="20" t="n"/>
      <c r="D176" s="19" t="n"/>
      <c r="E176" s="50" t="n"/>
      <c r="F176" s="22" t="n"/>
      <c r="G176" s="50" t="n"/>
      <c r="H176" s="22" t="n"/>
      <c r="I176" s="22" t="n"/>
      <c r="J176" s="22" t="n"/>
      <c r="K176" s="20" t="n"/>
      <c r="L176" s="23">
        <f>IF($Y176&lt;&gt;1,"",IF($F176="",IF(AND(ISNUMBER('Parâmetros'!$B$4),'Parâmetros'!$B$4&gt;=0,'Parâmetros'!$B$4&lt;=1),'Parâmetros'!$B$4,""),$F176))</f>
        <v/>
      </c>
      <c r="M176" s="23">
        <f>IF($Y176&lt;&gt;1,"",IF($H176="",IF(AND(ISNUMBER('Parâmetros'!$B$5),'Parâmetros'!$B$5&gt;=0,'Parâmetros'!$B$5&lt;=1),'Parâmetros'!$B$5,""),$H176))</f>
        <v/>
      </c>
      <c r="N176" s="23">
        <f>IF($Y176&lt;&gt;1,"",IF($I176="",IF(AND(ISNUMBER('Parâmetros'!$B$6),'Parâmetros'!$B$6&gt;=0,'Parâmetros'!$B$6&lt;=1),'Parâmetros'!$B$6,""),$I176))</f>
        <v/>
      </c>
      <c r="O176" s="23">
        <f>IF($Y176&lt;&gt;1,"",IF($J176="",IF(AND(ISNUMBER('Parâmetros'!$B$7),'Parâmetros'!$B$7&gt;=0,'Parâmetros'!$B$7&lt;=1),'Parâmetros'!$B$7,""),$J176))</f>
        <v/>
      </c>
      <c r="P176" s="51">
        <f>IF(OR($Y176&lt;&gt;1,NOT(ISNUMBER($L176))),"",$E176*$L176)</f>
        <v/>
      </c>
      <c r="Q176" s="51">
        <f>IF($Y176&lt;&gt;1,"",$G176)</f>
        <v/>
      </c>
      <c r="R176" s="51">
        <f>IF(OR($Y176&lt;&gt;1,NOT(ISNUMBER($M176))),"",$E176*$M176)</f>
        <v/>
      </c>
      <c r="S176" s="51">
        <f>IF(OR($Y176&lt;&gt;1,NOT(ISNUMBER($N176))),"",$E176*$N176)</f>
        <v/>
      </c>
      <c r="T176" s="51">
        <f>IF(OR($Y176&lt;&gt;1,NOT(ISNUMBER($O176))),"",$E176*$O176)</f>
        <v/>
      </c>
      <c r="U176" s="51">
        <f>IF(COUNT($P176:$T176)&lt;&gt;5,"",SUM($P176:$T176))</f>
        <v/>
      </c>
      <c r="V176" s="23">
        <f>IFERROR($U176/$E176,"")</f>
        <v/>
      </c>
      <c r="W176" s="25">
        <f>IF(COUNTA($A176:$K176)=0,"",IF($A176="","Informar competência",IF($B176="","Informar SKU",IF($C176="","Informar produto",IF($D176="","Informar categoria",IF(COUNTIF('Parâmetros'!$D$4:$D$13,$D176)=0,"Categoria fora da lista",IF($E176="","Informar estoque médio",IF($G176="","Informar armazenagem",IF(COUNTIFS($A$6:$A$505,$A176,$B$6:$B$505,$B176)&gt;1,"Duplicidade de competência e SKU",IF($Y176&lt;&gt;1,"Valor, taxa ou data inválida",IF($U176="","Revisar parâmetros padrão",IF($V176&gt;'Parâmetros'!$B$8,"Taxa acima do limite",IF($E176&gt;'Parâmetros'!$B$9,"Estoque acima do limite","OK")))))))))))))</f>
        <v/>
      </c>
      <c r="X176" s="26">
        <f>IF(OR($Y176&lt;&gt;1,$A176&lt;&gt;'Resumo'!$B$3,$U176=""),"",COUNTIFS($A$6:$A$505,'Resumo'!$B$3,$Y$6:$Y$505,1,$U$6:$U$505,"&gt;"&amp;$U176)+COUNTIFS($A$6:$A176,'Resumo'!$B$3,$Y$6:$Y176,1,$U$6:$U176,$U176))</f>
        <v/>
      </c>
      <c r="Y176" s="26">
        <f>IF(COUNTA($A176:$K176)=0,"",IFERROR(IF(AND(ISNUMBER($A176),DAY($A176)=1,$A176&gt;=DATE(2020,1,1),$A176&lt;=DATE(2100,12,1),$B176&lt;&gt;"",$C176&lt;&gt;"",$D176&lt;&gt;"",COUNTIF('Parâmetros'!$D$4:$D$13,$D176)=1,ISNUMBER($E176),$E176&gt;0,ISNUMBER($G176),$G176&gt;=0,OR($F176="",AND(ISNUMBER($F176),$F176&gt;=0,$F176&lt;=1)),OR($H176="",AND(ISNUMBER($H176),$H176&gt;=0,$H176&lt;=1)),OR($I176="",AND(ISNUMBER($I176),$I176&gt;=0,$I176&lt;=1)),OR($J176="",AND(ISNUMBER($J176),$J176&gt;=0,$J176&lt;=1)),COUNTIFS($A$6:$A$505,$A176,$B$6:$B$505,$B176)=1),1,0),0))</f>
        <v/>
      </c>
    </row>
    <row r="177">
      <c r="A177" s="46" t="n"/>
      <c r="B177" s="19" t="n"/>
      <c r="C177" s="20" t="n"/>
      <c r="D177" s="19" t="n"/>
      <c r="E177" s="50" t="n"/>
      <c r="F177" s="22" t="n"/>
      <c r="G177" s="50" t="n"/>
      <c r="H177" s="22" t="n"/>
      <c r="I177" s="22" t="n"/>
      <c r="J177" s="22" t="n"/>
      <c r="K177" s="20" t="n"/>
      <c r="L177" s="23">
        <f>IF($Y177&lt;&gt;1,"",IF($F177="",IF(AND(ISNUMBER('Parâmetros'!$B$4),'Parâmetros'!$B$4&gt;=0,'Parâmetros'!$B$4&lt;=1),'Parâmetros'!$B$4,""),$F177))</f>
        <v/>
      </c>
      <c r="M177" s="23">
        <f>IF($Y177&lt;&gt;1,"",IF($H177="",IF(AND(ISNUMBER('Parâmetros'!$B$5),'Parâmetros'!$B$5&gt;=0,'Parâmetros'!$B$5&lt;=1),'Parâmetros'!$B$5,""),$H177))</f>
        <v/>
      </c>
      <c r="N177" s="23">
        <f>IF($Y177&lt;&gt;1,"",IF($I177="",IF(AND(ISNUMBER('Parâmetros'!$B$6),'Parâmetros'!$B$6&gt;=0,'Parâmetros'!$B$6&lt;=1),'Parâmetros'!$B$6,""),$I177))</f>
        <v/>
      </c>
      <c r="O177" s="23">
        <f>IF($Y177&lt;&gt;1,"",IF($J177="",IF(AND(ISNUMBER('Parâmetros'!$B$7),'Parâmetros'!$B$7&gt;=0,'Parâmetros'!$B$7&lt;=1),'Parâmetros'!$B$7,""),$J177))</f>
        <v/>
      </c>
      <c r="P177" s="51">
        <f>IF(OR($Y177&lt;&gt;1,NOT(ISNUMBER($L177))),"",$E177*$L177)</f>
        <v/>
      </c>
      <c r="Q177" s="51">
        <f>IF($Y177&lt;&gt;1,"",$G177)</f>
        <v/>
      </c>
      <c r="R177" s="51">
        <f>IF(OR($Y177&lt;&gt;1,NOT(ISNUMBER($M177))),"",$E177*$M177)</f>
        <v/>
      </c>
      <c r="S177" s="51">
        <f>IF(OR($Y177&lt;&gt;1,NOT(ISNUMBER($N177))),"",$E177*$N177)</f>
        <v/>
      </c>
      <c r="T177" s="51">
        <f>IF(OR($Y177&lt;&gt;1,NOT(ISNUMBER($O177))),"",$E177*$O177)</f>
        <v/>
      </c>
      <c r="U177" s="51">
        <f>IF(COUNT($P177:$T177)&lt;&gt;5,"",SUM($P177:$T177))</f>
        <v/>
      </c>
      <c r="V177" s="23">
        <f>IFERROR($U177/$E177,"")</f>
        <v/>
      </c>
      <c r="W177" s="25">
        <f>IF(COUNTA($A177:$K177)=0,"",IF($A177="","Informar competência",IF($B177="","Informar SKU",IF($C177="","Informar produto",IF($D177="","Informar categoria",IF(COUNTIF('Parâmetros'!$D$4:$D$13,$D177)=0,"Categoria fora da lista",IF($E177="","Informar estoque médio",IF($G177="","Informar armazenagem",IF(COUNTIFS($A$6:$A$505,$A177,$B$6:$B$505,$B177)&gt;1,"Duplicidade de competência e SKU",IF($Y177&lt;&gt;1,"Valor, taxa ou data inválida",IF($U177="","Revisar parâmetros padrão",IF($V177&gt;'Parâmetros'!$B$8,"Taxa acima do limite",IF($E177&gt;'Parâmetros'!$B$9,"Estoque acima do limite","OK")))))))))))))</f>
        <v/>
      </c>
      <c r="X177" s="26">
        <f>IF(OR($Y177&lt;&gt;1,$A177&lt;&gt;'Resumo'!$B$3,$U177=""),"",COUNTIFS($A$6:$A$505,'Resumo'!$B$3,$Y$6:$Y$505,1,$U$6:$U$505,"&gt;"&amp;$U177)+COUNTIFS($A$6:$A177,'Resumo'!$B$3,$Y$6:$Y177,1,$U$6:$U177,$U177))</f>
        <v/>
      </c>
      <c r="Y177" s="26">
        <f>IF(COUNTA($A177:$K177)=0,"",IFERROR(IF(AND(ISNUMBER($A177),DAY($A177)=1,$A177&gt;=DATE(2020,1,1),$A177&lt;=DATE(2100,12,1),$B177&lt;&gt;"",$C177&lt;&gt;"",$D177&lt;&gt;"",COUNTIF('Parâmetros'!$D$4:$D$13,$D177)=1,ISNUMBER($E177),$E177&gt;0,ISNUMBER($G177),$G177&gt;=0,OR($F177="",AND(ISNUMBER($F177),$F177&gt;=0,$F177&lt;=1)),OR($H177="",AND(ISNUMBER($H177),$H177&gt;=0,$H177&lt;=1)),OR($I177="",AND(ISNUMBER($I177),$I177&gt;=0,$I177&lt;=1)),OR($J177="",AND(ISNUMBER($J177),$J177&gt;=0,$J177&lt;=1)),COUNTIFS($A$6:$A$505,$A177,$B$6:$B$505,$B177)=1),1,0),0))</f>
        <v/>
      </c>
    </row>
    <row r="178">
      <c r="A178" s="46" t="n"/>
      <c r="B178" s="19" t="n"/>
      <c r="C178" s="20" t="n"/>
      <c r="D178" s="19" t="n"/>
      <c r="E178" s="50" t="n"/>
      <c r="F178" s="22" t="n"/>
      <c r="G178" s="50" t="n"/>
      <c r="H178" s="22" t="n"/>
      <c r="I178" s="22" t="n"/>
      <c r="J178" s="22" t="n"/>
      <c r="K178" s="20" t="n"/>
      <c r="L178" s="23">
        <f>IF($Y178&lt;&gt;1,"",IF($F178="",IF(AND(ISNUMBER('Parâmetros'!$B$4),'Parâmetros'!$B$4&gt;=0,'Parâmetros'!$B$4&lt;=1),'Parâmetros'!$B$4,""),$F178))</f>
        <v/>
      </c>
      <c r="M178" s="23">
        <f>IF($Y178&lt;&gt;1,"",IF($H178="",IF(AND(ISNUMBER('Parâmetros'!$B$5),'Parâmetros'!$B$5&gt;=0,'Parâmetros'!$B$5&lt;=1),'Parâmetros'!$B$5,""),$H178))</f>
        <v/>
      </c>
      <c r="N178" s="23">
        <f>IF($Y178&lt;&gt;1,"",IF($I178="",IF(AND(ISNUMBER('Parâmetros'!$B$6),'Parâmetros'!$B$6&gt;=0,'Parâmetros'!$B$6&lt;=1),'Parâmetros'!$B$6,""),$I178))</f>
        <v/>
      </c>
      <c r="O178" s="23">
        <f>IF($Y178&lt;&gt;1,"",IF($J178="",IF(AND(ISNUMBER('Parâmetros'!$B$7),'Parâmetros'!$B$7&gt;=0,'Parâmetros'!$B$7&lt;=1),'Parâmetros'!$B$7,""),$J178))</f>
        <v/>
      </c>
      <c r="P178" s="51">
        <f>IF(OR($Y178&lt;&gt;1,NOT(ISNUMBER($L178))),"",$E178*$L178)</f>
        <v/>
      </c>
      <c r="Q178" s="51">
        <f>IF($Y178&lt;&gt;1,"",$G178)</f>
        <v/>
      </c>
      <c r="R178" s="51">
        <f>IF(OR($Y178&lt;&gt;1,NOT(ISNUMBER($M178))),"",$E178*$M178)</f>
        <v/>
      </c>
      <c r="S178" s="51">
        <f>IF(OR($Y178&lt;&gt;1,NOT(ISNUMBER($N178))),"",$E178*$N178)</f>
        <v/>
      </c>
      <c r="T178" s="51">
        <f>IF(OR($Y178&lt;&gt;1,NOT(ISNUMBER($O178))),"",$E178*$O178)</f>
        <v/>
      </c>
      <c r="U178" s="51">
        <f>IF(COUNT($P178:$T178)&lt;&gt;5,"",SUM($P178:$T178))</f>
        <v/>
      </c>
      <c r="V178" s="23">
        <f>IFERROR($U178/$E178,"")</f>
        <v/>
      </c>
      <c r="W178" s="25">
        <f>IF(COUNTA($A178:$K178)=0,"",IF($A178="","Informar competência",IF($B178="","Informar SKU",IF($C178="","Informar produto",IF($D178="","Informar categoria",IF(COUNTIF('Parâmetros'!$D$4:$D$13,$D178)=0,"Categoria fora da lista",IF($E178="","Informar estoque médio",IF($G178="","Informar armazenagem",IF(COUNTIFS($A$6:$A$505,$A178,$B$6:$B$505,$B178)&gt;1,"Duplicidade de competência e SKU",IF($Y178&lt;&gt;1,"Valor, taxa ou data inválida",IF($U178="","Revisar parâmetros padrão",IF($V178&gt;'Parâmetros'!$B$8,"Taxa acima do limite",IF($E178&gt;'Parâmetros'!$B$9,"Estoque acima do limite","OK")))))))))))))</f>
        <v/>
      </c>
      <c r="X178" s="26">
        <f>IF(OR($Y178&lt;&gt;1,$A178&lt;&gt;'Resumo'!$B$3,$U178=""),"",COUNTIFS($A$6:$A$505,'Resumo'!$B$3,$Y$6:$Y$505,1,$U$6:$U$505,"&gt;"&amp;$U178)+COUNTIFS($A$6:$A178,'Resumo'!$B$3,$Y$6:$Y178,1,$U$6:$U178,$U178))</f>
        <v/>
      </c>
      <c r="Y178" s="26">
        <f>IF(COUNTA($A178:$K178)=0,"",IFERROR(IF(AND(ISNUMBER($A178),DAY($A178)=1,$A178&gt;=DATE(2020,1,1),$A178&lt;=DATE(2100,12,1),$B178&lt;&gt;"",$C178&lt;&gt;"",$D178&lt;&gt;"",COUNTIF('Parâmetros'!$D$4:$D$13,$D178)=1,ISNUMBER($E178),$E178&gt;0,ISNUMBER($G178),$G178&gt;=0,OR($F178="",AND(ISNUMBER($F178),$F178&gt;=0,$F178&lt;=1)),OR($H178="",AND(ISNUMBER($H178),$H178&gt;=0,$H178&lt;=1)),OR($I178="",AND(ISNUMBER($I178),$I178&gt;=0,$I178&lt;=1)),OR($J178="",AND(ISNUMBER($J178),$J178&gt;=0,$J178&lt;=1)),COUNTIFS($A$6:$A$505,$A178,$B$6:$B$505,$B178)=1),1,0),0))</f>
        <v/>
      </c>
    </row>
    <row r="179">
      <c r="A179" s="46" t="n"/>
      <c r="B179" s="19" t="n"/>
      <c r="C179" s="20" t="n"/>
      <c r="D179" s="19" t="n"/>
      <c r="E179" s="50" t="n"/>
      <c r="F179" s="22" t="n"/>
      <c r="G179" s="50" t="n"/>
      <c r="H179" s="22" t="n"/>
      <c r="I179" s="22" t="n"/>
      <c r="J179" s="22" t="n"/>
      <c r="K179" s="20" t="n"/>
      <c r="L179" s="23">
        <f>IF($Y179&lt;&gt;1,"",IF($F179="",IF(AND(ISNUMBER('Parâmetros'!$B$4),'Parâmetros'!$B$4&gt;=0,'Parâmetros'!$B$4&lt;=1),'Parâmetros'!$B$4,""),$F179))</f>
        <v/>
      </c>
      <c r="M179" s="23">
        <f>IF($Y179&lt;&gt;1,"",IF($H179="",IF(AND(ISNUMBER('Parâmetros'!$B$5),'Parâmetros'!$B$5&gt;=0,'Parâmetros'!$B$5&lt;=1),'Parâmetros'!$B$5,""),$H179))</f>
        <v/>
      </c>
      <c r="N179" s="23">
        <f>IF($Y179&lt;&gt;1,"",IF($I179="",IF(AND(ISNUMBER('Parâmetros'!$B$6),'Parâmetros'!$B$6&gt;=0,'Parâmetros'!$B$6&lt;=1),'Parâmetros'!$B$6,""),$I179))</f>
        <v/>
      </c>
      <c r="O179" s="23">
        <f>IF($Y179&lt;&gt;1,"",IF($J179="",IF(AND(ISNUMBER('Parâmetros'!$B$7),'Parâmetros'!$B$7&gt;=0,'Parâmetros'!$B$7&lt;=1),'Parâmetros'!$B$7,""),$J179))</f>
        <v/>
      </c>
      <c r="P179" s="51">
        <f>IF(OR($Y179&lt;&gt;1,NOT(ISNUMBER($L179))),"",$E179*$L179)</f>
        <v/>
      </c>
      <c r="Q179" s="51">
        <f>IF($Y179&lt;&gt;1,"",$G179)</f>
        <v/>
      </c>
      <c r="R179" s="51">
        <f>IF(OR($Y179&lt;&gt;1,NOT(ISNUMBER($M179))),"",$E179*$M179)</f>
        <v/>
      </c>
      <c r="S179" s="51">
        <f>IF(OR($Y179&lt;&gt;1,NOT(ISNUMBER($N179))),"",$E179*$N179)</f>
        <v/>
      </c>
      <c r="T179" s="51">
        <f>IF(OR($Y179&lt;&gt;1,NOT(ISNUMBER($O179))),"",$E179*$O179)</f>
        <v/>
      </c>
      <c r="U179" s="51">
        <f>IF(COUNT($P179:$T179)&lt;&gt;5,"",SUM($P179:$T179))</f>
        <v/>
      </c>
      <c r="V179" s="23">
        <f>IFERROR($U179/$E179,"")</f>
        <v/>
      </c>
      <c r="W179" s="25">
        <f>IF(COUNTA($A179:$K179)=0,"",IF($A179="","Informar competência",IF($B179="","Informar SKU",IF($C179="","Informar produto",IF($D179="","Informar categoria",IF(COUNTIF('Parâmetros'!$D$4:$D$13,$D179)=0,"Categoria fora da lista",IF($E179="","Informar estoque médio",IF($G179="","Informar armazenagem",IF(COUNTIFS($A$6:$A$505,$A179,$B$6:$B$505,$B179)&gt;1,"Duplicidade de competência e SKU",IF($Y179&lt;&gt;1,"Valor, taxa ou data inválida",IF($U179="","Revisar parâmetros padrão",IF($V179&gt;'Parâmetros'!$B$8,"Taxa acima do limite",IF($E179&gt;'Parâmetros'!$B$9,"Estoque acima do limite","OK")))))))))))))</f>
        <v/>
      </c>
      <c r="X179" s="26">
        <f>IF(OR($Y179&lt;&gt;1,$A179&lt;&gt;'Resumo'!$B$3,$U179=""),"",COUNTIFS($A$6:$A$505,'Resumo'!$B$3,$Y$6:$Y$505,1,$U$6:$U$505,"&gt;"&amp;$U179)+COUNTIFS($A$6:$A179,'Resumo'!$B$3,$Y$6:$Y179,1,$U$6:$U179,$U179))</f>
        <v/>
      </c>
      <c r="Y179" s="26">
        <f>IF(COUNTA($A179:$K179)=0,"",IFERROR(IF(AND(ISNUMBER($A179),DAY($A179)=1,$A179&gt;=DATE(2020,1,1),$A179&lt;=DATE(2100,12,1),$B179&lt;&gt;"",$C179&lt;&gt;"",$D179&lt;&gt;"",COUNTIF('Parâmetros'!$D$4:$D$13,$D179)=1,ISNUMBER($E179),$E179&gt;0,ISNUMBER($G179),$G179&gt;=0,OR($F179="",AND(ISNUMBER($F179),$F179&gt;=0,$F179&lt;=1)),OR($H179="",AND(ISNUMBER($H179),$H179&gt;=0,$H179&lt;=1)),OR($I179="",AND(ISNUMBER($I179),$I179&gt;=0,$I179&lt;=1)),OR($J179="",AND(ISNUMBER($J179),$J179&gt;=0,$J179&lt;=1)),COUNTIFS($A$6:$A$505,$A179,$B$6:$B$505,$B179)=1),1,0),0))</f>
        <v/>
      </c>
    </row>
    <row r="180">
      <c r="A180" s="46" t="n"/>
      <c r="B180" s="19" t="n"/>
      <c r="C180" s="20" t="n"/>
      <c r="D180" s="19" t="n"/>
      <c r="E180" s="50" t="n"/>
      <c r="F180" s="22" t="n"/>
      <c r="G180" s="50" t="n"/>
      <c r="H180" s="22" t="n"/>
      <c r="I180" s="22" t="n"/>
      <c r="J180" s="22" t="n"/>
      <c r="K180" s="20" t="n"/>
      <c r="L180" s="23">
        <f>IF($Y180&lt;&gt;1,"",IF($F180="",IF(AND(ISNUMBER('Parâmetros'!$B$4),'Parâmetros'!$B$4&gt;=0,'Parâmetros'!$B$4&lt;=1),'Parâmetros'!$B$4,""),$F180))</f>
        <v/>
      </c>
      <c r="M180" s="23">
        <f>IF($Y180&lt;&gt;1,"",IF($H180="",IF(AND(ISNUMBER('Parâmetros'!$B$5),'Parâmetros'!$B$5&gt;=0,'Parâmetros'!$B$5&lt;=1),'Parâmetros'!$B$5,""),$H180))</f>
        <v/>
      </c>
      <c r="N180" s="23">
        <f>IF($Y180&lt;&gt;1,"",IF($I180="",IF(AND(ISNUMBER('Parâmetros'!$B$6),'Parâmetros'!$B$6&gt;=0,'Parâmetros'!$B$6&lt;=1),'Parâmetros'!$B$6,""),$I180))</f>
        <v/>
      </c>
      <c r="O180" s="23">
        <f>IF($Y180&lt;&gt;1,"",IF($J180="",IF(AND(ISNUMBER('Parâmetros'!$B$7),'Parâmetros'!$B$7&gt;=0,'Parâmetros'!$B$7&lt;=1),'Parâmetros'!$B$7,""),$J180))</f>
        <v/>
      </c>
      <c r="P180" s="51">
        <f>IF(OR($Y180&lt;&gt;1,NOT(ISNUMBER($L180))),"",$E180*$L180)</f>
        <v/>
      </c>
      <c r="Q180" s="51">
        <f>IF($Y180&lt;&gt;1,"",$G180)</f>
        <v/>
      </c>
      <c r="R180" s="51">
        <f>IF(OR($Y180&lt;&gt;1,NOT(ISNUMBER($M180))),"",$E180*$M180)</f>
        <v/>
      </c>
      <c r="S180" s="51">
        <f>IF(OR($Y180&lt;&gt;1,NOT(ISNUMBER($N180))),"",$E180*$N180)</f>
        <v/>
      </c>
      <c r="T180" s="51">
        <f>IF(OR($Y180&lt;&gt;1,NOT(ISNUMBER($O180))),"",$E180*$O180)</f>
        <v/>
      </c>
      <c r="U180" s="51">
        <f>IF(COUNT($P180:$T180)&lt;&gt;5,"",SUM($P180:$T180))</f>
        <v/>
      </c>
      <c r="V180" s="23">
        <f>IFERROR($U180/$E180,"")</f>
        <v/>
      </c>
      <c r="W180" s="25">
        <f>IF(COUNTA($A180:$K180)=0,"",IF($A180="","Informar competência",IF($B180="","Informar SKU",IF($C180="","Informar produto",IF($D180="","Informar categoria",IF(COUNTIF('Parâmetros'!$D$4:$D$13,$D180)=0,"Categoria fora da lista",IF($E180="","Informar estoque médio",IF($G180="","Informar armazenagem",IF(COUNTIFS($A$6:$A$505,$A180,$B$6:$B$505,$B180)&gt;1,"Duplicidade de competência e SKU",IF($Y180&lt;&gt;1,"Valor, taxa ou data inválida",IF($U180="","Revisar parâmetros padrão",IF($V180&gt;'Parâmetros'!$B$8,"Taxa acima do limite",IF($E180&gt;'Parâmetros'!$B$9,"Estoque acima do limite","OK")))))))))))))</f>
        <v/>
      </c>
      <c r="X180" s="26">
        <f>IF(OR($Y180&lt;&gt;1,$A180&lt;&gt;'Resumo'!$B$3,$U180=""),"",COUNTIFS($A$6:$A$505,'Resumo'!$B$3,$Y$6:$Y$505,1,$U$6:$U$505,"&gt;"&amp;$U180)+COUNTIFS($A$6:$A180,'Resumo'!$B$3,$Y$6:$Y180,1,$U$6:$U180,$U180))</f>
        <v/>
      </c>
      <c r="Y180" s="26">
        <f>IF(COUNTA($A180:$K180)=0,"",IFERROR(IF(AND(ISNUMBER($A180),DAY($A180)=1,$A180&gt;=DATE(2020,1,1),$A180&lt;=DATE(2100,12,1),$B180&lt;&gt;"",$C180&lt;&gt;"",$D180&lt;&gt;"",COUNTIF('Parâmetros'!$D$4:$D$13,$D180)=1,ISNUMBER($E180),$E180&gt;0,ISNUMBER($G180),$G180&gt;=0,OR($F180="",AND(ISNUMBER($F180),$F180&gt;=0,$F180&lt;=1)),OR($H180="",AND(ISNUMBER($H180),$H180&gt;=0,$H180&lt;=1)),OR($I180="",AND(ISNUMBER($I180),$I180&gt;=0,$I180&lt;=1)),OR($J180="",AND(ISNUMBER($J180),$J180&gt;=0,$J180&lt;=1)),COUNTIFS($A$6:$A$505,$A180,$B$6:$B$505,$B180)=1),1,0),0))</f>
        <v/>
      </c>
    </row>
    <row r="181">
      <c r="A181" s="46" t="n"/>
      <c r="B181" s="19" t="n"/>
      <c r="C181" s="20" t="n"/>
      <c r="D181" s="19" t="n"/>
      <c r="E181" s="50" t="n"/>
      <c r="F181" s="22" t="n"/>
      <c r="G181" s="50" t="n"/>
      <c r="H181" s="22" t="n"/>
      <c r="I181" s="22" t="n"/>
      <c r="J181" s="22" t="n"/>
      <c r="K181" s="20" t="n"/>
      <c r="L181" s="23">
        <f>IF($Y181&lt;&gt;1,"",IF($F181="",IF(AND(ISNUMBER('Parâmetros'!$B$4),'Parâmetros'!$B$4&gt;=0,'Parâmetros'!$B$4&lt;=1),'Parâmetros'!$B$4,""),$F181))</f>
        <v/>
      </c>
      <c r="M181" s="23">
        <f>IF($Y181&lt;&gt;1,"",IF($H181="",IF(AND(ISNUMBER('Parâmetros'!$B$5),'Parâmetros'!$B$5&gt;=0,'Parâmetros'!$B$5&lt;=1),'Parâmetros'!$B$5,""),$H181))</f>
        <v/>
      </c>
      <c r="N181" s="23">
        <f>IF($Y181&lt;&gt;1,"",IF($I181="",IF(AND(ISNUMBER('Parâmetros'!$B$6),'Parâmetros'!$B$6&gt;=0,'Parâmetros'!$B$6&lt;=1),'Parâmetros'!$B$6,""),$I181))</f>
        <v/>
      </c>
      <c r="O181" s="23">
        <f>IF($Y181&lt;&gt;1,"",IF($J181="",IF(AND(ISNUMBER('Parâmetros'!$B$7),'Parâmetros'!$B$7&gt;=0,'Parâmetros'!$B$7&lt;=1),'Parâmetros'!$B$7,""),$J181))</f>
        <v/>
      </c>
      <c r="P181" s="51">
        <f>IF(OR($Y181&lt;&gt;1,NOT(ISNUMBER($L181))),"",$E181*$L181)</f>
        <v/>
      </c>
      <c r="Q181" s="51">
        <f>IF($Y181&lt;&gt;1,"",$G181)</f>
        <v/>
      </c>
      <c r="R181" s="51">
        <f>IF(OR($Y181&lt;&gt;1,NOT(ISNUMBER($M181))),"",$E181*$M181)</f>
        <v/>
      </c>
      <c r="S181" s="51">
        <f>IF(OR($Y181&lt;&gt;1,NOT(ISNUMBER($N181))),"",$E181*$N181)</f>
        <v/>
      </c>
      <c r="T181" s="51">
        <f>IF(OR($Y181&lt;&gt;1,NOT(ISNUMBER($O181))),"",$E181*$O181)</f>
        <v/>
      </c>
      <c r="U181" s="51">
        <f>IF(COUNT($P181:$T181)&lt;&gt;5,"",SUM($P181:$T181))</f>
        <v/>
      </c>
      <c r="V181" s="23">
        <f>IFERROR($U181/$E181,"")</f>
        <v/>
      </c>
      <c r="W181" s="25">
        <f>IF(COUNTA($A181:$K181)=0,"",IF($A181="","Informar competência",IF($B181="","Informar SKU",IF($C181="","Informar produto",IF($D181="","Informar categoria",IF(COUNTIF('Parâmetros'!$D$4:$D$13,$D181)=0,"Categoria fora da lista",IF($E181="","Informar estoque médio",IF($G181="","Informar armazenagem",IF(COUNTIFS($A$6:$A$505,$A181,$B$6:$B$505,$B181)&gt;1,"Duplicidade de competência e SKU",IF($Y181&lt;&gt;1,"Valor, taxa ou data inválida",IF($U181="","Revisar parâmetros padrão",IF($V181&gt;'Parâmetros'!$B$8,"Taxa acima do limite",IF($E181&gt;'Parâmetros'!$B$9,"Estoque acima do limite","OK")))))))))))))</f>
        <v/>
      </c>
      <c r="X181" s="26">
        <f>IF(OR($Y181&lt;&gt;1,$A181&lt;&gt;'Resumo'!$B$3,$U181=""),"",COUNTIFS($A$6:$A$505,'Resumo'!$B$3,$Y$6:$Y$505,1,$U$6:$U$505,"&gt;"&amp;$U181)+COUNTIFS($A$6:$A181,'Resumo'!$B$3,$Y$6:$Y181,1,$U$6:$U181,$U181))</f>
        <v/>
      </c>
      <c r="Y181" s="26">
        <f>IF(COUNTA($A181:$K181)=0,"",IFERROR(IF(AND(ISNUMBER($A181),DAY($A181)=1,$A181&gt;=DATE(2020,1,1),$A181&lt;=DATE(2100,12,1),$B181&lt;&gt;"",$C181&lt;&gt;"",$D181&lt;&gt;"",COUNTIF('Parâmetros'!$D$4:$D$13,$D181)=1,ISNUMBER($E181),$E181&gt;0,ISNUMBER($G181),$G181&gt;=0,OR($F181="",AND(ISNUMBER($F181),$F181&gt;=0,$F181&lt;=1)),OR($H181="",AND(ISNUMBER($H181),$H181&gt;=0,$H181&lt;=1)),OR($I181="",AND(ISNUMBER($I181),$I181&gt;=0,$I181&lt;=1)),OR($J181="",AND(ISNUMBER($J181),$J181&gt;=0,$J181&lt;=1)),COUNTIFS($A$6:$A$505,$A181,$B$6:$B$505,$B181)=1),1,0),0))</f>
        <v/>
      </c>
    </row>
    <row r="182">
      <c r="A182" s="46" t="n"/>
      <c r="B182" s="19" t="n"/>
      <c r="C182" s="20" t="n"/>
      <c r="D182" s="19" t="n"/>
      <c r="E182" s="50" t="n"/>
      <c r="F182" s="22" t="n"/>
      <c r="G182" s="50" t="n"/>
      <c r="H182" s="22" t="n"/>
      <c r="I182" s="22" t="n"/>
      <c r="J182" s="22" t="n"/>
      <c r="K182" s="20" t="n"/>
      <c r="L182" s="23">
        <f>IF($Y182&lt;&gt;1,"",IF($F182="",IF(AND(ISNUMBER('Parâmetros'!$B$4),'Parâmetros'!$B$4&gt;=0,'Parâmetros'!$B$4&lt;=1),'Parâmetros'!$B$4,""),$F182))</f>
        <v/>
      </c>
      <c r="M182" s="23">
        <f>IF($Y182&lt;&gt;1,"",IF($H182="",IF(AND(ISNUMBER('Parâmetros'!$B$5),'Parâmetros'!$B$5&gt;=0,'Parâmetros'!$B$5&lt;=1),'Parâmetros'!$B$5,""),$H182))</f>
        <v/>
      </c>
      <c r="N182" s="23">
        <f>IF($Y182&lt;&gt;1,"",IF($I182="",IF(AND(ISNUMBER('Parâmetros'!$B$6),'Parâmetros'!$B$6&gt;=0,'Parâmetros'!$B$6&lt;=1),'Parâmetros'!$B$6,""),$I182))</f>
        <v/>
      </c>
      <c r="O182" s="23">
        <f>IF($Y182&lt;&gt;1,"",IF($J182="",IF(AND(ISNUMBER('Parâmetros'!$B$7),'Parâmetros'!$B$7&gt;=0,'Parâmetros'!$B$7&lt;=1),'Parâmetros'!$B$7,""),$J182))</f>
        <v/>
      </c>
      <c r="P182" s="51">
        <f>IF(OR($Y182&lt;&gt;1,NOT(ISNUMBER($L182))),"",$E182*$L182)</f>
        <v/>
      </c>
      <c r="Q182" s="51">
        <f>IF($Y182&lt;&gt;1,"",$G182)</f>
        <v/>
      </c>
      <c r="R182" s="51">
        <f>IF(OR($Y182&lt;&gt;1,NOT(ISNUMBER($M182))),"",$E182*$M182)</f>
        <v/>
      </c>
      <c r="S182" s="51">
        <f>IF(OR($Y182&lt;&gt;1,NOT(ISNUMBER($N182))),"",$E182*$N182)</f>
        <v/>
      </c>
      <c r="T182" s="51">
        <f>IF(OR($Y182&lt;&gt;1,NOT(ISNUMBER($O182))),"",$E182*$O182)</f>
        <v/>
      </c>
      <c r="U182" s="51">
        <f>IF(COUNT($P182:$T182)&lt;&gt;5,"",SUM($P182:$T182))</f>
        <v/>
      </c>
      <c r="V182" s="23">
        <f>IFERROR($U182/$E182,"")</f>
        <v/>
      </c>
      <c r="W182" s="25">
        <f>IF(COUNTA($A182:$K182)=0,"",IF($A182="","Informar competência",IF($B182="","Informar SKU",IF($C182="","Informar produto",IF($D182="","Informar categoria",IF(COUNTIF('Parâmetros'!$D$4:$D$13,$D182)=0,"Categoria fora da lista",IF($E182="","Informar estoque médio",IF($G182="","Informar armazenagem",IF(COUNTIFS($A$6:$A$505,$A182,$B$6:$B$505,$B182)&gt;1,"Duplicidade de competência e SKU",IF($Y182&lt;&gt;1,"Valor, taxa ou data inválida",IF($U182="","Revisar parâmetros padrão",IF($V182&gt;'Parâmetros'!$B$8,"Taxa acima do limite",IF($E182&gt;'Parâmetros'!$B$9,"Estoque acima do limite","OK")))))))))))))</f>
        <v/>
      </c>
      <c r="X182" s="26">
        <f>IF(OR($Y182&lt;&gt;1,$A182&lt;&gt;'Resumo'!$B$3,$U182=""),"",COUNTIFS($A$6:$A$505,'Resumo'!$B$3,$Y$6:$Y$505,1,$U$6:$U$505,"&gt;"&amp;$U182)+COUNTIFS($A$6:$A182,'Resumo'!$B$3,$Y$6:$Y182,1,$U$6:$U182,$U182))</f>
        <v/>
      </c>
      <c r="Y182" s="26">
        <f>IF(COUNTA($A182:$K182)=0,"",IFERROR(IF(AND(ISNUMBER($A182),DAY($A182)=1,$A182&gt;=DATE(2020,1,1),$A182&lt;=DATE(2100,12,1),$B182&lt;&gt;"",$C182&lt;&gt;"",$D182&lt;&gt;"",COUNTIF('Parâmetros'!$D$4:$D$13,$D182)=1,ISNUMBER($E182),$E182&gt;0,ISNUMBER($G182),$G182&gt;=0,OR($F182="",AND(ISNUMBER($F182),$F182&gt;=0,$F182&lt;=1)),OR($H182="",AND(ISNUMBER($H182),$H182&gt;=0,$H182&lt;=1)),OR($I182="",AND(ISNUMBER($I182),$I182&gt;=0,$I182&lt;=1)),OR($J182="",AND(ISNUMBER($J182),$J182&gt;=0,$J182&lt;=1)),COUNTIFS($A$6:$A$505,$A182,$B$6:$B$505,$B182)=1),1,0),0))</f>
        <v/>
      </c>
    </row>
    <row r="183">
      <c r="A183" s="46" t="n"/>
      <c r="B183" s="19" t="n"/>
      <c r="C183" s="20" t="n"/>
      <c r="D183" s="19" t="n"/>
      <c r="E183" s="50" t="n"/>
      <c r="F183" s="22" t="n"/>
      <c r="G183" s="50" t="n"/>
      <c r="H183" s="22" t="n"/>
      <c r="I183" s="22" t="n"/>
      <c r="J183" s="22" t="n"/>
      <c r="K183" s="20" t="n"/>
      <c r="L183" s="23">
        <f>IF($Y183&lt;&gt;1,"",IF($F183="",IF(AND(ISNUMBER('Parâmetros'!$B$4),'Parâmetros'!$B$4&gt;=0,'Parâmetros'!$B$4&lt;=1),'Parâmetros'!$B$4,""),$F183))</f>
        <v/>
      </c>
      <c r="M183" s="23">
        <f>IF($Y183&lt;&gt;1,"",IF($H183="",IF(AND(ISNUMBER('Parâmetros'!$B$5),'Parâmetros'!$B$5&gt;=0,'Parâmetros'!$B$5&lt;=1),'Parâmetros'!$B$5,""),$H183))</f>
        <v/>
      </c>
      <c r="N183" s="23">
        <f>IF($Y183&lt;&gt;1,"",IF($I183="",IF(AND(ISNUMBER('Parâmetros'!$B$6),'Parâmetros'!$B$6&gt;=0,'Parâmetros'!$B$6&lt;=1),'Parâmetros'!$B$6,""),$I183))</f>
        <v/>
      </c>
      <c r="O183" s="23">
        <f>IF($Y183&lt;&gt;1,"",IF($J183="",IF(AND(ISNUMBER('Parâmetros'!$B$7),'Parâmetros'!$B$7&gt;=0,'Parâmetros'!$B$7&lt;=1),'Parâmetros'!$B$7,""),$J183))</f>
        <v/>
      </c>
      <c r="P183" s="51">
        <f>IF(OR($Y183&lt;&gt;1,NOT(ISNUMBER($L183))),"",$E183*$L183)</f>
        <v/>
      </c>
      <c r="Q183" s="51">
        <f>IF($Y183&lt;&gt;1,"",$G183)</f>
        <v/>
      </c>
      <c r="R183" s="51">
        <f>IF(OR($Y183&lt;&gt;1,NOT(ISNUMBER($M183))),"",$E183*$M183)</f>
        <v/>
      </c>
      <c r="S183" s="51">
        <f>IF(OR($Y183&lt;&gt;1,NOT(ISNUMBER($N183))),"",$E183*$N183)</f>
        <v/>
      </c>
      <c r="T183" s="51">
        <f>IF(OR($Y183&lt;&gt;1,NOT(ISNUMBER($O183))),"",$E183*$O183)</f>
        <v/>
      </c>
      <c r="U183" s="51">
        <f>IF(COUNT($P183:$T183)&lt;&gt;5,"",SUM($P183:$T183))</f>
        <v/>
      </c>
      <c r="V183" s="23">
        <f>IFERROR($U183/$E183,"")</f>
        <v/>
      </c>
      <c r="W183" s="25">
        <f>IF(COUNTA($A183:$K183)=0,"",IF($A183="","Informar competência",IF($B183="","Informar SKU",IF($C183="","Informar produto",IF($D183="","Informar categoria",IF(COUNTIF('Parâmetros'!$D$4:$D$13,$D183)=0,"Categoria fora da lista",IF($E183="","Informar estoque médio",IF($G183="","Informar armazenagem",IF(COUNTIFS($A$6:$A$505,$A183,$B$6:$B$505,$B183)&gt;1,"Duplicidade de competência e SKU",IF($Y183&lt;&gt;1,"Valor, taxa ou data inválida",IF($U183="","Revisar parâmetros padrão",IF($V183&gt;'Parâmetros'!$B$8,"Taxa acima do limite",IF($E183&gt;'Parâmetros'!$B$9,"Estoque acima do limite","OK")))))))))))))</f>
        <v/>
      </c>
      <c r="X183" s="26">
        <f>IF(OR($Y183&lt;&gt;1,$A183&lt;&gt;'Resumo'!$B$3,$U183=""),"",COUNTIFS($A$6:$A$505,'Resumo'!$B$3,$Y$6:$Y$505,1,$U$6:$U$505,"&gt;"&amp;$U183)+COUNTIFS($A$6:$A183,'Resumo'!$B$3,$Y$6:$Y183,1,$U$6:$U183,$U183))</f>
        <v/>
      </c>
      <c r="Y183" s="26">
        <f>IF(COUNTA($A183:$K183)=0,"",IFERROR(IF(AND(ISNUMBER($A183),DAY($A183)=1,$A183&gt;=DATE(2020,1,1),$A183&lt;=DATE(2100,12,1),$B183&lt;&gt;"",$C183&lt;&gt;"",$D183&lt;&gt;"",COUNTIF('Parâmetros'!$D$4:$D$13,$D183)=1,ISNUMBER($E183),$E183&gt;0,ISNUMBER($G183),$G183&gt;=0,OR($F183="",AND(ISNUMBER($F183),$F183&gt;=0,$F183&lt;=1)),OR($H183="",AND(ISNUMBER($H183),$H183&gt;=0,$H183&lt;=1)),OR($I183="",AND(ISNUMBER($I183),$I183&gt;=0,$I183&lt;=1)),OR($J183="",AND(ISNUMBER($J183),$J183&gt;=0,$J183&lt;=1)),COUNTIFS($A$6:$A$505,$A183,$B$6:$B$505,$B183)=1),1,0),0))</f>
        <v/>
      </c>
    </row>
    <row r="184">
      <c r="A184" s="46" t="n"/>
      <c r="B184" s="19" t="n"/>
      <c r="C184" s="20" t="n"/>
      <c r="D184" s="19" t="n"/>
      <c r="E184" s="50" t="n"/>
      <c r="F184" s="22" t="n"/>
      <c r="G184" s="50" t="n"/>
      <c r="H184" s="22" t="n"/>
      <c r="I184" s="22" t="n"/>
      <c r="J184" s="22" t="n"/>
      <c r="K184" s="20" t="n"/>
      <c r="L184" s="23">
        <f>IF($Y184&lt;&gt;1,"",IF($F184="",IF(AND(ISNUMBER('Parâmetros'!$B$4),'Parâmetros'!$B$4&gt;=0,'Parâmetros'!$B$4&lt;=1),'Parâmetros'!$B$4,""),$F184))</f>
        <v/>
      </c>
      <c r="M184" s="23">
        <f>IF($Y184&lt;&gt;1,"",IF($H184="",IF(AND(ISNUMBER('Parâmetros'!$B$5),'Parâmetros'!$B$5&gt;=0,'Parâmetros'!$B$5&lt;=1),'Parâmetros'!$B$5,""),$H184))</f>
        <v/>
      </c>
      <c r="N184" s="23">
        <f>IF($Y184&lt;&gt;1,"",IF($I184="",IF(AND(ISNUMBER('Parâmetros'!$B$6),'Parâmetros'!$B$6&gt;=0,'Parâmetros'!$B$6&lt;=1),'Parâmetros'!$B$6,""),$I184))</f>
        <v/>
      </c>
      <c r="O184" s="23">
        <f>IF($Y184&lt;&gt;1,"",IF($J184="",IF(AND(ISNUMBER('Parâmetros'!$B$7),'Parâmetros'!$B$7&gt;=0,'Parâmetros'!$B$7&lt;=1),'Parâmetros'!$B$7,""),$J184))</f>
        <v/>
      </c>
      <c r="P184" s="51">
        <f>IF(OR($Y184&lt;&gt;1,NOT(ISNUMBER($L184))),"",$E184*$L184)</f>
        <v/>
      </c>
      <c r="Q184" s="51">
        <f>IF($Y184&lt;&gt;1,"",$G184)</f>
        <v/>
      </c>
      <c r="R184" s="51">
        <f>IF(OR($Y184&lt;&gt;1,NOT(ISNUMBER($M184))),"",$E184*$M184)</f>
        <v/>
      </c>
      <c r="S184" s="51">
        <f>IF(OR($Y184&lt;&gt;1,NOT(ISNUMBER($N184))),"",$E184*$N184)</f>
        <v/>
      </c>
      <c r="T184" s="51">
        <f>IF(OR($Y184&lt;&gt;1,NOT(ISNUMBER($O184))),"",$E184*$O184)</f>
        <v/>
      </c>
      <c r="U184" s="51">
        <f>IF(COUNT($P184:$T184)&lt;&gt;5,"",SUM($P184:$T184))</f>
        <v/>
      </c>
      <c r="V184" s="23">
        <f>IFERROR($U184/$E184,"")</f>
        <v/>
      </c>
      <c r="W184" s="25">
        <f>IF(COUNTA($A184:$K184)=0,"",IF($A184="","Informar competência",IF($B184="","Informar SKU",IF($C184="","Informar produto",IF($D184="","Informar categoria",IF(COUNTIF('Parâmetros'!$D$4:$D$13,$D184)=0,"Categoria fora da lista",IF($E184="","Informar estoque médio",IF($G184="","Informar armazenagem",IF(COUNTIFS($A$6:$A$505,$A184,$B$6:$B$505,$B184)&gt;1,"Duplicidade de competência e SKU",IF($Y184&lt;&gt;1,"Valor, taxa ou data inválida",IF($U184="","Revisar parâmetros padrão",IF($V184&gt;'Parâmetros'!$B$8,"Taxa acima do limite",IF($E184&gt;'Parâmetros'!$B$9,"Estoque acima do limite","OK")))))))))))))</f>
        <v/>
      </c>
      <c r="X184" s="26">
        <f>IF(OR($Y184&lt;&gt;1,$A184&lt;&gt;'Resumo'!$B$3,$U184=""),"",COUNTIFS($A$6:$A$505,'Resumo'!$B$3,$Y$6:$Y$505,1,$U$6:$U$505,"&gt;"&amp;$U184)+COUNTIFS($A$6:$A184,'Resumo'!$B$3,$Y$6:$Y184,1,$U$6:$U184,$U184))</f>
        <v/>
      </c>
      <c r="Y184" s="26">
        <f>IF(COUNTA($A184:$K184)=0,"",IFERROR(IF(AND(ISNUMBER($A184),DAY($A184)=1,$A184&gt;=DATE(2020,1,1),$A184&lt;=DATE(2100,12,1),$B184&lt;&gt;"",$C184&lt;&gt;"",$D184&lt;&gt;"",COUNTIF('Parâmetros'!$D$4:$D$13,$D184)=1,ISNUMBER($E184),$E184&gt;0,ISNUMBER($G184),$G184&gt;=0,OR($F184="",AND(ISNUMBER($F184),$F184&gt;=0,$F184&lt;=1)),OR($H184="",AND(ISNUMBER($H184),$H184&gt;=0,$H184&lt;=1)),OR($I184="",AND(ISNUMBER($I184),$I184&gt;=0,$I184&lt;=1)),OR($J184="",AND(ISNUMBER($J184),$J184&gt;=0,$J184&lt;=1)),COUNTIFS($A$6:$A$505,$A184,$B$6:$B$505,$B184)=1),1,0),0))</f>
        <v/>
      </c>
    </row>
    <row r="185">
      <c r="A185" s="46" t="n"/>
      <c r="B185" s="19" t="n"/>
      <c r="C185" s="20" t="n"/>
      <c r="D185" s="19" t="n"/>
      <c r="E185" s="50" t="n"/>
      <c r="F185" s="22" t="n"/>
      <c r="G185" s="50" t="n"/>
      <c r="H185" s="22" t="n"/>
      <c r="I185" s="22" t="n"/>
      <c r="J185" s="22" t="n"/>
      <c r="K185" s="20" t="n"/>
      <c r="L185" s="23">
        <f>IF($Y185&lt;&gt;1,"",IF($F185="",IF(AND(ISNUMBER('Parâmetros'!$B$4),'Parâmetros'!$B$4&gt;=0,'Parâmetros'!$B$4&lt;=1),'Parâmetros'!$B$4,""),$F185))</f>
        <v/>
      </c>
      <c r="M185" s="23">
        <f>IF($Y185&lt;&gt;1,"",IF($H185="",IF(AND(ISNUMBER('Parâmetros'!$B$5),'Parâmetros'!$B$5&gt;=0,'Parâmetros'!$B$5&lt;=1),'Parâmetros'!$B$5,""),$H185))</f>
        <v/>
      </c>
      <c r="N185" s="23">
        <f>IF($Y185&lt;&gt;1,"",IF($I185="",IF(AND(ISNUMBER('Parâmetros'!$B$6),'Parâmetros'!$B$6&gt;=0,'Parâmetros'!$B$6&lt;=1),'Parâmetros'!$B$6,""),$I185))</f>
        <v/>
      </c>
      <c r="O185" s="23">
        <f>IF($Y185&lt;&gt;1,"",IF($J185="",IF(AND(ISNUMBER('Parâmetros'!$B$7),'Parâmetros'!$B$7&gt;=0,'Parâmetros'!$B$7&lt;=1),'Parâmetros'!$B$7,""),$J185))</f>
        <v/>
      </c>
      <c r="P185" s="51">
        <f>IF(OR($Y185&lt;&gt;1,NOT(ISNUMBER($L185))),"",$E185*$L185)</f>
        <v/>
      </c>
      <c r="Q185" s="51">
        <f>IF($Y185&lt;&gt;1,"",$G185)</f>
        <v/>
      </c>
      <c r="R185" s="51">
        <f>IF(OR($Y185&lt;&gt;1,NOT(ISNUMBER($M185))),"",$E185*$M185)</f>
        <v/>
      </c>
      <c r="S185" s="51">
        <f>IF(OR($Y185&lt;&gt;1,NOT(ISNUMBER($N185))),"",$E185*$N185)</f>
        <v/>
      </c>
      <c r="T185" s="51">
        <f>IF(OR($Y185&lt;&gt;1,NOT(ISNUMBER($O185))),"",$E185*$O185)</f>
        <v/>
      </c>
      <c r="U185" s="51">
        <f>IF(COUNT($P185:$T185)&lt;&gt;5,"",SUM($P185:$T185))</f>
        <v/>
      </c>
      <c r="V185" s="23">
        <f>IFERROR($U185/$E185,"")</f>
        <v/>
      </c>
      <c r="W185" s="25">
        <f>IF(COUNTA($A185:$K185)=0,"",IF($A185="","Informar competência",IF($B185="","Informar SKU",IF($C185="","Informar produto",IF($D185="","Informar categoria",IF(COUNTIF('Parâmetros'!$D$4:$D$13,$D185)=0,"Categoria fora da lista",IF($E185="","Informar estoque médio",IF($G185="","Informar armazenagem",IF(COUNTIFS($A$6:$A$505,$A185,$B$6:$B$505,$B185)&gt;1,"Duplicidade de competência e SKU",IF($Y185&lt;&gt;1,"Valor, taxa ou data inválida",IF($U185="","Revisar parâmetros padrão",IF($V185&gt;'Parâmetros'!$B$8,"Taxa acima do limite",IF($E185&gt;'Parâmetros'!$B$9,"Estoque acima do limite","OK")))))))))))))</f>
        <v/>
      </c>
      <c r="X185" s="26">
        <f>IF(OR($Y185&lt;&gt;1,$A185&lt;&gt;'Resumo'!$B$3,$U185=""),"",COUNTIFS($A$6:$A$505,'Resumo'!$B$3,$Y$6:$Y$505,1,$U$6:$U$505,"&gt;"&amp;$U185)+COUNTIFS($A$6:$A185,'Resumo'!$B$3,$Y$6:$Y185,1,$U$6:$U185,$U185))</f>
        <v/>
      </c>
      <c r="Y185" s="26">
        <f>IF(COUNTA($A185:$K185)=0,"",IFERROR(IF(AND(ISNUMBER($A185),DAY($A185)=1,$A185&gt;=DATE(2020,1,1),$A185&lt;=DATE(2100,12,1),$B185&lt;&gt;"",$C185&lt;&gt;"",$D185&lt;&gt;"",COUNTIF('Parâmetros'!$D$4:$D$13,$D185)=1,ISNUMBER($E185),$E185&gt;0,ISNUMBER($G185),$G185&gt;=0,OR($F185="",AND(ISNUMBER($F185),$F185&gt;=0,$F185&lt;=1)),OR($H185="",AND(ISNUMBER($H185),$H185&gt;=0,$H185&lt;=1)),OR($I185="",AND(ISNUMBER($I185),$I185&gt;=0,$I185&lt;=1)),OR($J185="",AND(ISNUMBER($J185),$J185&gt;=0,$J185&lt;=1)),COUNTIFS($A$6:$A$505,$A185,$B$6:$B$505,$B185)=1),1,0),0))</f>
        <v/>
      </c>
    </row>
    <row r="186">
      <c r="A186" s="46" t="n"/>
      <c r="B186" s="19" t="n"/>
      <c r="C186" s="20" t="n"/>
      <c r="D186" s="19" t="n"/>
      <c r="E186" s="50" t="n"/>
      <c r="F186" s="22" t="n"/>
      <c r="G186" s="50" t="n"/>
      <c r="H186" s="22" t="n"/>
      <c r="I186" s="22" t="n"/>
      <c r="J186" s="22" t="n"/>
      <c r="K186" s="20" t="n"/>
      <c r="L186" s="23">
        <f>IF($Y186&lt;&gt;1,"",IF($F186="",IF(AND(ISNUMBER('Parâmetros'!$B$4),'Parâmetros'!$B$4&gt;=0,'Parâmetros'!$B$4&lt;=1),'Parâmetros'!$B$4,""),$F186))</f>
        <v/>
      </c>
      <c r="M186" s="23">
        <f>IF($Y186&lt;&gt;1,"",IF($H186="",IF(AND(ISNUMBER('Parâmetros'!$B$5),'Parâmetros'!$B$5&gt;=0,'Parâmetros'!$B$5&lt;=1),'Parâmetros'!$B$5,""),$H186))</f>
        <v/>
      </c>
      <c r="N186" s="23">
        <f>IF($Y186&lt;&gt;1,"",IF($I186="",IF(AND(ISNUMBER('Parâmetros'!$B$6),'Parâmetros'!$B$6&gt;=0,'Parâmetros'!$B$6&lt;=1),'Parâmetros'!$B$6,""),$I186))</f>
        <v/>
      </c>
      <c r="O186" s="23">
        <f>IF($Y186&lt;&gt;1,"",IF($J186="",IF(AND(ISNUMBER('Parâmetros'!$B$7),'Parâmetros'!$B$7&gt;=0,'Parâmetros'!$B$7&lt;=1),'Parâmetros'!$B$7,""),$J186))</f>
        <v/>
      </c>
      <c r="P186" s="51">
        <f>IF(OR($Y186&lt;&gt;1,NOT(ISNUMBER($L186))),"",$E186*$L186)</f>
        <v/>
      </c>
      <c r="Q186" s="51">
        <f>IF($Y186&lt;&gt;1,"",$G186)</f>
        <v/>
      </c>
      <c r="R186" s="51">
        <f>IF(OR($Y186&lt;&gt;1,NOT(ISNUMBER($M186))),"",$E186*$M186)</f>
        <v/>
      </c>
      <c r="S186" s="51">
        <f>IF(OR($Y186&lt;&gt;1,NOT(ISNUMBER($N186))),"",$E186*$N186)</f>
        <v/>
      </c>
      <c r="T186" s="51">
        <f>IF(OR($Y186&lt;&gt;1,NOT(ISNUMBER($O186))),"",$E186*$O186)</f>
        <v/>
      </c>
      <c r="U186" s="51">
        <f>IF(COUNT($P186:$T186)&lt;&gt;5,"",SUM($P186:$T186))</f>
        <v/>
      </c>
      <c r="V186" s="23">
        <f>IFERROR($U186/$E186,"")</f>
        <v/>
      </c>
      <c r="W186" s="25">
        <f>IF(COUNTA($A186:$K186)=0,"",IF($A186="","Informar competência",IF($B186="","Informar SKU",IF($C186="","Informar produto",IF($D186="","Informar categoria",IF(COUNTIF('Parâmetros'!$D$4:$D$13,$D186)=0,"Categoria fora da lista",IF($E186="","Informar estoque médio",IF($G186="","Informar armazenagem",IF(COUNTIFS($A$6:$A$505,$A186,$B$6:$B$505,$B186)&gt;1,"Duplicidade de competência e SKU",IF($Y186&lt;&gt;1,"Valor, taxa ou data inválida",IF($U186="","Revisar parâmetros padrão",IF($V186&gt;'Parâmetros'!$B$8,"Taxa acima do limite",IF($E186&gt;'Parâmetros'!$B$9,"Estoque acima do limite","OK")))))))))))))</f>
        <v/>
      </c>
      <c r="X186" s="26">
        <f>IF(OR($Y186&lt;&gt;1,$A186&lt;&gt;'Resumo'!$B$3,$U186=""),"",COUNTIFS($A$6:$A$505,'Resumo'!$B$3,$Y$6:$Y$505,1,$U$6:$U$505,"&gt;"&amp;$U186)+COUNTIFS($A$6:$A186,'Resumo'!$B$3,$Y$6:$Y186,1,$U$6:$U186,$U186))</f>
        <v/>
      </c>
      <c r="Y186" s="26">
        <f>IF(COUNTA($A186:$K186)=0,"",IFERROR(IF(AND(ISNUMBER($A186),DAY($A186)=1,$A186&gt;=DATE(2020,1,1),$A186&lt;=DATE(2100,12,1),$B186&lt;&gt;"",$C186&lt;&gt;"",$D186&lt;&gt;"",COUNTIF('Parâmetros'!$D$4:$D$13,$D186)=1,ISNUMBER($E186),$E186&gt;0,ISNUMBER($G186),$G186&gt;=0,OR($F186="",AND(ISNUMBER($F186),$F186&gt;=0,$F186&lt;=1)),OR($H186="",AND(ISNUMBER($H186),$H186&gt;=0,$H186&lt;=1)),OR($I186="",AND(ISNUMBER($I186),$I186&gt;=0,$I186&lt;=1)),OR($J186="",AND(ISNUMBER($J186),$J186&gt;=0,$J186&lt;=1)),COUNTIFS($A$6:$A$505,$A186,$B$6:$B$505,$B186)=1),1,0),0))</f>
        <v/>
      </c>
    </row>
    <row r="187">
      <c r="A187" s="46" t="n"/>
      <c r="B187" s="19" t="n"/>
      <c r="C187" s="20" t="n"/>
      <c r="D187" s="19" t="n"/>
      <c r="E187" s="50" t="n"/>
      <c r="F187" s="22" t="n"/>
      <c r="G187" s="50" t="n"/>
      <c r="H187" s="22" t="n"/>
      <c r="I187" s="22" t="n"/>
      <c r="J187" s="22" t="n"/>
      <c r="K187" s="20" t="n"/>
      <c r="L187" s="23">
        <f>IF($Y187&lt;&gt;1,"",IF($F187="",IF(AND(ISNUMBER('Parâmetros'!$B$4),'Parâmetros'!$B$4&gt;=0,'Parâmetros'!$B$4&lt;=1),'Parâmetros'!$B$4,""),$F187))</f>
        <v/>
      </c>
      <c r="M187" s="23">
        <f>IF($Y187&lt;&gt;1,"",IF($H187="",IF(AND(ISNUMBER('Parâmetros'!$B$5),'Parâmetros'!$B$5&gt;=0,'Parâmetros'!$B$5&lt;=1),'Parâmetros'!$B$5,""),$H187))</f>
        <v/>
      </c>
      <c r="N187" s="23">
        <f>IF($Y187&lt;&gt;1,"",IF($I187="",IF(AND(ISNUMBER('Parâmetros'!$B$6),'Parâmetros'!$B$6&gt;=0,'Parâmetros'!$B$6&lt;=1),'Parâmetros'!$B$6,""),$I187))</f>
        <v/>
      </c>
      <c r="O187" s="23">
        <f>IF($Y187&lt;&gt;1,"",IF($J187="",IF(AND(ISNUMBER('Parâmetros'!$B$7),'Parâmetros'!$B$7&gt;=0,'Parâmetros'!$B$7&lt;=1),'Parâmetros'!$B$7,""),$J187))</f>
        <v/>
      </c>
      <c r="P187" s="51">
        <f>IF(OR($Y187&lt;&gt;1,NOT(ISNUMBER($L187))),"",$E187*$L187)</f>
        <v/>
      </c>
      <c r="Q187" s="51">
        <f>IF($Y187&lt;&gt;1,"",$G187)</f>
        <v/>
      </c>
      <c r="R187" s="51">
        <f>IF(OR($Y187&lt;&gt;1,NOT(ISNUMBER($M187))),"",$E187*$M187)</f>
        <v/>
      </c>
      <c r="S187" s="51">
        <f>IF(OR($Y187&lt;&gt;1,NOT(ISNUMBER($N187))),"",$E187*$N187)</f>
        <v/>
      </c>
      <c r="T187" s="51">
        <f>IF(OR($Y187&lt;&gt;1,NOT(ISNUMBER($O187))),"",$E187*$O187)</f>
        <v/>
      </c>
      <c r="U187" s="51">
        <f>IF(COUNT($P187:$T187)&lt;&gt;5,"",SUM($P187:$T187))</f>
        <v/>
      </c>
      <c r="V187" s="23">
        <f>IFERROR($U187/$E187,"")</f>
        <v/>
      </c>
      <c r="W187" s="25">
        <f>IF(COUNTA($A187:$K187)=0,"",IF($A187="","Informar competência",IF($B187="","Informar SKU",IF($C187="","Informar produto",IF($D187="","Informar categoria",IF(COUNTIF('Parâmetros'!$D$4:$D$13,$D187)=0,"Categoria fora da lista",IF($E187="","Informar estoque médio",IF($G187="","Informar armazenagem",IF(COUNTIFS($A$6:$A$505,$A187,$B$6:$B$505,$B187)&gt;1,"Duplicidade de competência e SKU",IF($Y187&lt;&gt;1,"Valor, taxa ou data inválida",IF($U187="","Revisar parâmetros padrão",IF($V187&gt;'Parâmetros'!$B$8,"Taxa acima do limite",IF($E187&gt;'Parâmetros'!$B$9,"Estoque acima do limite","OK")))))))))))))</f>
        <v/>
      </c>
      <c r="X187" s="26">
        <f>IF(OR($Y187&lt;&gt;1,$A187&lt;&gt;'Resumo'!$B$3,$U187=""),"",COUNTIFS($A$6:$A$505,'Resumo'!$B$3,$Y$6:$Y$505,1,$U$6:$U$505,"&gt;"&amp;$U187)+COUNTIFS($A$6:$A187,'Resumo'!$B$3,$Y$6:$Y187,1,$U$6:$U187,$U187))</f>
        <v/>
      </c>
      <c r="Y187" s="26">
        <f>IF(COUNTA($A187:$K187)=0,"",IFERROR(IF(AND(ISNUMBER($A187),DAY($A187)=1,$A187&gt;=DATE(2020,1,1),$A187&lt;=DATE(2100,12,1),$B187&lt;&gt;"",$C187&lt;&gt;"",$D187&lt;&gt;"",COUNTIF('Parâmetros'!$D$4:$D$13,$D187)=1,ISNUMBER($E187),$E187&gt;0,ISNUMBER($G187),$G187&gt;=0,OR($F187="",AND(ISNUMBER($F187),$F187&gt;=0,$F187&lt;=1)),OR($H187="",AND(ISNUMBER($H187),$H187&gt;=0,$H187&lt;=1)),OR($I187="",AND(ISNUMBER($I187),$I187&gt;=0,$I187&lt;=1)),OR($J187="",AND(ISNUMBER($J187),$J187&gt;=0,$J187&lt;=1)),COUNTIFS($A$6:$A$505,$A187,$B$6:$B$505,$B187)=1),1,0),0))</f>
        <v/>
      </c>
    </row>
    <row r="188">
      <c r="A188" s="46" t="n"/>
      <c r="B188" s="19" t="n"/>
      <c r="C188" s="20" t="n"/>
      <c r="D188" s="19" t="n"/>
      <c r="E188" s="50" t="n"/>
      <c r="F188" s="22" t="n"/>
      <c r="G188" s="50" t="n"/>
      <c r="H188" s="22" t="n"/>
      <c r="I188" s="22" t="n"/>
      <c r="J188" s="22" t="n"/>
      <c r="K188" s="20" t="n"/>
      <c r="L188" s="23">
        <f>IF($Y188&lt;&gt;1,"",IF($F188="",IF(AND(ISNUMBER('Parâmetros'!$B$4),'Parâmetros'!$B$4&gt;=0,'Parâmetros'!$B$4&lt;=1),'Parâmetros'!$B$4,""),$F188))</f>
        <v/>
      </c>
      <c r="M188" s="23">
        <f>IF($Y188&lt;&gt;1,"",IF($H188="",IF(AND(ISNUMBER('Parâmetros'!$B$5),'Parâmetros'!$B$5&gt;=0,'Parâmetros'!$B$5&lt;=1),'Parâmetros'!$B$5,""),$H188))</f>
        <v/>
      </c>
      <c r="N188" s="23">
        <f>IF($Y188&lt;&gt;1,"",IF($I188="",IF(AND(ISNUMBER('Parâmetros'!$B$6),'Parâmetros'!$B$6&gt;=0,'Parâmetros'!$B$6&lt;=1),'Parâmetros'!$B$6,""),$I188))</f>
        <v/>
      </c>
      <c r="O188" s="23">
        <f>IF($Y188&lt;&gt;1,"",IF($J188="",IF(AND(ISNUMBER('Parâmetros'!$B$7),'Parâmetros'!$B$7&gt;=0,'Parâmetros'!$B$7&lt;=1),'Parâmetros'!$B$7,""),$J188))</f>
        <v/>
      </c>
      <c r="P188" s="51">
        <f>IF(OR($Y188&lt;&gt;1,NOT(ISNUMBER($L188))),"",$E188*$L188)</f>
        <v/>
      </c>
      <c r="Q188" s="51">
        <f>IF($Y188&lt;&gt;1,"",$G188)</f>
        <v/>
      </c>
      <c r="R188" s="51">
        <f>IF(OR($Y188&lt;&gt;1,NOT(ISNUMBER($M188))),"",$E188*$M188)</f>
        <v/>
      </c>
      <c r="S188" s="51">
        <f>IF(OR($Y188&lt;&gt;1,NOT(ISNUMBER($N188))),"",$E188*$N188)</f>
        <v/>
      </c>
      <c r="T188" s="51">
        <f>IF(OR($Y188&lt;&gt;1,NOT(ISNUMBER($O188))),"",$E188*$O188)</f>
        <v/>
      </c>
      <c r="U188" s="51">
        <f>IF(COUNT($P188:$T188)&lt;&gt;5,"",SUM($P188:$T188))</f>
        <v/>
      </c>
      <c r="V188" s="23">
        <f>IFERROR($U188/$E188,"")</f>
        <v/>
      </c>
      <c r="W188" s="25">
        <f>IF(COUNTA($A188:$K188)=0,"",IF($A188="","Informar competência",IF($B188="","Informar SKU",IF($C188="","Informar produto",IF($D188="","Informar categoria",IF(COUNTIF('Parâmetros'!$D$4:$D$13,$D188)=0,"Categoria fora da lista",IF($E188="","Informar estoque médio",IF($G188="","Informar armazenagem",IF(COUNTIFS($A$6:$A$505,$A188,$B$6:$B$505,$B188)&gt;1,"Duplicidade de competência e SKU",IF($Y188&lt;&gt;1,"Valor, taxa ou data inválida",IF($U188="","Revisar parâmetros padrão",IF($V188&gt;'Parâmetros'!$B$8,"Taxa acima do limite",IF($E188&gt;'Parâmetros'!$B$9,"Estoque acima do limite","OK")))))))))))))</f>
        <v/>
      </c>
      <c r="X188" s="26">
        <f>IF(OR($Y188&lt;&gt;1,$A188&lt;&gt;'Resumo'!$B$3,$U188=""),"",COUNTIFS($A$6:$A$505,'Resumo'!$B$3,$Y$6:$Y$505,1,$U$6:$U$505,"&gt;"&amp;$U188)+COUNTIFS($A$6:$A188,'Resumo'!$B$3,$Y$6:$Y188,1,$U$6:$U188,$U188))</f>
        <v/>
      </c>
      <c r="Y188" s="26">
        <f>IF(COUNTA($A188:$K188)=0,"",IFERROR(IF(AND(ISNUMBER($A188),DAY($A188)=1,$A188&gt;=DATE(2020,1,1),$A188&lt;=DATE(2100,12,1),$B188&lt;&gt;"",$C188&lt;&gt;"",$D188&lt;&gt;"",COUNTIF('Parâmetros'!$D$4:$D$13,$D188)=1,ISNUMBER($E188),$E188&gt;0,ISNUMBER($G188),$G188&gt;=0,OR($F188="",AND(ISNUMBER($F188),$F188&gt;=0,$F188&lt;=1)),OR($H188="",AND(ISNUMBER($H188),$H188&gt;=0,$H188&lt;=1)),OR($I188="",AND(ISNUMBER($I188),$I188&gt;=0,$I188&lt;=1)),OR($J188="",AND(ISNUMBER($J188),$J188&gt;=0,$J188&lt;=1)),COUNTIFS($A$6:$A$505,$A188,$B$6:$B$505,$B188)=1),1,0),0))</f>
        <v/>
      </c>
    </row>
    <row r="189">
      <c r="A189" s="46" t="n"/>
      <c r="B189" s="19" t="n"/>
      <c r="C189" s="20" t="n"/>
      <c r="D189" s="19" t="n"/>
      <c r="E189" s="50" t="n"/>
      <c r="F189" s="22" t="n"/>
      <c r="G189" s="50" t="n"/>
      <c r="H189" s="22" t="n"/>
      <c r="I189" s="22" t="n"/>
      <c r="J189" s="22" t="n"/>
      <c r="K189" s="20" t="n"/>
      <c r="L189" s="23">
        <f>IF($Y189&lt;&gt;1,"",IF($F189="",IF(AND(ISNUMBER('Parâmetros'!$B$4),'Parâmetros'!$B$4&gt;=0,'Parâmetros'!$B$4&lt;=1),'Parâmetros'!$B$4,""),$F189))</f>
        <v/>
      </c>
      <c r="M189" s="23">
        <f>IF($Y189&lt;&gt;1,"",IF($H189="",IF(AND(ISNUMBER('Parâmetros'!$B$5),'Parâmetros'!$B$5&gt;=0,'Parâmetros'!$B$5&lt;=1),'Parâmetros'!$B$5,""),$H189))</f>
        <v/>
      </c>
      <c r="N189" s="23">
        <f>IF($Y189&lt;&gt;1,"",IF($I189="",IF(AND(ISNUMBER('Parâmetros'!$B$6),'Parâmetros'!$B$6&gt;=0,'Parâmetros'!$B$6&lt;=1),'Parâmetros'!$B$6,""),$I189))</f>
        <v/>
      </c>
      <c r="O189" s="23">
        <f>IF($Y189&lt;&gt;1,"",IF($J189="",IF(AND(ISNUMBER('Parâmetros'!$B$7),'Parâmetros'!$B$7&gt;=0,'Parâmetros'!$B$7&lt;=1),'Parâmetros'!$B$7,""),$J189))</f>
        <v/>
      </c>
      <c r="P189" s="51">
        <f>IF(OR($Y189&lt;&gt;1,NOT(ISNUMBER($L189))),"",$E189*$L189)</f>
        <v/>
      </c>
      <c r="Q189" s="51">
        <f>IF($Y189&lt;&gt;1,"",$G189)</f>
        <v/>
      </c>
      <c r="R189" s="51">
        <f>IF(OR($Y189&lt;&gt;1,NOT(ISNUMBER($M189))),"",$E189*$M189)</f>
        <v/>
      </c>
      <c r="S189" s="51">
        <f>IF(OR($Y189&lt;&gt;1,NOT(ISNUMBER($N189))),"",$E189*$N189)</f>
        <v/>
      </c>
      <c r="T189" s="51">
        <f>IF(OR($Y189&lt;&gt;1,NOT(ISNUMBER($O189))),"",$E189*$O189)</f>
        <v/>
      </c>
      <c r="U189" s="51">
        <f>IF(COUNT($P189:$T189)&lt;&gt;5,"",SUM($P189:$T189))</f>
        <v/>
      </c>
      <c r="V189" s="23">
        <f>IFERROR($U189/$E189,"")</f>
        <v/>
      </c>
      <c r="W189" s="25">
        <f>IF(COUNTA($A189:$K189)=0,"",IF($A189="","Informar competência",IF($B189="","Informar SKU",IF($C189="","Informar produto",IF($D189="","Informar categoria",IF(COUNTIF('Parâmetros'!$D$4:$D$13,$D189)=0,"Categoria fora da lista",IF($E189="","Informar estoque médio",IF($G189="","Informar armazenagem",IF(COUNTIFS($A$6:$A$505,$A189,$B$6:$B$505,$B189)&gt;1,"Duplicidade de competência e SKU",IF($Y189&lt;&gt;1,"Valor, taxa ou data inválida",IF($U189="","Revisar parâmetros padrão",IF($V189&gt;'Parâmetros'!$B$8,"Taxa acima do limite",IF($E189&gt;'Parâmetros'!$B$9,"Estoque acima do limite","OK")))))))))))))</f>
        <v/>
      </c>
      <c r="X189" s="26">
        <f>IF(OR($Y189&lt;&gt;1,$A189&lt;&gt;'Resumo'!$B$3,$U189=""),"",COUNTIFS($A$6:$A$505,'Resumo'!$B$3,$Y$6:$Y$505,1,$U$6:$U$505,"&gt;"&amp;$U189)+COUNTIFS($A$6:$A189,'Resumo'!$B$3,$Y$6:$Y189,1,$U$6:$U189,$U189))</f>
        <v/>
      </c>
      <c r="Y189" s="26">
        <f>IF(COUNTA($A189:$K189)=0,"",IFERROR(IF(AND(ISNUMBER($A189),DAY($A189)=1,$A189&gt;=DATE(2020,1,1),$A189&lt;=DATE(2100,12,1),$B189&lt;&gt;"",$C189&lt;&gt;"",$D189&lt;&gt;"",COUNTIF('Parâmetros'!$D$4:$D$13,$D189)=1,ISNUMBER($E189),$E189&gt;0,ISNUMBER($G189),$G189&gt;=0,OR($F189="",AND(ISNUMBER($F189),$F189&gt;=0,$F189&lt;=1)),OR($H189="",AND(ISNUMBER($H189),$H189&gt;=0,$H189&lt;=1)),OR($I189="",AND(ISNUMBER($I189),$I189&gt;=0,$I189&lt;=1)),OR($J189="",AND(ISNUMBER($J189),$J189&gt;=0,$J189&lt;=1)),COUNTIFS($A$6:$A$505,$A189,$B$6:$B$505,$B189)=1),1,0),0))</f>
        <v/>
      </c>
    </row>
    <row r="190">
      <c r="A190" s="46" t="n"/>
      <c r="B190" s="19" t="n"/>
      <c r="C190" s="20" t="n"/>
      <c r="D190" s="19" t="n"/>
      <c r="E190" s="50" t="n"/>
      <c r="F190" s="22" t="n"/>
      <c r="G190" s="50" t="n"/>
      <c r="H190" s="22" t="n"/>
      <c r="I190" s="22" t="n"/>
      <c r="J190" s="22" t="n"/>
      <c r="K190" s="20" t="n"/>
      <c r="L190" s="23">
        <f>IF($Y190&lt;&gt;1,"",IF($F190="",IF(AND(ISNUMBER('Parâmetros'!$B$4),'Parâmetros'!$B$4&gt;=0,'Parâmetros'!$B$4&lt;=1),'Parâmetros'!$B$4,""),$F190))</f>
        <v/>
      </c>
      <c r="M190" s="23">
        <f>IF($Y190&lt;&gt;1,"",IF($H190="",IF(AND(ISNUMBER('Parâmetros'!$B$5),'Parâmetros'!$B$5&gt;=0,'Parâmetros'!$B$5&lt;=1),'Parâmetros'!$B$5,""),$H190))</f>
        <v/>
      </c>
      <c r="N190" s="23">
        <f>IF($Y190&lt;&gt;1,"",IF($I190="",IF(AND(ISNUMBER('Parâmetros'!$B$6),'Parâmetros'!$B$6&gt;=0,'Parâmetros'!$B$6&lt;=1),'Parâmetros'!$B$6,""),$I190))</f>
        <v/>
      </c>
      <c r="O190" s="23">
        <f>IF($Y190&lt;&gt;1,"",IF($J190="",IF(AND(ISNUMBER('Parâmetros'!$B$7),'Parâmetros'!$B$7&gt;=0,'Parâmetros'!$B$7&lt;=1),'Parâmetros'!$B$7,""),$J190))</f>
        <v/>
      </c>
      <c r="P190" s="51">
        <f>IF(OR($Y190&lt;&gt;1,NOT(ISNUMBER($L190))),"",$E190*$L190)</f>
        <v/>
      </c>
      <c r="Q190" s="51">
        <f>IF($Y190&lt;&gt;1,"",$G190)</f>
        <v/>
      </c>
      <c r="R190" s="51">
        <f>IF(OR($Y190&lt;&gt;1,NOT(ISNUMBER($M190))),"",$E190*$M190)</f>
        <v/>
      </c>
      <c r="S190" s="51">
        <f>IF(OR($Y190&lt;&gt;1,NOT(ISNUMBER($N190))),"",$E190*$N190)</f>
        <v/>
      </c>
      <c r="T190" s="51">
        <f>IF(OR($Y190&lt;&gt;1,NOT(ISNUMBER($O190))),"",$E190*$O190)</f>
        <v/>
      </c>
      <c r="U190" s="51">
        <f>IF(COUNT($P190:$T190)&lt;&gt;5,"",SUM($P190:$T190))</f>
        <v/>
      </c>
      <c r="V190" s="23">
        <f>IFERROR($U190/$E190,"")</f>
        <v/>
      </c>
      <c r="W190" s="25">
        <f>IF(COUNTA($A190:$K190)=0,"",IF($A190="","Informar competência",IF($B190="","Informar SKU",IF($C190="","Informar produto",IF($D190="","Informar categoria",IF(COUNTIF('Parâmetros'!$D$4:$D$13,$D190)=0,"Categoria fora da lista",IF($E190="","Informar estoque médio",IF($G190="","Informar armazenagem",IF(COUNTIFS($A$6:$A$505,$A190,$B$6:$B$505,$B190)&gt;1,"Duplicidade de competência e SKU",IF($Y190&lt;&gt;1,"Valor, taxa ou data inválida",IF($U190="","Revisar parâmetros padrão",IF($V190&gt;'Parâmetros'!$B$8,"Taxa acima do limite",IF($E190&gt;'Parâmetros'!$B$9,"Estoque acima do limite","OK")))))))))))))</f>
        <v/>
      </c>
      <c r="X190" s="26">
        <f>IF(OR($Y190&lt;&gt;1,$A190&lt;&gt;'Resumo'!$B$3,$U190=""),"",COUNTIFS($A$6:$A$505,'Resumo'!$B$3,$Y$6:$Y$505,1,$U$6:$U$505,"&gt;"&amp;$U190)+COUNTIFS($A$6:$A190,'Resumo'!$B$3,$Y$6:$Y190,1,$U$6:$U190,$U190))</f>
        <v/>
      </c>
      <c r="Y190" s="26">
        <f>IF(COUNTA($A190:$K190)=0,"",IFERROR(IF(AND(ISNUMBER($A190),DAY($A190)=1,$A190&gt;=DATE(2020,1,1),$A190&lt;=DATE(2100,12,1),$B190&lt;&gt;"",$C190&lt;&gt;"",$D190&lt;&gt;"",COUNTIF('Parâmetros'!$D$4:$D$13,$D190)=1,ISNUMBER($E190),$E190&gt;0,ISNUMBER($G190),$G190&gt;=0,OR($F190="",AND(ISNUMBER($F190),$F190&gt;=0,$F190&lt;=1)),OR($H190="",AND(ISNUMBER($H190),$H190&gt;=0,$H190&lt;=1)),OR($I190="",AND(ISNUMBER($I190),$I190&gt;=0,$I190&lt;=1)),OR($J190="",AND(ISNUMBER($J190),$J190&gt;=0,$J190&lt;=1)),COUNTIFS($A$6:$A$505,$A190,$B$6:$B$505,$B190)=1),1,0),0))</f>
        <v/>
      </c>
    </row>
    <row r="191">
      <c r="A191" s="46" t="n"/>
      <c r="B191" s="19" t="n"/>
      <c r="C191" s="20" t="n"/>
      <c r="D191" s="19" t="n"/>
      <c r="E191" s="50" t="n"/>
      <c r="F191" s="22" t="n"/>
      <c r="G191" s="50" t="n"/>
      <c r="H191" s="22" t="n"/>
      <c r="I191" s="22" t="n"/>
      <c r="J191" s="22" t="n"/>
      <c r="K191" s="20" t="n"/>
      <c r="L191" s="23">
        <f>IF($Y191&lt;&gt;1,"",IF($F191="",IF(AND(ISNUMBER('Parâmetros'!$B$4),'Parâmetros'!$B$4&gt;=0,'Parâmetros'!$B$4&lt;=1),'Parâmetros'!$B$4,""),$F191))</f>
        <v/>
      </c>
      <c r="M191" s="23">
        <f>IF($Y191&lt;&gt;1,"",IF($H191="",IF(AND(ISNUMBER('Parâmetros'!$B$5),'Parâmetros'!$B$5&gt;=0,'Parâmetros'!$B$5&lt;=1),'Parâmetros'!$B$5,""),$H191))</f>
        <v/>
      </c>
      <c r="N191" s="23">
        <f>IF($Y191&lt;&gt;1,"",IF($I191="",IF(AND(ISNUMBER('Parâmetros'!$B$6),'Parâmetros'!$B$6&gt;=0,'Parâmetros'!$B$6&lt;=1),'Parâmetros'!$B$6,""),$I191))</f>
        <v/>
      </c>
      <c r="O191" s="23">
        <f>IF($Y191&lt;&gt;1,"",IF($J191="",IF(AND(ISNUMBER('Parâmetros'!$B$7),'Parâmetros'!$B$7&gt;=0,'Parâmetros'!$B$7&lt;=1),'Parâmetros'!$B$7,""),$J191))</f>
        <v/>
      </c>
      <c r="P191" s="51">
        <f>IF(OR($Y191&lt;&gt;1,NOT(ISNUMBER($L191))),"",$E191*$L191)</f>
        <v/>
      </c>
      <c r="Q191" s="51">
        <f>IF($Y191&lt;&gt;1,"",$G191)</f>
        <v/>
      </c>
      <c r="R191" s="51">
        <f>IF(OR($Y191&lt;&gt;1,NOT(ISNUMBER($M191))),"",$E191*$M191)</f>
        <v/>
      </c>
      <c r="S191" s="51">
        <f>IF(OR($Y191&lt;&gt;1,NOT(ISNUMBER($N191))),"",$E191*$N191)</f>
        <v/>
      </c>
      <c r="T191" s="51">
        <f>IF(OR($Y191&lt;&gt;1,NOT(ISNUMBER($O191))),"",$E191*$O191)</f>
        <v/>
      </c>
      <c r="U191" s="51">
        <f>IF(COUNT($P191:$T191)&lt;&gt;5,"",SUM($P191:$T191))</f>
        <v/>
      </c>
      <c r="V191" s="23">
        <f>IFERROR($U191/$E191,"")</f>
        <v/>
      </c>
      <c r="W191" s="25">
        <f>IF(COUNTA($A191:$K191)=0,"",IF($A191="","Informar competência",IF($B191="","Informar SKU",IF($C191="","Informar produto",IF($D191="","Informar categoria",IF(COUNTIF('Parâmetros'!$D$4:$D$13,$D191)=0,"Categoria fora da lista",IF($E191="","Informar estoque médio",IF($G191="","Informar armazenagem",IF(COUNTIFS($A$6:$A$505,$A191,$B$6:$B$505,$B191)&gt;1,"Duplicidade de competência e SKU",IF($Y191&lt;&gt;1,"Valor, taxa ou data inválida",IF($U191="","Revisar parâmetros padrão",IF($V191&gt;'Parâmetros'!$B$8,"Taxa acima do limite",IF($E191&gt;'Parâmetros'!$B$9,"Estoque acima do limite","OK")))))))))))))</f>
        <v/>
      </c>
      <c r="X191" s="26">
        <f>IF(OR($Y191&lt;&gt;1,$A191&lt;&gt;'Resumo'!$B$3,$U191=""),"",COUNTIFS($A$6:$A$505,'Resumo'!$B$3,$Y$6:$Y$505,1,$U$6:$U$505,"&gt;"&amp;$U191)+COUNTIFS($A$6:$A191,'Resumo'!$B$3,$Y$6:$Y191,1,$U$6:$U191,$U191))</f>
        <v/>
      </c>
      <c r="Y191" s="26">
        <f>IF(COUNTA($A191:$K191)=0,"",IFERROR(IF(AND(ISNUMBER($A191),DAY($A191)=1,$A191&gt;=DATE(2020,1,1),$A191&lt;=DATE(2100,12,1),$B191&lt;&gt;"",$C191&lt;&gt;"",$D191&lt;&gt;"",COUNTIF('Parâmetros'!$D$4:$D$13,$D191)=1,ISNUMBER($E191),$E191&gt;0,ISNUMBER($G191),$G191&gt;=0,OR($F191="",AND(ISNUMBER($F191),$F191&gt;=0,$F191&lt;=1)),OR($H191="",AND(ISNUMBER($H191),$H191&gt;=0,$H191&lt;=1)),OR($I191="",AND(ISNUMBER($I191),$I191&gt;=0,$I191&lt;=1)),OR($J191="",AND(ISNUMBER($J191),$J191&gt;=0,$J191&lt;=1)),COUNTIFS($A$6:$A$505,$A191,$B$6:$B$505,$B191)=1),1,0),0))</f>
        <v/>
      </c>
    </row>
    <row r="192">
      <c r="A192" s="46" t="n"/>
      <c r="B192" s="19" t="n"/>
      <c r="C192" s="20" t="n"/>
      <c r="D192" s="19" t="n"/>
      <c r="E192" s="50" t="n"/>
      <c r="F192" s="22" t="n"/>
      <c r="G192" s="50" t="n"/>
      <c r="H192" s="22" t="n"/>
      <c r="I192" s="22" t="n"/>
      <c r="J192" s="22" t="n"/>
      <c r="K192" s="20" t="n"/>
      <c r="L192" s="23">
        <f>IF($Y192&lt;&gt;1,"",IF($F192="",IF(AND(ISNUMBER('Parâmetros'!$B$4),'Parâmetros'!$B$4&gt;=0,'Parâmetros'!$B$4&lt;=1),'Parâmetros'!$B$4,""),$F192))</f>
        <v/>
      </c>
      <c r="M192" s="23">
        <f>IF($Y192&lt;&gt;1,"",IF($H192="",IF(AND(ISNUMBER('Parâmetros'!$B$5),'Parâmetros'!$B$5&gt;=0,'Parâmetros'!$B$5&lt;=1),'Parâmetros'!$B$5,""),$H192))</f>
        <v/>
      </c>
      <c r="N192" s="23">
        <f>IF($Y192&lt;&gt;1,"",IF($I192="",IF(AND(ISNUMBER('Parâmetros'!$B$6),'Parâmetros'!$B$6&gt;=0,'Parâmetros'!$B$6&lt;=1),'Parâmetros'!$B$6,""),$I192))</f>
        <v/>
      </c>
      <c r="O192" s="23">
        <f>IF($Y192&lt;&gt;1,"",IF($J192="",IF(AND(ISNUMBER('Parâmetros'!$B$7),'Parâmetros'!$B$7&gt;=0,'Parâmetros'!$B$7&lt;=1),'Parâmetros'!$B$7,""),$J192))</f>
        <v/>
      </c>
      <c r="P192" s="51">
        <f>IF(OR($Y192&lt;&gt;1,NOT(ISNUMBER($L192))),"",$E192*$L192)</f>
        <v/>
      </c>
      <c r="Q192" s="51">
        <f>IF($Y192&lt;&gt;1,"",$G192)</f>
        <v/>
      </c>
      <c r="R192" s="51">
        <f>IF(OR($Y192&lt;&gt;1,NOT(ISNUMBER($M192))),"",$E192*$M192)</f>
        <v/>
      </c>
      <c r="S192" s="51">
        <f>IF(OR($Y192&lt;&gt;1,NOT(ISNUMBER($N192))),"",$E192*$N192)</f>
        <v/>
      </c>
      <c r="T192" s="51">
        <f>IF(OR($Y192&lt;&gt;1,NOT(ISNUMBER($O192))),"",$E192*$O192)</f>
        <v/>
      </c>
      <c r="U192" s="51">
        <f>IF(COUNT($P192:$T192)&lt;&gt;5,"",SUM($P192:$T192))</f>
        <v/>
      </c>
      <c r="V192" s="23">
        <f>IFERROR($U192/$E192,"")</f>
        <v/>
      </c>
      <c r="W192" s="25">
        <f>IF(COUNTA($A192:$K192)=0,"",IF($A192="","Informar competência",IF($B192="","Informar SKU",IF($C192="","Informar produto",IF($D192="","Informar categoria",IF(COUNTIF('Parâmetros'!$D$4:$D$13,$D192)=0,"Categoria fora da lista",IF($E192="","Informar estoque médio",IF($G192="","Informar armazenagem",IF(COUNTIFS($A$6:$A$505,$A192,$B$6:$B$505,$B192)&gt;1,"Duplicidade de competência e SKU",IF($Y192&lt;&gt;1,"Valor, taxa ou data inválida",IF($U192="","Revisar parâmetros padrão",IF($V192&gt;'Parâmetros'!$B$8,"Taxa acima do limite",IF($E192&gt;'Parâmetros'!$B$9,"Estoque acima do limite","OK")))))))))))))</f>
        <v/>
      </c>
      <c r="X192" s="26">
        <f>IF(OR($Y192&lt;&gt;1,$A192&lt;&gt;'Resumo'!$B$3,$U192=""),"",COUNTIFS($A$6:$A$505,'Resumo'!$B$3,$Y$6:$Y$505,1,$U$6:$U$505,"&gt;"&amp;$U192)+COUNTIFS($A$6:$A192,'Resumo'!$B$3,$Y$6:$Y192,1,$U$6:$U192,$U192))</f>
        <v/>
      </c>
      <c r="Y192" s="26">
        <f>IF(COUNTA($A192:$K192)=0,"",IFERROR(IF(AND(ISNUMBER($A192),DAY($A192)=1,$A192&gt;=DATE(2020,1,1),$A192&lt;=DATE(2100,12,1),$B192&lt;&gt;"",$C192&lt;&gt;"",$D192&lt;&gt;"",COUNTIF('Parâmetros'!$D$4:$D$13,$D192)=1,ISNUMBER($E192),$E192&gt;0,ISNUMBER($G192),$G192&gt;=0,OR($F192="",AND(ISNUMBER($F192),$F192&gt;=0,$F192&lt;=1)),OR($H192="",AND(ISNUMBER($H192),$H192&gt;=0,$H192&lt;=1)),OR($I192="",AND(ISNUMBER($I192),$I192&gt;=0,$I192&lt;=1)),OR($J192="",AND(ISNUMBER($J192),$J192&gt;=0,$J192&lt;=1)),COUNTIFS($A$6:$A$505,$A192,$B$6:$B$505,$B192)=1),1,0),0))</f>
        <v/>
      </c>
    </row>
    <row r="193">
      <c r="A193" s="46" t="n"/>
      <c r="B193" s="19" t="n"/>
      <c r="C193" s="20" t="n"/>
      <c r="D193" s="19" t="n"/>
      <c r="E193" s="50" t="n"/>
      <c r="F193" s="22" t="n"/>
      <c r="G193" s="50" t="n"/>
      <c r="H193" s="22" t="n"/>
      <c r="I193" s="22" t="n"/>
      <c r="J193" s="22" t="n"/>
      <c r="K193" s="20" t="n"/>
      <c r="L193" s="23">
        <f>IF($Y193&lt;&gt;1,"",IF($F193="",IF(AND(ISNUMBER('Parâmetros'!$B$4),'Parâmetros'!$B$4&gt;=0,'Parâmetros'!$B$4&lt;=1),'Parâmetros'!$B$4,""),$F193))</f>
        <v/>
      </c>
      <c r="M193" s="23">
        <f>IF($Y193&lt;&gt;1,"",IF($H193="",IF(AND(ISNUMBER('Parâmetros'!$B$5),'Parâmetros'!$B$5&gt;=0,'Parâmetros'!$B$5&lt;=1),'Parâmetros'!$B$5,""),$H193))</f>
        <v/>
      </c>
      <c r="N193" s="23">
        <f>IF($Y193&lt;&gt;1,"",IF($I193="",IF(AND(ISNUMBER('Parâmetros'!$B$6),'Parâmetros'!$B$6&gt;=0,'Parâmetros'!$B$6&lt;=1),'Parâmetros'!$B$6,""),$I193))</f>
        <v/>
      </c>
      <c r="O193" s="23">
        <f>IF($Y193&lt;&gt;1,"",IF($J193="",IF(AND(ISNUMBER('Parâmetros'!$B$7),'Parâmetros'!$B$7&gt;=0,'Parâmetros'!$B$7&lt;=1),'Parâmetros'!$B$7,""),$J193))</f>
        <v/>
      </c>
      <c r="P193" s="51">
        <f>IF(OR($Y193&lt;&gt;1,NOT(ISNUMBER($L193))),"",$E193*$L193)</f>
        <v/>
      </c>
      <c r="Q193" s="51">
        <f>IF($Y193&lt;&gt;1,"",$G193)</f>
        <v/>
      </c>
      <c r="R193" s="51">
        <f>IF(OR($Y193&lt;&gt;1,NOT(ISNUMBER($M193))),"",$E193*$M193)</f>
        <v/>
      </c>
      <c r="S193" s="51">
        <f>IF(OR($Y193&lt;&gt;1,NOT(ISNUMBER($N193))),"",$E193*$N193)</f>
        <v/>
      </c>
      <c r="T193" s="51">
        <f>IF(OR($Y193&lt;&gt;1,NOT(ISNUMBER($O193))),"",$E193*$O193)</f>
        <v/>
      </c>
      <c r="U193" s="51">
        <f>IF(COUNT($P193:$T193)&lt;&gt;5,"",SUM($P193:$T193))</f>
        <v/>
      </c>
      <c r="V193" s="23">
        <f>IFERROR($U193/$E193,"")</f>
        <v/>
      </c>
      <c r="W193" s="25">
        <f>IF(COUNTA($A193:$K193)=0,"",IF($A193="","Informar competência",IF($B193="","Informar SKU",IF($C193="","Informar produto",IF($D193="","Informar categoria",IF(COUNTIF('Parâmetros'!$D$4:$D$13,$D193)=0,"Categoria fora da lista",IF($E193="","Informar estoque médio",IF($G193="","Informar armazenagem",IF(COUNTIFS($A$6:$A$505,$A193,$B$6:$B$505,$B193)&gt;1,"Duplicidade de competência e SKU",IF($Y193&lt;&gt;1,"Valor, taxa ou data inválida",IF($U193="","Revisar parâmetros padrão",IF($V193&gt;'Parâmetros'!$B$8,"Taxa acima do limite",IF($E193&gt;'Parâmetros'!$B$9,"Estoque acima do limite","OK")))))))))))))</f>
        <v/>
      </c>
      <c r="X193" s="26">
        <f>IF(OR($Y193&lt;&gt;1,$A193&lt;&gt;'Resumo'!$B$3,$U193=""),"",COUNTIFS($A$6:$A$505,'Resumo'!$B$3,$Y$6:$Y$505,1,$U$6:$U$505,"&gt;"&amp;$U193)+COUNTIFS($A$6:$A193,'Resumo'!$B$3,$Y$6:$Y193,1,$U$6:$U193,$U193))</f>
        <v/>
      </c>
      <c r="Y193" s="26">
        <f>IF(COUNTA($A193:$K193)=0,"",IFERROR(IF(AND(ISNUMBER($A193),DAY($A193)=1,$A193&gt;=DATE(2020,1,1),$A193&lt;=DATE(2100,12,1),$B193&lt;&gt;"",$C193&lt;&gt;"",$D193&lt;&gt;"",COUNTIF('Parâmetros'!$D$4:$D$13,$D193)=1,ISNUMBER($E193),$E193&gt;0,ISNUMBER($G193),$G193&gt;=0,OR($F193="",AND(ISNUMBER($F193),$F193&gt;=0,$F193&lt;=1)),OR($H193="",AND(ISNUMBER($H193),$H193&gt;=0,$H193&lt;=1)),OR($I193="",AND(ISNUMBER($I193),$I193&gt;=0,$I193&lt;=1)),OR($J193="",AND(ISNUMBER($J193),$J193&gt;=0,$J193&lt;=1)),COUNTIFS($A$6:$A$505,$A193,$B$6:$B$505,$B193)=1),1,0),0))</f>
        <v/>
      </c>
    </row>
    <row r="194">
      <c r="A194" s="46" t="n"/>
      <c r="B194" s="19" t="n"/>
      <c r="C194" s="20" t="n"/>
      <c r="D194" s="19" t="n"/>
      <c r="E194" s="50" t="n"/>
      <c r="F194" s="22" t="n"/>
      <c r="G194" s="50" t="n"/>
      <c r="H194" s="22" t="n"/>
      <c r="I194" s="22" t="n"/>
      <c r="J194" s="22" t="n"/>
      <c r="K194" s="20" t="n"/>
      <c r="L194" s="23">
        <f>IF($Y194&lt;&gt;1,"",IF($F194="",IF(AND(ISNUMBER('Parâmetros'!$B$4),'Parâmetros'!$B$4&gt;=0,'Parâmetros'!$B$4&lt;=1),'Parâmetros'!$B$4,""),$F194))</f>
        <v/>
      </c>
      <c r="M194" s="23">
        <f>IF($Y194&lt;&gt;1,"",IF($H194="",IF(AND(ISNUMBER('Parâmetros'!$B$5),'Parâmetros'!$B$5&gt;=0,'Parâmetros'!$B$5&lt;=1),'Parâmetros'!$B$5,""),$H194))</f>
        <v/>
      </c>
      <c r="N194" s="23">
        <f>IF($Y194&lt;&gt;1,"",IF($I194="",IF(AND(ISNUMBER('Parâmetros'!$B$6),'Parâmetros'!$B$6&gt;=0,'Parâmetros'!$B$6&lt;=1),'Parâmetros'!$B$6,""),$I194))</f>
        <v/>
      </c>
      <c r="O194" s="23">
        <f>IF($Y194&lt;&gt;1,"",IF($J194="",IF(AND(ISNUMBER('Parâmetros'!$B$7),'Parâmetros'!$B$7&gt;=0,'Parâmetros'!$B$7&lt;=1),'Parâmetros'!$B$7,""),$J194))</f>
        <v/>
      </c>
      <c r="P194" s="51">
        <f>IF(OR($Y194&lt;&gt;1,NOT(ISNUMBER($L194))),"",$E194*$L194)</f>
        <v/>
      </c>
      <c r="Q194" s="51">
        <f>IF($Y194&lt;&gt;1,"",$G194)</f>
        <v/>
      </c>
      <c r="R194" s="51">
        <f>IF(OR($Y194&lt;&gt;1,NOT(ISNUMBER($M194))),"",$E194*$M194)</f>
        <v/>
      </c>
      <c r="S194" s="51">
        <f>IF(OR($Y194&lt;&gt;1,NOT(ISNUMBER($N194))),"",$E194*$N194)</f>
        <v/>
      </c>
      <c r="T194" s="51">
        <f>IF(OR($Y194&lt;&gt;1,NOT(ISNUMBER($O194))),"",$E194*$O194)</f>
        <v/>
      </c>
      <c r="U194" s="51">
        <f>IF(COUNT($P194:$T194)&lt;&gt;5,"",SUM($P194:$T194))</f>
        <v/>
      </c>
      <c r="V194" s="23">
        <f>IFERROR($U194/$E194,"")</f>
        <v/>
      </c>
      <c r="W194" s="25">
        <f>IF(COUNTA($A194:$K194)=0,"",IF($A194="","Informar competência",IF($B194="","Informar SKU",IF($C194="","Informar produto",IF($D194="","Informar categoria",IF(COUNTIF('Parâmetros'!$D$4:$D$13,$D194)=0,"Categoria fora da lista",IF($E194="","Informar estoque médio",IF($G194="","Informar armazenagem",IF(COUNTIFS($A$6:$A$505,$A194,$B$6:$B$505,$B194)&gt;1,"Duplicidade de competência e SKU",IF($Y194&lt;&gt;1,"Valor, taxa ou data inválida",IF($U194="","Revisar parâmetros padrão",IF($V194&gt;'Parâmetros'!$B$8,"Taxa acima do limite",IF($E194&gt;'Parâmetros'!$B$9,"Estoque acima do limite","OK")))))))))))))</f>
        <v/>
      </c>
      <c r="X194" s="26">
        <f>IF(OR($Y194&lt;&gt;1,$A194&lt;&gt;'Resumo'!$B$3,$U194=""),"",COUNTIFS($A$6:$A$505,'Resumo'!$B$3,$Y$6:$Y$505,1,$U$6:$U$505,"&gt;"&amp;$U194)+COUNTIFS($A$6:$A194,'Resumo'!$B$3,$Y$6:$Y194,1,$U$6:$U194,$U194))</f>
        <v/>
      </c>
      <c r="Y194" s="26">
        <f>IF(COUNTA($A194:$K194)=0,"",IFERROR(IF(AND(ISNUMBER($A194),DAY($A194)=1,$A194&gt;=DATE(2020,1,1),$A194&lt;=DATE(2100,12,1),$B194&lt;&gt;"",$C194&lt;&gt;"",$D194&lt;&gt;"",COUNTIF('Parâmetros'!$D$4:$D$13,$D194)=1,ISNUMBER($E194),$E194&gt;0,ISNUMBER($G194),$G194&gt;=0,OR($F194="",AND(ISNUMBER($F194),$F194&gt;=0,$F194&lt;=1)),OR($H194="",AND(ISNUMBER($H194),$H194&gt;=0,$H194&lt;=1)),OR($I194="",AND(ISNUMBER($I194),$I194&gt;=0,$I194&lt;=1)),OR($J194="",AND(ISNUMBER($J194),$J194&gt;=0,$J194&lt;=1)),COUNTIFS($A$6:$A$505,$A194,$B$6:$B$505,$B194)=1),1,0),0))</f>
        <v/>
      </c>
    </row>
    <row r="195">
      <c r="A195" s="46" t="n"/>
      <c r="B195" s="19" t="n"/>
      <c r="C195" s="20" t="n"/>
      <c r="D195" s="19" t="n"/>
      <c r="E195" s="50" t="n"/>
      <c r="F195" s="22" t="n"/>
      <c r="G195" s="50" t="n"/>
      <c r="H195" s="22" t="n"/>
      <c r="I195" s="22" t="n"/>
      <c r="J195" s="22" t="n"/>
      <c r="K195" s="20" t="n"/>
      <c r="L195" s="23">
        <f>IF($Y195&lt;&gt;1,"",IF($F195="",IF(AND(ISNUMBER('Parâmetros'!$B$4),'Parâmetros'!$B$4&gt;=0,'Parâmetros'!$B$4&lt;=1),'Parâmetros'!$B$4,""),$F195))</f>
        <v/>
      </c>
      <c r="M195" s="23">
        <f>IF($Y195&lt;&gt;1,"",IF($H195="",IF(AND(ISNUMBER('Parâmetros'!$B$5),'Parâmetros'!$B$5&gt;=0,'Parâmetros'!$B$5&lt;=1),'Parâmetros'!$B$5,""),$H195))</f>
        <v/>
      </c>
      <c r="N195" s="23">
        <f>IF($Y195&lt;&gt;1,"",IF($I195="",IF(AND(ISNUMBER('Parâmetros'!$B$6),'Parâmetros'!$B$6&gt;=0,'Parâmetros'!$B$6&lt;=1),'Parâmetros'!$B$6,""),$I195))</f>
        <v/>
      </c>
      <c r="O195" s="23">
        <f>IF($Y195&lt;&gt;1,"",IF($J195="",IF(AND(ISNUMBER('Parâmetros'!$B$7),'Parâmetros'!$B$7&gt;=0,'Parâmetros'!$B$7&lt;=1),'Parâmetros'!$B$7,""),$J195))</f>
        <v/>
      </c>
      <c r="P195" s="51">
        <f>IF(OR($Y195&lt;&gt;1,NOT(ISNUMBER($L195))),"",$E195*$L195)</f>
        <v/>
      </c>
      <c r="Q195" s="51">
        <f>IF($Y195&lt;&gt;1,"",$G195)</f>
        <v/>
      </c>
      <c r="R195" s="51">
        <f>IF(OR($Y195&lt;&gt;1,NOT(ISNUMBER($M195))),"",$E195*$M195)</f>
        <v/>
      </c>
      <c r="S195" s="51">
        <f>IF(OR($Y195&lt;&gt;1,NOT(ISNUMBER($N195))),"",$E195*$N195)</f>
        <v/>
      </c>
      <c r="T195" s="51">
        <f>IF(OR($Y195&lt;&gt;1,NOT(ISNUMBER($O195))),"",$E195*$O195)</f>
        <v/>
      </c>
      <c r="U195" s="51">
        <f>IF(COUNT($P195:$T195)&lt;&gt;5,"",SUM($P195:$T195))</f>
        <v/>
      </c>
      <c r="V195" s="23">
        <f>IFERROR($U195/$E195,"")</f>
        <v/>
      </c>
      <c r="W195" s="25">
        <f>IF(COUNTA($A195:$K195)=0,"",IF($A195="","Informar competência",IF($B195="","Informar SKU",IF($C195="","Informar produto",IF($D195="","Informar categoria",IF(COUNTIF('Parâmetros'!$D$4:$D$13,$D195)=0,"Categoria fora da lista",IF($E195="","Informar estoque médio",IF($G195="","Informar armazenagem",IF(COUNTIFS($A$6:$A$505,$A195,$B$6:$B$505,$B195)&gt;1,"Duplicidade de competência e SKU",IF($Y195&lt;&gt;1,"Valor, taxa ou data inválida",IF($U195="","Revisar parâmetros padrão",IF($V195&gt;'Parâmetros'!$B$8,"Taxa acima do limite",IF($E195&gt;'Parâmetros'!$B$9,"Estoque acima do limite","OK")))))))))))))</f>
        <v/>
      </c>
      <c r="X195" s="26">
        <f>IF(OR($Y195&lt;&gt;1,$A195&lt;&gt;'Resumo'!$B$3,$U195=""),"",COUNTIFS($A$6:$A$505,'Resumo'!$B$3,$Y$6:$Y$505,1,$U$6:$U$505,"&gt;"&amp;$U195)+COUNTIFS($A$6:$A195,'Resumo'!$B$3,$Y$6:$Y195,1,$U$6:$U195,$U195))</f>
        <v/>
      </c>
      <c r="Y195" s="26">
        <f>IF(COUNTA($A195:$K195)=0,"",IFERROR(IF(AND(ISNUMBER($A195),DAY($A195)=1,$A195&gt;=DATE(2020,1,1),$A195&lt;=DATE(2100,12,1),$B195&lt;&gt;"",$C195&lt;&gt;"",$D195&lt;&gt;"",COUNTIF('Parâmetros'!$D$4:$D$13,$D195)=1,ISNUMBER($E195),$E195&gt;0,ISNUMBER($G195),$G195&gt;=0,OR($F195="",AND(ISNUMBER($F195),$F195&gt;=0,$F195&lt;=1)),OR($H195="",AND(ISNUMBER($H195),$H195&gt;=0,$H195&lt;=1)),OR($I195="",AND(ISNUMBER($I195),$I195&gt;=0,$I195&lt;=1)),OR($J195="",AND(ISNUMBER($J195),$J195&gt;=0,$J195&lt;=1)),COUNTIFS($A$6:$A$505,$A195,$B$6:$B$505,$B195)=1),1,0),0))</f>
        <v/>
      </c>
    </row>
    <row r="196">
      <c r="A196" s="46" t="n"/>
      <c r="B196" s="19" t="n"/>
      <c r="C196" s="20" t="n"/>
      <c r="D196" s="19" t="n"/>
      <c r="E196" s="50" t="n"/>
      <c r="F196" s="22" t="n"/>
      <c r="G196" s="50" t="n"/>
      <c r="H196" s="22" t="n"/>
      <c r="I196" s="22" t="n"/>
      <c r="J196" s="22" t="n"/>
      <c r="K196" s="20" t="n"/>
      <c r="L196" s="23">
        <f>IF($Y196&lt;&gt;1,"",IF($F196="",IF(AND(ISNUMBER('Parâmetros'!$B$4),'Parâmetros'!$B$4&gt;=0,'Parâmetros'!$B$4&lt;=1),'Parâmetros'!$B$4,""),$F196))</f>
        <v/>
      </c>
      <c r="M196" s="23">
        <f>IF($Y196&lt;&gt;1,"",IF($H196="",IF(AND(ISNUMBER('Parâmetros'!$B$5),'Parâmetros'!$B$5&gt;=0,'Parâmetros'!$B$5&lt;=1),'Parâmetros'!$B$5,""),$H196))</f>
        <v/>
      </c>
      <c r="N196" s="23">
        <f>IF($Y196&lt;&gt;1,"",IF($I196="",IF(AND(ISNUMBER('Parâmetros'!$B$6),'Parâmetros'!$B$6&gt;=0,'Parâmetros'!$B$6&lt;=1),'Parâmetros'!$B$6,""),$I196))</f>
        <v/>
      </c>
      <c r="O196" s="23">
        <f>IF($Y196&lt;&gt;1,"",IF($J196="",IF(AND(ISNUMBER('Parâmetros'!$B$7),'Parâmetros'!$B$7&gt;=0,'Parâmetros'!$B$7&lt;=1),'Parâmetros'!$B$7,""),$J196))</f>
        <v/>
      </c>
      <c r="P196" s="51">
        <f>IF(OR($Y196&lt;&gt;1,NOT(ISNUMBER($L196))),"",$E196*$L196)</f>
        <v/>
      </c>
      <c r="Q196" s="51">
        <f>IF($Y196&lt;&gt;1,"",$G196)</f>
        <v/>
      </c>
      <c r="R196" s="51">
        <f>IF(OR($Y196&lt;&gt;1,NOT(ISNUMBER($M196))),"",$E196*$M196)</f>
        <v/>
      </c>
      <c r="S196" s="51">
        <f>IF(OR($Y196&lt;&gt;1,NOT(ISNUMBER($N196))),"",$E196*$N196)</f>
        <v/>
      </c>
      <c r="T196" s="51">
        <f>IF(OR($Y196&lt;&gt;1,NOT(ISNUMBER($O196))),"",$E196*$O196)</f>
        <v/>
      </c>
      <c r="U196" s="51">
        <f>IF(COUNT($P196:$T196)&lt;&gt;5,"",SUM($P196:$T196))</f>
        <v/>
      </c>
      <c r="V196" s="23">
        <f>IFERROR($U196/$E196,"")</f>
        <v/>
      </c>
      <c r="W196" s="25">
        <f>IF(COUNTA($A196:$K196)=0,"",IF($A196="","Informar competência",IF($B196="","Informar SKU",IF($C196="","Informar produto",IF($D196="","Informar categoria",IF(COUNTIF('Parâmetros'!$D$4:$D$13,$D196)=0,"Categoria fora da lista",IF($E196="","Informar estoque médio",IF($G196="","Informar armazenagem",IF(COUNTIFS($A$6:$A$505,$A196,$B$6:$B$505,$B196)&gt;1,"Duplicidade de competência e SKU",IF($Y196&lt;&gt;1,"Valor, taxa ou data inválida",IF($U196="","Revisar parâmetros padrão",IF($V196&gt;'Parâmetros'!$B$8,"Taxa acima do limite",IF($E196&gt;'Parâmetros'!$B$9,"Estoque acima do limite","OK")))))))))))))</f>
        <v/>
      </c>
      <c r="X196" s="26">
        <f>IF(OR($Y196&lt;&gt;1,$A196&lt;&gt;'Resumo'!$B$3,$U196=""),"",COUNTIFS($A$6:$A$505,'Resumo'!$B$3,$Y$6:$Y$505,1,$U$6:$U$505,"&gt;"&amp;$U196)+COUNTIFS($A$6:$A196,'Resumo'!$B$3,$Y$6:$Y196,1,$U$6:$U196,$U196))</f>
        <v/>
      </c>
      <c r="Y196" s="26">
        <f>IF(COUNTA($A196:$K196)=0,"",IFERROR(IF(AND(ISNUMBER($A196),DAY($A196)=1,$A196&gt;=DATE(2020,1,1),$A196&lt;=DATE(2100,12,1),$B196&lt;&gt;"",$C196&lt;&gt;"",$D196&lt;&gt;"",COUNTIF('Parâmetros'!$D$4:$D$13,$D196)=1,ISNUMBER($E196),$E196&gt;0,ISNUMBER($G196),$G196&gt;=0,OR($F196="",AND(ISNUMBER($F196),$F196&gt;=0,$F196&lt;=1)),OR($H196="",AND(ISNUMBER($H196),$H196&gt;=0,$H196&lt;=1)),OR($I196="",AND(ISNUMBER($I196),$I196&gt;=0,$I196&lt;=1)),OR($J196="",AND(ISNUMBER($J196),$J196&gt;=0,$J196&lt;=1)),COUNTIFS($A$6:$A$505,$A196,$B$6:$B$505,$B196)=1),1,0),0))</f>
        <v/>
      </c>
    </row>
    <row r="197">
      <c r="A197" s="46" t="n"/>
      <c r="B197" s="19" t="n"/>
      <c r="C197" s="20" t="n"/>
      <c r="D197" s="19" t="n"/>
      <c r="E197" s="50" t="n"/>
      <c r="F197" s="22" t="n"/>
      <c r="G197" s="50" t="n"/>
      <c r="H197" s="22" t="n"/>
      <c r="I197" s="22" t="n"/>
      <c r="J197" s="22" t="n"/>
      <c r="K197" s="20" t="n"/>
      <c r="L197" s="23">
        <f>IF($Y197&lt;&gt;1,"",IF($F197="",IF(AND(ISNUMBER('Parâmetros'!$B$4),'Parâmetros'!$B$4&gt;=0,'Parâmetros'!$B$4&lt;=1),'Parâmetros'!$B$4,""),$F197))</f>
        <v/>
      </c>
      <c r="M197" s="23">
        <f>IF($Y197&lt;&gt;1,"",IF($H197="",IF(AND(ISNUMBER('Parâmetros'!$B$5),'Parâmetros'!$B$5&gt;=0,'Parâmetros'!$B$5&lt;=1),'Parâmetros'!$B$5,""),$H197))</f>
        <v/>
      </c>
      <c r="N197" s="23">
        <f>IF($Y197&lt;&gt;1,"",IF($I197="",IF(AND(ISNUMBER('Parâmetros'!$B$6),'Parâmetros'!$B$6&gt;=0,'Parâmetros'!$B$6&lt;=1),'Parâmetros'!$B$6,""),$I197))</f>
        <v/>
      </c>
      <c r="O197" s="23">
        <f>IF($Y197&lt;&gt;1,"",IF($J197="",IF(AND(ISNUMBER('Parâmetros'!$B$7),'Parâmetros'!$B$7&gt;=0,'Parâmetros'!$B$7&lt;=1),'Parâmetros'!$B$7,""),$J197))</f>
        <v/>
      </c>
      <c r="P197" s="51">
        <f>IF(OR($Y197&lt;&gt;1,NOT(ISNUMBER($L197))),"",$E197*$L197)</f>
        <v/>
      </c>
      <c r="Q197" s="51">
        <f>IF($Y197&lt;&gt;1,"",$G197)</f>
        <v/>
      </c>
      <c r="R197" s="51">
        <f>IF(OR($Y197&lt;&gt;1,NOT(ISNUMBER($M197))),"",$E197*$M197)</f>
        <v/>
      </c>
      <c r="S197" s="51">
        <f>IF(OR($Y197&lt;&gt;1,NOT(ISNUMBER($N197))),"",$E197*$N197)</f>
        <v/>
      </c>
      <c r="T197" s="51">
        <f>IF(OR($Y197&lt;&gt;1,NOT(ISNUMBER($O197))),"",$E197*$O197)</f>
        <v/>
      </c>
      <c r="U197" s="51">
        <f>IF(COUNT($P197:$T197)&lt;&gt;5,"",SUM($P197:$T197))</f>
        <v/>
      </c>
      <c r="V197" s="23">
        <f>IFERROR($U197/$E197,"")</f>
        <v/>
      </c>
      <c r="W197" s="25">
        <f>IF(COUNTA($A197:$K197)=0,"",IF($A197="","Informar competência",IF($B197="","Informar SKU",IF($C197="","Informar produto",IF($D197="","Informar categoria",IF(COUNTIF('Parâmetros'!$D$4:$D$13,$D197)=0,"Categoria fora da lista",IF($E197="","Informar estoque médio",IF($G197="","Informar armazenagem",IF(COUNTIFS($A$6:$A$505,$A197,$B$6:$B$505,$B197)&gt;1,"Duplicidade de competência e SKU",IF($Y197&lt;&gt;1,"Valor, taxa ou data inválida",IF($U197="","Revisar parâmetros padrão",IF($V197&gt;'Parâmetros'!$B$8,"Taxa acima do limite",IF($E197&gt;'Parâmetros'!$B$9,"Estoque acima do limite","OK")))))))))))))</f>
        <v/>
      </c>
      <c r="X197" s="26">
        <f>IF(OR($Y197&lt;&gt;1,$A197&lt;&gt;'Resumo'!$B$3,$U197=""),"",COUNTIFS($A$6:$A$505,'Resumo'!$B$3,$Y$6:$Y$505,1,$U$6:$U$505,"&gt;"&amp;$U197)+COUNTIFS($A$6:$A197,'Resumo'!$B$3,$Y$6:$Y197,1,$U$6:$U197,$U197))</f>
        <v/>
      </c>
      <c r="Y197" s="26">
        <f>IF(COUNTA($A197:$K197)=0,"",IFERROR(IF(AND(ISNUMBER($A197),DAY($A197)=1,$A197&gt;=DATE(2020,1,1),$A197&lt;=DATE(2100,12,1),$B197&lt;&gt;"",$C197&lt;&gt;"",$D197&lt;&gt;"",COUNTIF('Parâmetros'!$D$4:$D$13,$D197)=1,ISNUMBER($E197),$E197&gt;0,ISNUMBER($G197),$G197&gt;=0,OR($F197="",AND(ISNUMBER($F197),$F197&gt;=0,$F197&lt;=1)),OR($H197="",AND(ISNUMBER($H197),$H197&gt;=0,$H197&lt;=1)),OR($I197="",AND(ISNUMBER($I197),$I197&gt;=0,$I197&lt;=1)),OR($J197="",AND(ISNUMBER($J197),$J197&gt;=0,$J197&lt;=1)),COUNTIFS($A$6:$A$505,$A197,$B$6:$B$505,$B197)=1),1,0),0))</f>
        <v/>
      </c>
    </row>
    <row r="198">
      <c r="A198" s="46" t="n"/>
      <c r="B198" s="19" t="n"/>
      <c r="C198" s="20" t="n"/>
      <c r="D198" s="19" t="n"/>
      <c r="E198" s="50" t="n"/>
      <c r="F198" s="22" t="n"/>
      <c r="G198" s="50" t="n"/>
      <c r="H198" s="22" t="n"/>
      <c r="I198" s="22" t="n"/>
      <c r="J198" s="22" t="n"/>
      <c r="K198" s="20" t="n"/>
      <c r="L198" s="23">
        <f>IF($Y198&lt;&gt;1,"",IF($F198="",IF(AND(ISNUMBER('Parâmetros'!$B$4),'Parâmetros'!$B$4&gt;=0,'Parâmetros'!$B$4&lt;=1),'Parâmetros'!$B$4,""),$F198))</f>
        <v/>
      </c>
      <c r="M198" s="23">
        <f>IF($Y198&lt;&gt;1,"",IF($H198="",IF(AND(ISNUMBER('Parâmetros'!$B$5),'Parâmetros'!$B$5&gt;=0,'Parâmetros'!$B$5&lt;=1),'Parâmetros'!$B$5,""),$H198))</f>
        <v/>
      </c>
      <c r="N198" s="23">
        <f>IF($Y198&lt;&gt;1,"",IF($I198="",IF(AND(ISNUMBER('Parâmetros'!$B$6),'Parâmetros'!$B$6&gt;=0,'Parâmetros'!$B$6&lt;=1),'Parâmetros'!$B$6,""),$I198))</f>
        <v/>
      </c>
      <c r="O198" s="23">
        <f>IF($Y198&lt;&gt;1,"",IF($J198="",IF(AND(ISNUMBER('Parâmetros'!$B$7),'Parâmetros'!$B$7&gt;=0,'Parâmetros'!$B$7&lt;=1),'Parâmetros'!$B$7,""),$J198))</f>
        <v/>
      </c>
      <c r="P198" s="51">
        <f>IF(OR($Y198&lt;&gt;1,NOT(ISNUMBER($L198))),"",$E198*$L198)</f>
        <v/>
      </c>
      <c r="Q198" s="51">
        <f>IF($Y198&lt;&gt;1,"",$G198)</f>
        <v/>
      </c>
      <c r="R198" s="51">
        <f>IF(OR($Y198&lt;&gt;1,NOT(ISNUMBER($M198))),"",$E198*$M198)</f>
        <v/>
      </c>
      <c r="S198" s="51">
        <f>IF(OR($Y198&lt;&gt;1,NOT(ISNUMBER($N198))),"",$E198*$N198)</f>
        <v/>
      </c>
      <c r="T198" s="51">
        <f>IF(OR($Y198&lt;&gt;1,NOT(ISNUMBER($O198))),"",$E198*$O198)</f>
        <v/>
      </c>
      <c r="U198" s="51">
        <f>IF(COUNT($P198:$T198)&lt;&gt;5,"",SUM($P198:$T198))</f>
        <v/>
      </c>
      <c r="V198" s="23">
        <f>IFERROR($U198/$E198,"")</f>
        <v/>
      </c>
      <c r="W198" s="25">
        <f>IF(COUNTA($A198:$K198)=0,"",IF($A198="","Informar competência",IF($B198="","Informar SKU",IF($C198="","Informar produto",IF($D198="","Informar categoria",IF(COUNTIF('Parâmetros'!$D$4:$D$13,$D198)=0,"Categoria fora da lista",IF($E198="","Informar estoque médio",IF($G198="","Informar armazenagem",IF(COUNTIFS($A$6:$A$505,$A198,$B$6:$B$505,$B198)&gt;1,"Duplicidade de competência e SKU",IF($Y198&lt;&gt;1,"Valor, taxa ou data inválida",IF($U198="","Revisar parâmetros padrão",IF($V198&gt;'Parâmetros'!$B$8,"Taxa acima do limite",IF($E198&gt;'Parâmetros'!$B$9,"Estoque acima do limite","OK")))))))))))))</f>
        <v/>
      </c>
      <c r="X198" s="26">
        <f>IF(OR($Y198&lt;&gt;1,$A198&lt;&gt;'Resumo'!$B$3,$U198=""),"",COUNTIFS($A$6:$A$505,'Resumo'!$B$3,$Y$6:$Y$505,1,$U$6:$U$505,"&gt;"&amp;$U198)+COUNTIFS($A$6:$A198,'Resumo'!$B$3,$Y$6:$Y198,1,$U$6:$U198,$U198))</f>
        <v/>
      </c>
      <c r="Y198" s="26">
        <f>IF(COUNTA($A198:$K198)=0,"",IFERROR(IF(AND(ISNUMBER($A198),DAY($A198)=1,$A198&gt;=DATE(2020,1,1),$A198&lt;=DATE(2100,12,1),$B198&lt;&gt;"",$C198&lt;&gt;"",$D198&lt;&gt;"",COUNTIF('Parâmetros'!$D$4:$D$13,$D198)=1,ISNUMBER($E198),$E198&gt;0,ISNUMBER($G198),$G198&gt;=0,OR($F198="",AND(ISNUMBER($F198),$F198&gt;=0,$F198&lt;=1)),OR($H198="",AND(ISNUMBER($H198),$H198&gt;=0,$H198&lt;=1)),OR($I198="",AND(ISNUMBER($I198),$I198&gt;=0,$I198&lt;=1)),OR($J198="",AND(ISNUMBER($J198),$J198&gt;=0,$J198&lt;=1)),COUNTIFS($A$6:$A$505,$A198,$B$6:$B$505,$B198)=1),1,0),0))</f>
        <v/>
      </c>
    </row>
    <row r="199">
      <c r="A199" s="46" t="n"/>
      <c r="B199" s="19" t="n"/>
      <c r="C199" s="20" t="n"/>
      <c r="D199" s="19" t="n"/>
      <c r="E199" s="50" t="n"/>
      <c r="F199" s="22" t="n"/>
      <c r="G199" s="50" t="n"/>
      <c r="H199" s="22" t="n"/>
      <c r="I199" s="22" t="n"/>
      <c r="J199" s="22" t="n"/>
      <c r="K199" s="20" t="n"/>
      <c r="L199" s="23">
        <f>IF($Y199&lt;&gt;1,"",IF($F199="",IF(AND(ISNUMBER('Parâmetros'!$B$4),'Parâmetros'!$B$4&gt;=0,'Parâmetros'!$B$4&lt;=1),'Parâmetros'!$B$4,""),$F199))</f>
        <v/>
      </c>
      <c r="M199" s="23">
        <f>IF($Y199&lt;&gt;1,"",IF($H199="",IF(AND(ISNUMBER('Parâmetros'!$B$5),'Parâmetros'!$B$5&gt;=0,'Parâmetros'!$B$5&lt;=1),'Parâmetros'!$B$5,""),$H199))</f>
        <v/>
      </c>
      <c r="N199" s="23">
        <f>IF($Y199&lt;&gt;1,"",IF($I199="",IF(AND(ISNUMBER('Parâmetros'!$B$6),'Parâmetros'!$B$6&gt;=0,'Parâmetros'!$B$6&lt;=1),'Parâmetros'!$B$6,""),$I199))</f>
        <v/>
      </c>
      <c r="O199" s="23">
        <f>IF($Y199&lt;&gt;1,"",IF($J199="",IF(AND(ISNUMBER('Parâmetros'!$B$7),'Parâmetros'!$B$7&gt;=0,'Parâmetros'!$B$7&lt;=1),'Parâmetros'!$B$7,""),$J199))</f>
        <v/>
      </c>
      <c r="P199" s="51">
        <f>IF(OR($Y199&lt;&gt;1,NOT(ISNUMBER($L199))),"",$E199*$L199)</f>
        <v/>
      </c>
      <c r="Q199" s="51">
        <f>IF($Y199&lt;&gt;1,"",$G199)</f>
        <v/>
      </c>
      <c r="R199" s="51">
        <f>IF(OR($Y199&lt;&gt;1,NOT(ISNUMBER($M199))),"",$E199*$M199)</f>
        <v/>
      </c>
      <c r="S199" s="51">
        <f>IF(OR($Y199&lt;&gt;1,NOT(ISNUMBER($N199))),"",$E199*$N199)</f>
        <v/>
      </c>
      <c r="T199" s="51">
        <f>IF(OR($Y199&lt;&gt;1,NOT(ISNUMBER($O199))),"",$E199*$O199)</f>
        <v/>
      </c>
      <c r="U199" s="51">
        <f>IF(COUNT($P199:$T199)&lt;&gt;5,"",SUM($P199:$T199))</f>
        <v/>
      </c>
      <c r="V199" s="23">
        <f>IFERROR($U199/$E199,"")</f>
        <v/>
      </c>
      <c r="W199" s="25">
        <f>IF(COUNTA($A199:$K199)=0,"",IF($A199="","Informar competência",IF($B199="","Informar SKU",IF($C199="","Informar produto",IF($D199="","Informar categoria",IF(COUNTIF('Parâmetros'!$D$4:$D$13,$D199)=0,"Categoria fora da lista",IF($E199="","Informar estoque médio",IF($G199="","Informar armazenagem",IF(COUNTIFS($A$6:$A$505,$A199,$B$6:$B$505,$B199)&gt;1,"Duplicidade de competência e SKU",IF($Y199&lt;&gt;1,"Valor, taxa ou data inválida",IF($U199="","Revisar parâmetros padrão",IF($V199&gt;'Parâmetros'!$B$8,"Taxa acima do limite",IF($E199&gt;'Parâmetros'!$B$9,"Estoque acima do limite","OK")))))))))))))</f>
        <v/>
      </c>
      <c r="X199" s="26">
        <f>IF(OR($Y199&lt;&gt;1,$A199&lt;&gt;'Resumo'!$B$3,$U199=""),"",COUNTIFS($A$6:$A$505,'Resumo'!$B$3,$Y$6:$Y$505,1,$U$6:$U$505,"&gt;"&amp;$U199)+COUNTIFS($A$6:$A199,'Resumo'!$B$3,$Y$6:$Y199,1,$U$6:$U199,$U199))</f>
        <v/>
      </c>
      <c r="Y199" s="26">
        <f>IF(COUNTA($A199:$K199)=0,"",IFERROR(IF(AND(ISNUMBER($A199),DAY($A199)=1,$A199&gt;=DATE(2020,1,1),$A199&lt;=DATE(2100,12,1),$B199&lt;&gt;"",$C199&lt;&gt;"",$D199&lt;&gt;"",COUNTIF('Parâmetros'!$D$4:$D$13,$D199)=1,ISNUMBER($E199),$E199&gt;0,ISNUMBER($G199),$G199&gt;=0,OR($F199="",AND(ISNUMBER($F199),$F199&gt;=0,$F199&lt;=1)),OR($H199="",AND(ISNUMBER($H199),$H199&gt;=0,$H199&lt;=1)),OR($I199="",AND(ISNUMBER($I199),$I199&gt;=0,$I199&lt;=1)),OR($J199="",AND(ISNUMBER($J199),$J199&gt;=0,$J199&lt;=1)),COUNTIFS($A$6:$A$505,$A199,$B$6:$B$505,$B199)=1),1,0),0))</f>
        <v/>
      </c>
    </row>
    <row r="200">
      <c r="A200" s="46" t="n"/>
      <c r="B200" s="19" t="n"/>
      <c r="C200" s="20" t="n"/>
      <c r="D200" s="19" t="n"/>
      <c r="E200" s="50" t="n"/>
      <c r="F200" s="22" t="n"/>
      <c r="G200" s="50" t="n"/>
      <c r="H200" s="22" t="n"/>
      <c r="I200" s="22" t="n"/>
      <c r="J200" s="22" t="n"/>
      <c r="K200" s="20" t="n"/>
      <c r="L200" s="23">
        <f>IF($Y200&lt;&gt;1,"",IF($F200="",IF(AND(ISNUMBER('Parâmetros'!$B$4),'Parâmetros'!$B$4&gt;=0,'Parâmetros'!$B$4&lt;=1),'Parâmetros'!$B$4,""),$F200))</f>
        <v/>
      </c>
      <c r="M200" s="23">
        <f>IF($Y200&lt;&gt;1,"",IF($H200="",IF(AND(ISNUMBER('Parâmetros'!$B$5),'Parâmetros'!$B$5&gt;=0,'Parâmetros'!$B$5&lt;=1),'Parâmetros'!$B$5,""),$H200))</f>
        <v/>
      </c>
      <c r="N200" s="23">
        <f>IF($Y200&lt;&gt;1,"",IF($I200="",IF(AND(ISNUMBER('Parâmetros'!$B$6),'Parâmetros'!$B$6&gt;=0,'Parâmetros'!$B$6&lt;=1),'Parâmetros'!$B$6,""),$I200))</f>
        <v/>
      </c>
      <c r="O200" s="23">
        <f>IF($Y200&lt;&gt;1,"",IF($J200="",IF(AND(ISNUMBER('Parâmetros'!$B$7),'Parâmetros'!$B$7&gt;=0,'Parâmetros'!$B$7&lt;=1),'Parâmetros'!$B$7,""),$J200))</f>
        <v/>
      </c>
      <c r="P200" s="51">
        <f>IF(OR($Y200&lt;&gt;1,NOT(ISNUMBER($L200))),"",$E200*$L200)</f>
        <v/>
      </c>
      <c r="Q200" s="51">
        <f>IF($Y200&lt;&gt;1,"",$G200)</f>
        <v/>
      </c>
      <c r="R200" s="51">
        <f>IF(OR($Y200&lt;&gt;1,NOT(ISNUMBER($M200))),"",$E200*$M200)</f>
        <v/>
      </c>
      <c r="S200" s="51">
        <f>IF(OR($Y200&lt;&gt;1,NOT(ISNUMBER($N200))),"",$E200*$N200)</f>
        <v/>
      </c>
      <c r="T200" s="51">
        <f>IF(OR($Y200&lt;&gt;1,NOT(ISNUMBER($O200))),"",$E200*$O200)</f>
        <v/>
      </c>
      <c r="U200" s="51">
        <f>IF(COUNT($P200:$T200)&lt;&gt;5,"",SUM($P200:$T200))</f>
        <v/>
      </c>
      <c r="V200" s="23">
        <f>IFERROR($U200/$E200,"")</f>
        <v/>
      </c>
      <c r="W200" s="25">
        <f>IF(COUNTA($A200:$K200)=0,"",IF($A200="","Informar competência",IF($B200="","Informar SKU",IF($C200="","Informar produto",IF($D200="","Informar categoria",IF(COUNTIF('Parâmetros'!$D$4:$D$13,$D200)=0,"Categoria fora da lista",IF($E200="","Informar estoque médio",IF($G200="","Informar armazenagem",IF(COUNTIFS($A$6:$A$505,$A200,$B$6:$B$505,$B200)&gt;1,"Duplicidade de competência e SKU",IF($Y200&lt;&gt;1,"Valor, taxa ou data inválida",IF($U200="","Revisar parâmetros padrão",IF($V200&gt;'Parâmetros'!$B$8,"Taxa acima do limite",IF($E200&gt;'Parâmetros'!$B$9,"Estoque acima do limite","OK")))))))))))))</f>
        <v/>
      </c>
      <c r="X200" s="26">
        <f>IF(OR($Y200&lt;&gt;1,$A200&lt;&gt;'Resumo'!$B$3,$U200=""),"",COUNTIFS($A$6:$A$505,'Resumo'!$B$3,$Y$6:$Y$505,1,$U$6:$U$505,"&gt;"&amp;$U200)+COUNTIFS($A$6:$A200,'Resumo'!$B$3,$Y$6:$Y200,1,$U$6:$U200,$U200))</f>
        <v/>
      </c>
      <c r="Y200" s="26">
        <f>IF(COUNTA($A200:$K200)=0,"",IFERROR(IF(AND(ISNUMBER($A200),DAY($A200)=1,$A200&gt;=DATE(2020,1,1),$A200&lt;=DATE(2100,12,1),$B200&lt;&gt;"",$C200&lt;&gt;"",$D200&lt;&gt;"",COUNTIF('Parâmetros'!$D$4:$D$13,$D200)=1,ISNUMBER($E200),$E200&gt;0,ISNUMBER($G200),$G200&gt;=0,OR($F200="",AND(ISNUMBER($F200),$F200&gt;=0,$F200&lt;=1)),OR($H200="",AND(ISNUMBER($H200),$H200&gt;=0,$H200&lt;=1)),OR($I200="",AND(ISNUMBER($I200),$I200&gt;=0,$I200&lt;=1)),OR($J200="",AND(ISNUMBER($J200),$J200&gt;=0,$J200&lt;=1)),COUNTIFS($A$6:$A$505,$A200,$B$6:$B$505,$B200)=1),1,0),0))</f>
        <v/>
      </c>
    </row>
    <row r="201">
      <c r="A201" s="46" t="n"/>
      <c r="B201" s="19" t="n"/>
      <c r="C201" s="20" t="n"/>
      <c r="D201" s="19" t="n"/>
      <c r="E201" s="50" t="n"/>
      <c r="F201" s="22" t="n"/>
      <c r="G201" s="50" t="n"/>
      <c r="H201" s="22" t="n"/>
      <c r="I201" s="22" t="n"/>
      <c r="J201" s="22" t="n"/>
      <c r="K201" s="20" t="n"/>
      <c r="L201" s="23">
        <f>IF($Y201&lt;&gt;1,"",IF($F201="",IF(AND(ISNUMBER('Parâmetros'!$B$4),'Parâmetros'!$B$4&gt;=0,'Parâmetros'!$B$4&lt;=1),'Parâmetros'!$B$4,""),$F201))</f>
        <v/>
      </c>
      <c r="M201" s="23">
        <f>IF($Y201&lt;&gt;1,"",IF($H201="",IF(AND(ISNUMBER('Parâmetros'!$B$5),'Parâmetros'!$B$5&gt;=0,'Parâmetros'!$B$5&lt;=1),'Parâmetros'!$B$5,""),$H201))</f>
        <v/>
      </c>
      <c r="N201" s="23">
        <f>IF($Y201&lt;&gt;1,"",IF($I201="",IF(AND(ISNUMBER('Parâmetros'!$B$6),'Parâmetros'!$B$6&gt;=0,'Parâmetros'!$B$6&lt;=1),'Parâmetros'!$B$6,""),$I201))</f>
        <v/>
      </c>
      <c r="O201" s="23">
        <f>IF($Y201&lt;&gt;1,"",IF($J201="",IF(AND(ISNUMBER('Parâmetros'!$B$7),'Parâmetros'!$B$7&gt;=0,'Parâmetros'!$B$7&lt;=1),'Parâmetros'!$B$7,""),$J201))</f>
        <v/>
      </c>
      <c r="P201" s="51">
        <f>IF(OR($Y201&lt;&gt;1,NOT(ISNUMBER($L201))),"",$E201*$L201)</f>
        <v/>
      </c>
      <c r="Q201" s="51">
        <f>IF($Y201&lt;&gt;1,"",$G201)</f>
        <v/>
      </c>
      <c r="R201" s="51">
        <f>IF(OR($Y201&lt;&gt;1,NOT(ISNUMBER($M201))),"",$E201*$M201)</f>
        <v/>
      </c>
      <c r="S201" s="51">
        <f>IF(OR($Y201&lt;&gt;1,NOT(ISNUMBER($N201))),"",$E201*$N201)</f>
        <v/>
      </c>
      <c r="T201" s="51">
        <f>IF(OR($Y201&lt;&gt;1,NOT(ISNUMBER($O201))),"",$E201*$O201)</f>
        <v/>
      </c>
      <c r="U201" s="51">
        <f>IF(COUNT($P201:$T201)&lt;&gt;5,"",SUM($P201:$T201))</f>
        <v/>
      </c>
      <c r="V201" s="23">
        <f>IFERROR($U201/$E201,"")</f>
        <v/>
      </c>
      <c r="W201" s="25">
        <f>IF(COUNTA($A201:$K201)=0,"",IF($A201="","Informar competência",IF($B201="","Informar SKU",IF($C201="","Informar produto",IF($D201="","Informar categoria",IF(COUNTIF('Parâmetros'!$D$4:$D$13,$D201)=0,"Categoria fora da lista",IF($E201="","Informar estoque médio",IF($G201="","Informar armazenagem",IF(COUNTIFS($A$6:$A$505,$A201,$B$6:$B$505,$B201)&gt;1,"Duplicidade de competência e SKU",IF($Y201&lt;&gt;1,"Valor, taxa ou data inválida",IF($U201="","Revisar parâmetros padrão",IF($V201&gt;'Parâmetros'!$B$8,"Taxa acima do limite",IF($E201&gt;'Parâmetros'!$B$9,"Estoque acima do limite","OK")))))))))))))</f>
        <v/>
      </c>
      <c r="X201" s="26">
        <f>IF(OR($Y201&lt;&gt;1,$A201&lt;&gt;'Resumo'!$B$3,$U201=""),"",COUNTIFS($A$6:$A$505,'Resumo'!$B$3,$Y$6:$Y$505,1,$U$6:$U$505,"&gt;"&amp;$U201)+COUNTIFS($A$6:$A201,'Resumo'!$B$3,$Y$6:$Y201,1,$U$6:$U201,$U201))</f>
        <v/>
      </c>
      <c r="Y201" s="26">
        <f>IF(COUNTA($A201:$K201)=0,"",IFERROR(IF(AND(ISNUMBER($A201),DAY($A201)=1,$A201&gt;=DATE(2020,1,1),$A201&lt;=DATE(2100,12,1),$B201&lt;&gt;"",$C201&lt;&gt;"",$D201&lt;&gt;"",COUNTIF('Parâmetros'!$D$4:$D$13,$D201)=1,ISNUMBER($E201),$E201&gt;0,ISNUMBER($G201),$G201&gt;=0,OR($F201="",AND(ISNUMBER($F201),$F201&gt;=0,$F201&lt;=1)),OR($H201="",AND(ISNUMBER($H201),$H201&gt;=0,$H201&lt;=1)),OR($I201="",AND(ISNUMBER($I201),$I201&gt;=0,$I201&lt;=1)),OR($J201="",AND(ISNUMBER($J201),$J201&gt;=0,$J201&lt;=1)),COUNTIFS($A$6:$A$505,$A201,$B$6:$B$505,$B201)=1),1,0),0))</f>
        <v/>
      </c>
    </row>
    <row r="202">
      <c r="A202" s="46" t="n"/>
      <c r="B202" s="19" t="n"/>
      <c r="C202" s="20" t="n"/>
      <c r="D202" s="19" t="n"/>
      <c r="E202" s="50" t="n"/>
      <c r="F202" s="22" t="n"/>
      <c r="G202" s="50" t="n"/>
      <c r="H202" s="22" t="n"/>
      <c r="I202" s="22" t="n"/>
      <c r="J202" s="22" t="n"/>
      <c r="K202" s="20" t="n"/>
      <c r="L202" s="23">
        <f>IF($Y202&lt;&gt;1,"",IF($F202="",IF(AND(ISNUMBER('Parâmetros'!$B$4),'Parâmetros'!$B$4&gt;=0,'Parâmetros'!$B$4&lt;=1),'Parâmetros'!$B$4,""),$F202))</f>
        <v/>
      </c>
      <c r="M202" s="23">
        <f>IF($Y202&lt;&gt;1,"",IF($H202="",IF(AND(ISNUMBER('Parâmetros'!$B$5),'Parâmetros'!$B$5&gt;=0,'Parâmetros'!$B$5&lt;=1),'Parâmetros'!$B$5,""),$H202))</f>
        <v/>
      </c>
      <c r="N202" s="23">
        <f>IF($Y202&lt;&gt;1,"",IF($I202="",IF(AND(ISNUMBER('Parâmetros'!$B$6),'Parâmetros'!$B$6&gt;=0,'Parâmetros'!$B$6&lt;=1),'Parâmetros'!$B$6,""),$I202))</f>
        <v/>
      </c>
      <c r="O202" s="23">
        <f>IF($Y202&lt;&gt;1,"",IF($J202="",IF(AND(ISNUMBER('Parâmetros'!$B$7),'Parâmetros'!$B$7&gt;=0,'Parâmetros'!$B$7&lt;=1),'Parâmetros'!$B$7,""),$J202))</f>
        <v/>
      </c>
      <c r="P202" s="51">
        <f>IF(OR($Y202&lt;&gt;1,NOT(ISNUMBER($L202))),"",$E202*$L202)</f>
        <v/>
      </c>
      <c r="Q202" s="51">
        <f>IF($Y202&lt;&gt;1,"",$G202)</f>
        <v/>
      </c>
      <c r="R202" s="51">
        <f>IF(OR($Y202&lt;&gt;1,NOT(ISNUMBER($M202))),"",$E202*$M202)</f>
        <v/>
      </c>
      <c r="S202" s="51">
        <f>IF(OR($Y202&lt;&gt;1,NOT(ISNUMBER($N202))),"",$E202*$N202)</f>
        <v/>
      </c>
      <c r="T202" s="51">
        <f>IF(OR($Y202&lt;&gt;1,NOT(ISNUMBER($O202))),"",$E202*$O202)</f>
        <v/>
      </c>
      <c r="U202" s="51">
        <f>IF(COUNT($P202:$T202)&lt;&gt;5,"",SUM($P202:$T202))</f>
        <v/>
      </c>
      <c r="V202" s="23">
        <f>IFERROR($U202/$E202,"")</f>
        <v/>
      </c>
      <c r="W202" s="25">
        <f>IF(COUNTA($A202:$K202)=0,"",IF($A202="","Informar competência",IF($B202="","Informar SKU",IF($C202="","Informar produto",IF($D202="","Informar categoria",IF(COUNTIF('Parâmetros'!$D$4:$D$13,$D202)=0,"Categoria fora da lista",IF($E202="","Informar estoque médio",IF($G202="","Informar armazenagem",IF(COUNTIFS($A$6:$A$505,$A202,$B$6:$B$505,$B202)&gt;1,"Duplicidade de competência e SKU",IF($Y202&lt;&gt;1,"Valor, taxa ou data inválida",IF($U202="","Revisar parâmetros padrão",IF($V202&gt;'Parâmetros'!$B$8,"Taxa acima do limite",IF($E202&gt;'Parâmetros'!$B$9,"Estoque acima do limite","OK")))))))))))))</f>
        <v/>
      </c>
      <c r="X202" s="26">
        <f>IF(OR($Y202&lt;&gt;1,$A202&lt;&gt;'Resumo'!$B$3,$U202=""),"",COUNTIFS($A$6:$A$505,'Resumo'!$B$3,$Y$6:$Y$505,1,$U$6:$U$505,"&gt;"&amp;$U202)+COUNTIFS($A$6:$A202,'Resumo'!$B$3,$Y$6:$Y202,1,$U$6:$U202,$U202))</f>
        <v/>
      </c>
      <c r="Y202" s="26">
        <f>IF(COUNTA($A202:$K202)=0,"",IFERROR(IF(AND(ISNUMBER($A202),DAY($A202)=1,$A202&gt;=DATE(2020,1,1),$A202&lt;=DATE(2100,12,1),$B202&lt;&gt;"",$C202&lt;&gt;"",$D202&lt;&gt;"",COUNTIF('Parâmetros'!$D$4:$D$13,$D202)=1,ISNUMBER($E202),$E202&gt;0,ISNUMBER($G202),$G202&gt;=0,OR($F202="",AND(ISNUMBER($F202),$F202&gt;=0,$F202&lt;=1)),OR($H202="",AND(ISNUMBER($H202),$H202&gt;=0,$H202&lt;=1)),OR($I202="",AND(ISNUMBER($I202),$I202&gt;=0,$I202&lt;=1)),OR($J202="",AND(ISNUMBER($J202),$J202&gt;=0,$J202&lt;=1)),COUNTIFS($A$6:$A$505,$A202,$B$6:$B$505,$B202)=1),1,0),0))</f>
        <v/>
      </c>
    </row>
    <row r="203">
      <c r="A203" s="46" t="n"/>
      <c r="B203" s="19" t="n"/>
      <c r="C203" s="20" t="n"/>
      <c r="D203" s="19" t="n"/>
      <c r="E203" s="50" t="n"/>
      <c r="F203" s="22" t="n"/>
      <c r="G203" s="50" t="n"/>
      <c r="H203" s="22" t="n"/>
      <c r="I203" s="22" t="n"/>
      <c r="J203" s="22" t="n"/>
      <c r="K203" s="20" t="n"/>
      <c r="L203" s="23">
        <f>IF($Y203&lt;&gt;1,"",IF($F203="",IF(AND(ISNUMBER('Parâmetros'!$B$4),'Parâmetros'!$B$4&gt;=0,'Parâmetros'!$B$4&lt;=1),'Parâmetros'!$B$4,""),$F203))</f>
        <v/>
      </c>
      <c r="M203" s="23">
        <f>IF($Y203&lt;&gt;1,"",IF($H203="",IF(AND(ISNUMBER('Parâmetros'!$B$5),'Parâmetros'!$B$5&gt;=0,'Parâmetros'!$B$5&lt;=1),'Parâmetros'!$B$5,""),$H203))</f>
        <v/>
      </c>
      <c r="N203" s="23">
        <f>IF($Y203&lt;&gt;1,"",IF($I203="",IF(AND(ISNUMBER('Parâmetros'!$B$6),'Parâmetros'!$B$6&gt;=0,'Parâmetros'!$B$6&lt;=1),'Parâmetros'!$B$6,""),$I203))</f>
        <v/>
      </c>
      <c r="O203" s="23">
        <f>IF($Y203&lt;&gt;1,"",IF($J203="",IF(AND(ISNUMBER('Parâmetros'!$B$7),'Parâmetros'!$B$7&gt;=0,'Parâmetros'!$B$7&lt;=1),'Parâmetros'!$B$7,""),$J203))</f>
        <v/>
      </c>
      <c r="P203" s="51">
        <f>IF(OR($Y203&lt;&gt;1,NOT(ISNUMBER($L203))),"",$E203*$L203)</f>
        <v/>
      </c>
      <c r="Q203" s="51">
        <f>IF($Y203&lt;&gt;1,"",$G203)</f>
        <v/>
      </c>
      <c r="R203" s="51">
        <f>IF(OR($Y203&lt;&gt;1,NOT(ISNUMBER($M203))),"",$E203*$M203)</f>
        <v/>
      </c>
      <c r="S203" s="51">
        <f>IF(OR($Y203&lt;&gt;1,NOT(ISNUMBER($N203))),"",$E203*$N203)</f>
        <v/>
      </c>
      <c r="T203" s="51">
        <f>IF(OR($Y203&lt;&gt;1,NOT(ISNUMBER($O203))),"",$E203*$O203)</f>
        <v/>
      </c>
      <c r="U203" s="51">
        <f>IF(COUNT($P203:$T203)&lt;&gt;5,"",SUM($P203:$T203))</f>
        <v/>
      </c>
      <c r="V203" s="23">
        <f>IFERROR($U203/$E203,"")</f>
        <v/>
      </c>
      <c r="W203" s="25">
        <f>IF(COUNTA($A203:$K203)=0,"",IF($A203="","Informar competência",IF($B203="","Informar SKU",IF($C203="","Informar produto",IF($D203="","Informar categoria",IF(COUNTIF('Parâmetros'!$D$4:$D$13,$D203)=0,"Categoria fora da lista",IF($E203="","Informar estoque médio",IF($G203="","Informar armazenagem",IF(COUNTIFS($A$6:$A$505,$A203,$B$6:$B$505,$B203)&gt;1,"Duplicidade de competência e SKU",IF($Y203&lt;&gt;1,"Valor, taxa ou data inválida",IF($U203="","Revisar parâmetros padrão",IF($V203&gt;'Parâmetros'!$B$8,"Taxa acima do limite",IF($E203&gt;'Parâmetros'!$B$9,"Estoque acima do limite","OK")))))))))))))</f>
        <v/>
      </c>
      <c r="X203" s="26">
        <f>IF(OR($Y203&lt;&gt;1,$A203&lt;&gt;'Resumo'!$B$3,$U203=""),"",COUNTIFS($A$6:$A$505,'Resumo'!$B$3,$Y$6:$Y$505,1,$U$6:$U$505,"&gt;"&amp;$U203)+COUNTIFS($A$6:$A203,'Resumo'!$B$3,$Y$6:$Y203,1,$U$6:$U203,$U203))</f>
        <v/>
      </c>
      <c r="Y203" s="26">
        <f>IF(COUNTA($A203:$K203)=0,"",IFERROR(IF(AND(ISNUMBER($A203),DAY($A203)=1,$A203&gt;=DATE(2020,1,1),$A203&lt;=DATE(2100,12,1),$B203&lt;&gt;"",$C203&lt;&gt;"",$D203&lt;&gt;"",COUNTIF('Parâmetros'!$D$4:$D$13,$D203)=1,ISNUMBER($E203),$E203&gt;0,ISNUMBER($G203),$G203&gt;=0,OR($F203="",AND(ISNUMBER($F203),$F203&gt;=0,$F203&lt;=1)),OR($H203="",AND(ISNUMBER($H203),$H203&gt;=0,$H203&lt;=1)),OR($I203="",AND(ISNUMBER($I203),$I203&gt;=0,$I203&lt;=1)),OR($J203="",AND(ISNUMBER($J203),$J203&gt;=0,$J203&lt;=1)),COUNTIFS($A$6:$A$505,$A203,$B$6:$B$505,$B203)=1),1,0),0))</f>
        <v/>
      </c>
    </row>
    <row r="204">
      <c r="A204" s="46" t="n"/>
      <c r="B204" s="19" t="n"/>
      <c r="C204" s="20" t="n"/>
      <c r="D204" s="19" t="n"/>
      <c r="E204" s="50" t="n"/>
      <c r="F204" s="22" t="n"/>
      <c r="G204" s="50" t="n"/>
      <c r="H204" s="22" t="n"/>
      <c r="I204" s="22" t="n"/>
      <c r="J204" s="22" t="n"/>
      <c r="K204" s="20" t="n"/>
      <c r="L204" s="23">
        <f>IF($Y204&lt;&gt;1,"",IF($F204="",IF(AND(ISNUMBER('Parâmetros'!$B$4),'Parâmetros'!$B$4&gt;=0,'Parâmetros'!$B$4&lt;=1),'Parâmetros'!$B$4,""),$F204))</f>
        <v/>
      </c>
      <c r="M204" s="23">
        <f>IF($Y204&lt;&gt;1,"",IF($H204="",IF(AND(ISNUMBER('Parâmetros'!$B$5),'Parâmetros'!$B$5&gt;=0,'Parâmetros'!$B$5&lt;=1),'Parâmetros'!$B$5,""),$H204))</f>
        <v/>
      </c>
      <c r="N204" s="23">
        <f>IF($Y204&lt;&gt;1,"",IF($I204="",IF(AND(ISNUMBER('Parâmetros'!$B$6),'Parâmetros'!$B$6&gt;=0,'Parâmetros'!$B$6&lt;=1),'Parâmetros'!$B$6,""),$I204))</f>
        <v/>
      </c>
      <c r="O204" s="23">
        <f>IF($Y204&lt;&gt;1,"",IF($J204="",IF(AND(ISNUMBER('Parâmetros'!$B$7),'Parâmetros'!$B$7&gt;=0,'Parâmetros'!$B$7&lt;=1),'Parâmetros'!$B$7,""),$J204))</f>
        <v/>
      </c>
      <c r="P204" s="51">
        <f>IF(OR($Y204&lt;&gt;1,NOT(ISNUMBER($L204))),"",$E204*$L204)</f>
        <v/>
      </c>
      <c r="Q204" s="51">
        <f>IF($Y204&lt;&gt;1,"",$G204)</f>
        <v/>
      </c>
      <c r="R204" s="51">
        <f>IF(OR($Y204&lt;&gt;1,NOT(ISNUMBER($M204))),"",$E204*$M204)</f>
        <v/>
      </c>
      <c r="S204" s="51">
        <f>IF(OR($Y204&lt;&gt;1,NOT(ISNUMBER($N204))),"",$E204*$N204)</f>
        <v/>
      </c>
      <c r="T204" s="51">
        <f>IF(OR($Y204&lt;&gt;1,NOT(ISNUMBER($O204))),"",$E204*$O204)</f>
        <v/>
      </c>
      <c r="U204" s="51">
        <f>IF(COUNT($P204:$T204)&lt;&gt;5,"",SUM($P204:$T204))</f>
        <v/>
      </c>
      <c r="V204" s="23">
        <f>IFERROR($U204/$E204,"")</f>
        <v/>
      </c>
      <c r="W204" s="25">
        <f>IF(COUNTA($A204:$K204)=0,"",IF($A204="","Informar competência",IF($B204="","Informar SKU",IF($C204="","Informar produto",IF($D204="","Informar categoria",IF(COUNTIF('Parâmetros'!$D$4:$D$13,$D204)=0,"Categoria fora da lista",IF($E204="","Informar estoque médio",IF($G204="","Informar armazenagem",IF(COUNTIFS($A$6:$A$505,$A204,$B$6:$B$505,$B204)&gt;1,"Duplicidade de competência e SKU",IF($Y204&lt;&gt;1,"Valor, taxa ou data inválida",IF($U204="","Revisar parâmetros padrão",IF($V204&gt;'Parâmetros'!$B$8,"Taxa acima do limite",IF($E204&gt;'Parâmetros'!$B$9,"Estoque acima do limite","OK")))))))))))))</f>
        <v/>
      </c>
      <c r="X204" s="26">
        <f>IF(OR($Y204&lt;&gt;1,$A204&lt;&gt;'Resumo'!$B$3,$U204=""),"",COUNTIFS($A$6:$A$505,'Resumo'!$B$3,$Y$6:$Y$505,1,$U$6:$U$505,"&gt;"&amp;$U204)+COUNTIFS($A$6:$A204,'Resumo'!$B$3,$Y$6:$Y204,1,$U$6:$U204,$U204))</f>
        <v/>
      </c>
      <c r="Y204" s="26">
        <f>IF(COUNTA($A204:$K204)=0,"",IFERROR(IF(AND(ISNUMBER($A204),DAY($A204)=1,$A204&gt;=DATE(2020,1,1),$A204&lt;=DATE(2100,12,1),$B204&lt;&gt;"",$C204&lt;&gt;"",$D204&lt;&gt;"",COUNTIF('Parâmetros'!$D$4:$D$13,$D204)=1,ISNUMBER($E204),$E204&gt;0,ISNUMBER($G204),$G204&gt;=0,OR($F204="",AND(ISNUMBER($F204),$F204&gt;=0,$F204&lt;=1)),OR($H204="",AND(ISNUMBER($H204),$H204&gt;=0,$H204&lt;=1)),OR($I204="",AND(ISNUMBER($I204),$I204&gt;=0,$I204&lt;=1)),OR($J204="",AND(ISNUMBER($J204),$J204&gt;=0,$J204&lt;=1)),COUNTIFS($A$6:$A$505,$A204,$B$6:$B$505,$B204)=1),1,0),0))</f>
        <v/>
      </c>
    </row>
    <row r="205">
      <c r="A205" s="46" t="n"/>
      <c r="B205" s="19" t="n"/>
      <c r="C205" s="20" t="n"/>
      <c r="D205" s="19" t="n"/>
      <c r="E205" s="50" t="n"/>
      <c r="F205" s="22" t="n"/>
      <c r="G205" s="50" t="n"/>
      <c r="H205" s="22" t="n"/>
      <c r="I205" s="22" t="n"/>
      <c r="J205" s="22" t="n"/>
      <c r="K205" s="20" t="n"/>
      <c r="L205" s="23">
        <f>IF($Y205&lt;&gt;1,"",IF($F205="",IF(AND(ISNUMBER('Parâmetros'!$B$4),'Parâmetros'!$B$4&gt;=0,'Parâmetros'!$B$4&lt;=1),'Parâmetros'!$B$4,""),$F205))</f>
        <v/>
      </c>
      <c r="M205" s="23">
        <f>IF($Y205&lt;&gt;1,"",IF($H205="",IF(AND(ISNUMBER('Parâmetros'!$B$5),'Parâmetros'!$B$5&gt;=0,'Parâmetros'!$B$5&lt;=1),'Parâmetros'!$B$5,""),$H205))</f>
        <v/>
      </c>
      <c r="N205" s="23">
        <f>IF($Y205&lt;&gt;1,"",IF($I205="",IF(AND(ISNUMBER('Parâmetros'!$B$6),'Parâmetros'!$B$6&gt;=0,'Parâmetros'!$B$6&lt;=1),'Parâmetros'!$B$6,""),$I205))</f>
        <v/>
      </c>
      <c r="O205" s="23">
        <f>IF($Y205&lt;&gt;1,"",IF($J205="",IF(AND(ISNUMBER('Parâmetros'!$B$7),'Parâmetros'!$B$7&gt;=0,'Parâmetros'!$B$7&lt;=1),'Parâmetros'!$B$7,""),$J205))</f>
        <v/>
      </c>
      <c r="P205" s="51">
        <f>IF(OR($Y205&lt;&gt;1,NOT(ISNUMBER($L205))),"",$E205*$L205)</f>
        <v/>
      </c>
      <c r="Q205" s="51">
        <f>IF($Y205&lt;&gt;1,"",$G205)</f>
        <v/>
      </c>
      <c r="R205" s="51">
        <f>IF(OR($Y205&lt;&gt;1,NOT(ISNUMBER($M205))),"",$E205*$M205)</f>
        <v/>
      </c>
      <c r="S205" s="51">
        <f>IF(OR($Y205&lt;&gt;1,NOT(ISNUMBER($N205))),"",$E205*$N205)</f>
        <v/>
      </c>
      <c r="T205" s="51">
        <f>IF(OR($Y205&lt;&gt;1,NOT(ISNUMBER($O205))),"",$E205*$O205)</f>
        <v/>
      </c>
      <c r="U205" s="51">
        <f>IF(COUNT($P205:$T205)&lt;&gt;5,"",SUM($P205:$T205))</f>
        <v/>
      </c>
      <c r="V205" s="23">
        <f>IFERROR($U205/$E205,"")</f>
        <v/>
      </c>
      <c r="W205" s="25">
        <f>IF(COUNTA($A205:$K205)=0,"",IF($A205="","Informar competência",IF($B205="","Informar SKU",IF($C205="","Informar produto",IF($D205="","Informar categoria",IF(COUNTIF('Parâmetros'!$D$4:$D$13,$D205)=0,"Categoria fora da lista",IF($E205="","Informar estoque médio",IF($G205="","Informar armazenagem",IF(COUNTIFS($A$6:$A$505,$A205,$B$6:$B$505,$B205)&gt;1,"Duplicidade de competência e SKU",IF($Y205&lt;&gt;1,"Valor, taxa ou data inválida",IF($U205="","Revisar parâmetros padrão",IF($V205&gt;'Parâmetros'!$B$8,"Taxa acima do limite",IF($E205&gt;'Parâmetros'!$B$9,"Estoque acima do limite","OK")))))))))))))</f>
        <v/>
      </c>
      <c r="X205" s="26">
        <f>IF(OR($Y205&lt;&gt;1,$A205&lt;&gt;'Resumo'!$B$3,$U205=""),"",COUNTIFS($A$6:$A$505,'Resumo'!$B$3,$Y$6:$Y$505,1,$U$6:$U$505,"&gt;"&amp;$U205)+COUNTIFS($A$6:$A205,'Resumo'!$B$3,$Y$6:$Y205,1,$U$6:$U205,$U205))</f>
        <v/>
      </c>
      <c r="Y205" s="26">
        <f>IF(COUNTA($A205:$K205)=0,"",IFERROR(IF(AND(ISNUMBER($A205),DAY($A205)=1,$A205&gt;=DATE(2020,1,1),$A205&lt;=DATE(2100,12,1),$B205&lt;&gt;"",$C205&lt;&gt;"",$D205&lt;&gt;"",COUNTIF('Parâmetros'!$D$4:$D$13,$D205)=1,ISNUMBER($E205),$E205&gt;0,ISNUMBER($G205),$G205&gt;=0,OR($F205="",AND(ISNUMBER($F205),$F205&gt;=0,$F205&lt;=1)),OR($H205="",AND(ISNUMBER($H205),$H205&gt;=0,$H205&lt;=1)),OR($I205="",AND(ISNUMBER($I205),$I205&gt;=0,$I205&lt;=1)),OR($J205="",AND(ISNUMBER($J205),$J205&gt;=0,$J205&lt;=1)),COUNTIFS($A$6:$A$505,$A205,$B$6:$B$505,$B205)=1),1,0),0))</f>
        <v/>
      </c>
    </row>
    <row r="206">
      <c r="A206" s="46" t="n"/>
      <c r="B206" s="19" t="n"/>
      <c r="C206" s="20" t="n"/>
      <c r="D206" s="19" t="n"/>
      <c r="E206" s="50" t="n"/>
      <c r="F206" s="22" t="n"/>
      <c r="G206" s="50" t="n"/>
      <c r="H206" s="22" t="n"/>
      <c r="I206" s="22" t="n"/>
      <c r="J206" s="22" t="n"/>
      <c r="K206" s="20" t="n"/>
      <c r="L206" s="23">
        <f>IF($Y206&lt;&gt;1,"",IF($F206="",IF(AND(ISNUMBER('Parâmetros'!$B$4),'Parâmetros'!$B$4&gt;=0,'Parâmetros'!$B$4&lt;=1),'Parâmetros'!$B$4,""),$F206))</f>
        <v/>
      </c>
      <c r="M206" s="23">
        <f>IF($Y206&lt;&gt;1,"",IF($H206="",IF(AND(ISNUMBER('Parâmetros'!$B$5),'Parâmetros'!$B$5&gt;=0,'Parâmetros'!$B$5&lt;=1),'Parâmetros'!$B$5,""),$H206))</f>
        <v/>
      </c>
      <c r="N206" s="23">
        <f>IF($Y206&lt;&gt;1,"",IF($I206="",IF(AND(ISNUMBER('Parâmetros'!$B$6),'Parâmetros'!$B$6&gt;=0,'Parâmetros'!$B$6&lt;=1),'Parâmetros'!$B$6,""),$I206))</f>
        <v/>
      </c>
      <c r="O206" s="23">
        <f>IF($Y206&lt;&gt;1,"",IF($J206="",IF(AND(ISNUMBER('Parâmetros'!$B$7),'Parâmetros'!$B$7&gt;=0,'Parâmetros'!$B$7&lt;=1),'Parâmetros'!$B$7,""),$J206))</f>
        <v/>
      </c>
      <c r="P206" s="51">
        <f>IF(OR($Y206&lt;&gt;1,NOT(ISNUMBER($L206))),"",$E206*$L206)</f>
        <v/>
      </c>
      <c r="Q206" s="51">
        <f>IF($Y206&lt;&gt;1,"",$G206)</f>
        <v/>
      </c>
      <c r="R206" s="51">
        <f>IF(OR($Y206&lt;&gt;1,NOT(ISNUMBER($M206))),"",$E206*$M206)</f>
        <v/>
      </c>
      <c r="S206" s="51">
        <f>IF(OR($Y206&lt;&gt;1,NOT(ISNUMBER($N206))),"",$E206*$N206)</f>
        <v/>
      </c>
      <c r="T206" s="51">
        <f>IF(OR($Y206&lt;&gt;1,NOT(ISNUMBER($O206))),"",$E206*$O206)</f>
        <v/>
      </c>
      <c r="U206" s="51">
        <f>IF(COUNT($P206:$T206)&lt;&gt;5,"",SUM($P206:$T206))</f>
        <v/>
      </c>
      <c r="V206" s="23">
        <f>IFERROR($U206/$E206,"")</f>
        <v/>
      </c>
      <c r="W206" s="25">
        <f>IF(COUNTA($A206:$K206)=0,"",IF($A206="","Informar competência",IF($B206="","Informar SKU",IF($C206="","Informar produto",IF($D206="","Informar categoria",IF(COUNTIF('Parâmetros'!$D$4:$D$13,$D206)=0,"Categoria fora da lista",IF($E206="","Informar estoque médio",IF($G206="","Informar armazenagem",IF(COUNTIFS($A$6:$A$505,$A206,$B$6:$B$505,$B206)&gt;1,"Duplicidade de competência e SKU",IF($Y206&lt;&gt;1,"Valor, taxa ou data inválida",IF($U206="","Revisar parâmetros padrão",IF($V206&gt;'Parâmetros'!$B$8,"Taxa acima do limite",IF($E206&gt;'Parâmetros'!$B$9,"Estoque acima do limite","OK")))))))))))))</f>
        <v/>
      </c>
      <c r="X206" s="26">
        <f>IF(OR($Y206&lt;&gt;1,$A206&lt;&gt;'Resumo'!$B$3,$U206=""),"",COUNTIFS($A$6:$A$505,'Resumo'!$B$3,$Y$6:$Y$505,1,$U$6:$U$505,"&gt;"&amp;$U206)+COUNTIFS($A$6:$A206,'Resumo'!$B$3,$Y$6:$Y206,1,$U$6:$U206,$U206))</f>
        <v/>
      </c>
      <c r="Y206" s="26">
        <f>IF(COUNTA($A206:$K206)=0,"",IFERROR(IF(AND(ISNUMBER($A206),DAY($A206)=1,$A206&gt;=DATE(2020,1,1),$A206&lt;=DATE(2100,12,1),$B206&lt;&gt;"",$C206&lt;&gt;"",$D206&lt;&gt;"",COUNTIF('Parâmetros'!$D$4:$D$13,$D206)=1,ISNUMBER($E206),$E206&gt;0,ISNUMBER($G206),$G206&gt;=0,OR($F206="",AND(ISNUMBER($F206),$F206&gt;=0,$F206&lt;=1)),OR($H206="",AND(ISNUMBER($H206),$H206&gt;=0,$H206&lt;=1)),OR($I206="",AND(ISNUMBER($I206),$I206&gt;=0,$I206&lt;=1)),OR($J206="",AND(ISNUMBER($J206),$J206&gt;=0,$J206&lt;=1)),COUNTIFS($A$6:$A$505,$A206,$B$6:$B$505,$B206)=1),1,0),0))</f>
        <v/>
      </c>
    </row>
    <row r="207">
      <c r="A207" s="46" t="n"/>
      <c r="B207" s="19" t="n"/>
      <c r="C207" s="20" t="n"/>
      <c r="D207" s="19" t="n"/>
      <c r="E207" s="50" t="n"/>
      <c r="F207" s="22" t="n"/>
      <c r="G207" s="50" t="n"/>
      <c r="H207" s="22" t="n"/>
      <c r="I207" s="22" t="n"/>
      <c r="J207" s="22" t="n"/>
      <c r="K207" s="20" t="n"/>
      <c r="L207" s="23">
        <f>IF($Y207&lt;&gt;1,"",IF($F207="",IF(AND(ISNUMBER('Parâmetros'!$B$4),'Parâmetros'!$B$4&gt;=0,'Parâmetros'!$B$4&lt;=1),'Parâmetros'!$B$4,""),$F207))</f>
        <v/>
      </c>
      <c r="M207" s="23">
        <f>IF($Y207&lt;&gt;1,"",IF($H207="",IF(AND(ISNUMBER('Parâmetros'!$B$5),'Parâmetros'!$B$5&gt;=0,'Parâmetros'!$B$5&lt;=1),'Parâmetros'!$B$5,""),$H207))</f>
        <v/>
      </c>
      <c r="N207" s="23">
        <f>IF($Y207&lt;&gt;1,"",IF($I207="",IF(AND(ISNUMBER('Parâmetros'!$B$6),'Parâmetros'!$B$6&gt;=0,'Parâmetros'!$B$6&lt;=1),'Parâmetros'!$B$6,""),$I207))</f>
        <v/>
      </c>
      <c r="O207" s="23">
        <f>IF($Y207&lt;&gt;1,"",IF($J207="",IF(AND(ISNUMBER('Parâmetros'!$B$7),'Parâmetros'!$B$7&gt;=0,'Parâmetros'!$B$7&lt;=1),'Parâmetros'!$B$7,""),$J207))</f>
        <v/>
      </c>
      <c r="P207" s="51">
        <f>IF(OR($Y207&lt;&gt;1,NOT(ISNUMBER($L207))),"",$E207*$L207)</f>
        <v/>
      </c>
      <c r="Q207" s="51">
        <f>IF($Y207&lt;&gt;1,"",$G207)</f>
        <v/>
      </c>
      <c r="R207" s="51">
        <f>IF(OR($Y207&lt;&gt;1,NOT(ISNUMBER($M207))),"",$E207*$M207)</f>
        <v/>
      </c>
      <c r="S207" s="51">
        <f>IF(OR($Y207&lt;&gt;1,NOT(ISNUMBER($N207))),"",$E207*$N207)</f>
        <v/>
      </c>
      <c r="T207" s="51">
        <f>IF(OR($Y207&lt;&gt;1,NOT(ISNUMBER($O207))),"",$E207*$O207)</f>
        <v/>
      </c>
      <c r="U207" s="51">
        <f>IF(COUNT($P207:$T207)&lt;&gt;5,"",SUM($P207:$T207))</f>
        <v/>
      </c>
      <c r="V207" s="23">
        <f>IFERROR($U207/$E207,"")</f>
        <v/>
      </c>
      <c r="W207" s="25">
        <f>IF(COUNTA($A207:$K207)=0,"",IF($A207="","Informar competência",IF($B207="","Informar SKU",IF($C207="","Informar produto",IF($D207="","Informar categoria",IF(COUNTIF('Parâmetros'!$D$4:$D$13,$D207)=0,"Categoria fora da lista",IF($E207="","Informar estoque médio",IF($G207="","Informar armazenagem",IF(COUNTIFS($A$6:$A$505,$A207,$B$6:$B$505,$B207)&gt;1,"Duplicidade de competência e SKU",IF($Y207&lt;&gt;1,"Valor, taxa ou data inválida",IF($U207="","Revisar parâmetros padrão",IF($V207&gt;'Parâmetros'!$B$8,"Taxa acima do limite",IF($E207&gt;'Parâmetros'!$B$9,"Estoque acima do limite","OK")))))))))))))</f>
        <v/>
      </c>
      <c r="X207" s="26">
        <f>IF(OR($Y207&lt;&gt;1,$A207&lt;&gt;'Resumo'!$B$3,$U207=""),"",COUNTIFS($A$6:$A$505,'Resumo'!$B$3,$Y$6:$Y$505,1,$U$6:$U$505,"&gt;"&amp;$U207)+COUNTIFS($A$6:$A207,'Resumo'!$B$3,$Y$6:$Y207,1,$U$6:$U207,$U207))</f>
        <v/>
      </c>
      <c r="Y207" s="26">
        <f>IF(COUNTA($A207:$K207)=0,"",IFERROR(IF(AND(ISNUMBER($A207),DAY($A207)=1,$A207&gt;=DATE(2020,1,1),$A207&lt;=DATE(2100,12,1),$B207&lt;&gt;"",$C207&lt;&gt;"",$D207&lt;&gt;"",COUNTIF('Parâmetros'!$D$4:$D$13,$D207)=1,ISNUMBER($E207),$E207&gt;0,ISNUMBER($G207),$G207&gt;=0,OR($F207="",AND(ISNUMBER($F207),$F207&gt;=0,$F207&lt;=1)),OR($H207="",AND(ISNUMBER($H207),$H207&gt;=0,$H207&lt;=1)),OR($I207="",AND(ISNUMBER($I207),$I207&gt;=0,$I207&lt;=1)),OR($J207="",AND(ISNUMBER($J207),$J207&gt;=0,$J207&lt;=1)),COUNTIFS($A$6:$A$505,$A207,$B$6:$B$505,$B207)=1),1,0),0))</f>
        <v/>
      </c>
    </row>
    <row r="208">
      <c r="A208" s="46" t="n"/>
      <c r="B208" s="19" t="n"/>
      <c r="C208" s="20" t="n"/>
      <c r="D208" s="19" t="n"/>
      <c r="E208" s="50" t="n"/>
      <c r="F208" s="22" t="n"/>
      <c r="G208" s="50" t="n"/>
      <c r="H208" s="22" t="n"/>
      <c r="I208" s="22" t="n"/>
      <c r="J208" s="22" t="n"/>
      <c r="K208" s="20" t="n"/>
      <c r="L208" s="23">
        <f>IF($Y208&lt;&gt;1,"",IF($F208="",IF(AND(ISNUMBER('Parâmetros'!$B$4),'Parâmetros'!$B$4&gt;=0,'Parâmetros'!$B$4&lt;=1),'Parâmetros'!$B$4,""),$F208))</f>
        <v/>
      </c>
      <c r="M208" s="23">
        <f>IF($Y208&lt;&gt;1,"",IF($H208="",IF(AND(ISNUMBER('Parâmetros'!$B$5),'Parâmetros'!$B$5&gt;=0,'Parâmetros'!$B$5&lt;=1),'Parâmetros'!$B$5,""),$H208))</f>
        <v/>
      </c>
      <c r="N208" s="23">
        <f>IF($Y208&lt;&gt;1,"",IF($I208="",IF(AND(ISNUMBER('Parâmetros'!$B$6),'Parâmetros'!$B$6&gt;=0,'Parâmetros'!$B$6&lt;=1),'Parâmetros'!$B$6,""),$I208))</f>
        <v/>
      </c>
      <c r="O208" s="23">
        <f>IF($Y208&lt;&gt;1,"",IF($J208="",IF(AND(ISNUMBER('Parâmetros'!$B$7),'Parâmetros'!$B$7&gt;=0,'Parâmetros'!$B$7&lt;=1),'Parâmetros'!$B$7,""),$J208))</f>
        <v/>
      </c>
      <c r="P208" s="51">
        <f>IF(OR($Y208&lt;&gt;1,NOT(ISNUMBER($L208))),"",$E208*$L208)</f>
        <v/>
      </c>
      <c r="Q208" s="51">
        <f>IF($Y208&lt;&gt;1,"",$G208)</f>
        <v/>
      </c>
      <c r="R208" s="51">
        <f>IF(OR($Y208&lt;&gt;1,NOT(ISNUMBER($M208))),"",$E208*$M208)</f>
        <v/>
      </c>
      <c r="S208" s="51">
        <f>IF(OR($Y208&lt;&gt;1,NOT(ISNUMBER($N208))),"",$E208*$N208)</f>
        <v/>
      </c>
      <c r="T208" s="51">
        <f>IF(OR($Y208&lt;&gt;1,NOT(ISNUMBER($O208))),"",$E208*$O208)</f>
        <v/>
      </c>
      <c r="U208" s="51">
        <f>IF(COUNT($P208:$T208)&lt;&gt;5,"",SUM($P208:$T208))</f>
        <v/>
      </c>
      <c r="V208" s="23">
        <f>IFERROR($U208/$E208,"")</f>
        <v/>
      </c>
      <c r="W208" s="25">
        <f>IF(COUNTA($A208:$K208)=0,"",IF($A208="","Informar competência",IF($B208="","Informar SKU",IF($C208="","Informar produto",IF($D208="","Informar categoria",IF(COUNTIF('Parâmetros'!$D$4:$D$13,$D208)=0,"Categoria fora da lista",IF($E208="","Informar estoque médio",IF($G208="","Informar armazenagem",IF(COUNTIFS($A$6:$A$505,$A208,$B$6:$B$505,$B208)&gt;1,"Duplicidade de competência e SKU",IF($Y208&lt;&gt;1,"Valor, taxa ou data inválida",IF($U208="","Revisar parâmetros padrão",IF($V208&gt;'Parâmetros'!$B$8,"Taxa acima do limite",IF($E208&gt;'Parâmetros'!$B$9,"Estoque acima do limite","OK")))))))))))))</f>
        <v/>
      </c>
      <c r="X208" s="26">
        <f>IF(OR($Y208&lt;&gt;1,$A208&lt;&gt;'Resumo'!$B$3,$U208=""),"",COUNTIFS($A$6:$A$505,'Resumo'!$B$3,$Y$6:$Y$505,1,$U$6:$U$505,"&gt;"&amp;$U208)+COUNTIFS($A$6:$A208,'Resumo'!$B$3,$Y$6:$Y208,1,$U$6:$U208,$U208))</f>
        <v/>
      </c>
      <c r="Y208" s="26">
        <f>IF(COUNTA($A208:$K208)=0,"",IFERROR(IF(AND(ISNUMBER($A208),DAY($A208)=1,$A208&gt;=DATE(2020,1,1),$A208&lt;=DATE(2100,12,1),$B208&lt;&gt;"",$C208&lt;&gt;"",$D208&lt;&gt;"",COUNTIF('Parâmetros'!$D$4:$D$13,$D208)=1,ISNUMBER($E208),$E208&gt;0,ISNUMBER($G208),$G208&gt;=0,OR($F208="",AND(ISNUMBER($F208),$F208&gt;=0,$F208&lt;=1)),OR($H208="",AND(ISNUMBER($H208),$H208&gt;=0,$H208&lt;=1)),OR($I208="",AND(ISNUMBER($I208),$I208&gt;=0,$I208&lt;=1)),OR($J208="",AND(ISNUMBER($J208),$J208&gt;=0,$J208&lt;=1)),COUNTIFS($A$6:$A$505,$A208,$B$6:$B$505,$B208)=1),1,0),0))</f>
        <v/>
      </c>
    </row>
    <row r="209">
      <c r="A209" s="46" t="n"/>
      <c r="B209" s="19" t="n"/>
      <c r="C209" s="20" t="n"/>
      <c r="D209" s="19" t="n"/>
      <c r="E209" s="50" t="n"/>
      <c r="F209" s="22" t="n"/>
      <c r="G209" s="50" t="n"/>
      <c r="H209" s="22" t="n"/>
      <c r="I209" s="22" t="n"/>
      <c r="J209" s="22" t="n"/>
      <c r="K209" s="20" t="n"/>
      <c r="L209" s="23">
        <f>IF($Y209&lt;&gt;1,"",IF($F209="",IF(AND(ISNUMBER('Parâmetros'!$B$4),'Parâmetros'!$B$4&gt;=0,'Parâmetros'!$B$4&lt;=1),'Parâmetros'!$B$4,""),$F209))</f>
        <v/>
      </c>
      <c r="M209" s="23">
        <f>IF($Y209&lt;&gt;1,"",IF($H209="",IF(AND(ISNUMBER('Parâmetros'!$B$5),'Parâmetros'!$B$5&gt;=0,'Parâmetros'!$B$5&lt;=1),'Parâmetros'!$B$5,""),$H209))</f>
        <v/>
      </c>
      <c r="N209" s="23">
        <f>IF($Y209&lt;&gt;1,"",IF($I209="",IF(AND(ISNUMBER('Parâmetros'!$B$6),'Parâmetros'!$B$6&gt;=0,'Parâmetros'!$B$6&lt;=1),'Parâmetros'!$B$6,""),$I209))</f>
        <v/>
      </c>
      <c r="O209" s="23">
        <f>IF($Y209&lt;&gt;1,"",IF($J209="",IF(AND(ISNUMBER('Parâmetros'!$B$7),'Parâmetros'!$B$7&gt;=0,'Parâmetros'!$B$7&lt;=1),'Parâmetros'!$B$7,""),$J209))</f>
        <v/>
      </c>
      <c r="P209" s="51">
        <f>IF(OR($Y209&lt;&gt;1,NOT(ISNUMBER($L209))),"",$E209*$L209)</f>
        <v/>
      </c>
      <c r="Q209" s="51">
        <f>IF($Y209&lt;&gt;1,"",$G209)</f>
        <v/>
      </c>
      <c r="R209" s="51">
        <f>IF(OR($Y209&lt;&gt;1,NOT(ISNUMBER($M209))),"",$E209*$M209)</f>
        <v/>
      </c>
      <c r="S209" s="51">
        <f>IF(OR($Y209&lt;&gt;1,NOT(ISNUMBER($N209))),"",$E209*$N209)</f>
        <v/>
      </c>
      <c r="T209" s="51">
        <f>IF(OR($Y209&lt;&gt;1,NOT(ISNUMBER($O209))),"",$E209*$O209)</f>
        <v/>
      </c>
      <c r="U209" s="51">
        <f>IF(COUNT($P209:$T209)&lt;&gt;5,"",SUM($P209:$T209))</f>
        <v/>
      </c>
      <c r="V209" s="23">
        <f>IFERROR($U209/$E209,"")</f>
        <v/>
      </c>
      <c r="W209" s="25">
        <f>IF(COUNTA($A209:$K209)=0,"",IF($A209="","Informar competência",IF($B209="","Informar SKU",IF($C209="","Informar produto",IF($D209="","Informar categoria",IF(COUNTIF('Parâmetros'!$D$4:$D$13,$D209)=0,"Categoria fora da lista",IF($E209="","Informar estoque médio",IF($G209="","Informar armazenagem",IF(COUNTIFS($A$6:$A$505,$A209,$B$6:$B$505,$B209)&gt;1,"Duplicidade de competência e SKU",IF($Y209&lt;&gt;1,"Valor, taxa ou data inválida",IF($U209="","Revisar parâmetros padrão",IF($V209&gt;'Parâmetros'!$B$8,"Taxa acima do limite",IF($E209&gt;'Parâmetros'!$B$9,"Estoque acima do limite","OK")))))))))))))</f>
        <v/>
      </c>
      <c r="X209" s="26">
        <f>IF(OR($Y209&lt;&gt;1,$A209&lt;&gt;'Resumo'!$B$3,$U209=""),"",COUNTIFS($A$6:$A$505,'Resumo'!$B$3,$Y$6:$Y$505,1,$U$6:$U$505,"&gt;"&amp;$U209)+COUNTIFS($A$6:$A209,'Resumo'!$B$3,$Y$6:$Y209,1,$U$6:$U209,$U209))</f>
        <v/>
      </c>
      <c r="Y209" s="26">
        <f>IF(COUNTA($A209:$K209)=0,"",IFERROR(IF(AND(ISNUMBER($A209),DAY($A209)=1,$A209&gt;=DATE(2020,1,1),$A209&lt;=DATE(2100,12,1),$B209&lt;&gt;"",$C209&lt;&gt;"",$D209&lt;&gt;"",COUNTIF('Parâmetros'!$D$4:$D$13,$D209)=1,ISNUMBER($E209),$E209&gt;0,ISNUMBER($G209),$G209&gt;=0,OR($F209="",AND(ISNUMBER($F209),$F209&gt;=0,$F209&lt;=1)),OR($H209="",AND(ISNUMBER($H209),$H209&gt;=0,$H209&lt;=1)),OR($I209="",AND(ISNUMBER($I209),$I209&gt;=0,$I209&lt;=1)),OR($J209="",AND(ISNUMBER($J209),$J209&gt;=0,$J209&lt;=1)),COUNTIFS($A$6:$A$505,$A209,$B$6:$B$505,$B209)=1),1,0),0))</f>
        <v/>
      </c>
    </row>
    <row r="210">
      <c r="A210" s="46" t="n"/>
      <c r="B210" s="19" t="n"/>
      <c r="C210" s="20" t="n"/>
      <c r="D210" s="19" t="n"/>
      <c r="E210" s="50" t="n"/>
      <c r="F210" s="22" t="n"/>
      <c r="G210" s="50" t="n"/>
      <c r="H210" s="22" t="n"/>
      <c r="I210" s="22" t="n"/>
      <c r="J210" s="22" t="n"/>
      <c r="K210" s="20" t="n"/>
      <c r="L210" s="23">
        <f>IF($Y210&lt;&gt;1,"",IF($F210="",IF(AND(ISNUMBER('Parâmetros'!$B$4),'Parâmetros'!$B$4&gt;=0,'Parâmetros'!$B$4&lt;=1),'Parâmetros'!$B$4,""),$F210))</f>
        <v/>
      </c>
      <c r="M210" s="23">
        <f>IF($Y210&lt;&gt;1,"",IF($H210="",IF(AND(ISNUMBER('Parâmetros'!$B$5),'Parâmetros'!$B$5&gt;=0,'Parâmetros'!$B$5&lt;=1),'Parâmetros'!$B$5,""),$H210))</f>
        <v/>
      </c>
      <c r="N210" s="23">
        <f>IF($Y210&lt;&gt;1,"",IF($I210="",IF(AND(ISNUMBER('Parâmetros'!$B$6),'Parâmetros'!$B$6&gt;=0,'Parâmetros'!$B$6&lt;=1),'Parâmetros'!$B$6,""),$I210))</f>
        <v/>
      </c>
      <c r="O210" s="23">
        <f>IF($Y210&lt;&gt;1,"",IF($J210="",IF(AND(ISNUMBER('Parâmetros'!$B$7),'Parâmetros'!$B$7&gt;=0,'Parâmetros'!$B$7&lt;=1),'Parâmetros'!$B$7,""),$J210))</f>
        <v/>
      </c>
      <c r="P210" s="51">
        <f>IF(OR($Y210&lt;&gt;1,NOT(ISNUMBER($L210))),"",$E210*$L210)</f>
        <v/>
      </c>
      <c r="Q210" s="51">
        <f>IF($Y210&lt;&gt;1,"",$G210)</f>
        <v/>
      </c>
      <c r="R210" s="51">
        <f>IF(OR($Y210&lt;&gt;1,NOT(ISNUMBER($M210))),"",$E210*$M210)</f>
        <v/>
      </c>
      <c r="S210" s="51">
        <f>IF(OR($Y210&lt;&gt;1,NOT(ISNUMBER($N210))),"",$E210*$N210)</f>
        <v/>
      </c>
      <c r="T210" s="51">
        <f>IF(OR($Y210&lt;&gt;1,NOT(ISNUMBER($O210))),"",$E210*$O210)</f>
        <v/>
      </c>
      <c r="U210" s="51">
        <f>IF(COUNT($P210:$T210)&lt;&gt;5,"",SUM($P210:$T210))</f>
        <v/>
      </c>
      <c r="V210" s="23">
        <f>IFERROR($U210/$E210,"")</f>
        <v/>
      </c>
      <c r="W210" s="25">
        <f>IF(COUNTA($A210:$K210)=0,"",IF($A210="","Informar competência",IF($B210="","Informar SKU",IF($C210="","Informar produto",IF($D210="","Informar categoria",IF(COUNTIF('Parâmetros'!$D$4:$D$13,$D210)=0,"Categoria fora da lista",IF($E210="","Informar estoque médio",IF($G210="","Informar armazenagem",IF(COUNTIFS($A$6:$A$505,$A210,$B$6:$B$505,$B210)&gt;1,"Duplicidade de competência e SKU",IF($Y210&lt;&gt;1,"Valor, taxa ou data inválida",IF($U210="","Revisar parâmetros padrão",IF($V210&gt;'Parâmetros'!$B$8,"Taxa acima do limite",IF($E210&gt;'Parâmetros'!$B$9,"Estoque acima do limite","OK")))))))))))))</f>
        <v/>
      </c>
      <c r="X210" s="26">
        <f>IF(OR($Y210&lt;&gt;1,$A210&lt;&gt;'Resumo'!$B$3,$U210=""),"",COUNTIFS($A$6:$A$505,'Resumo'!$B$3,$Y$6:$Y$505,1,$U$6:$U$505,"&gt;"&amp;$U210)+COUNTIFS($A$6:$A210,'Resumo'!$B$3,$Y$6:$Y210,1,$U$6:$U210,$U210))</f>
        <v/>
      </c>
      <c r="Y210" s="26">
        <f>IF(COUNTA($A210:$K210)=0,"",IFERROR(IF(AND(ISNUMBER($A210),DAY($A210)=1,$A210&gt;=DATE(2020,1,1),$A210&lt;=DATE(2100,12,1),$B210&lt;&gt;"",$C210&lt;&gt;"",$D210&lt;&gt;"",COUNTIF('Parâmetros'!$D$4:$D$13,$D210)=1,ISNUMBER($E210),$E210&gt;0,ISNUMBER($G210),$G210&gt;=0,OR($F210="",AND(ISNUMBER($F210),$F210&gt;=0,$F210&lt;=1)),OR($H210="",AND(ISNUMBER($H210),$H210&gt;=0,$H210&lt;=1)),OR($I210="",AND(ISNUMBER($I210),$I210&gt;=0,$I210&lt;=1)),OR($J210="",AND(ISNUMBER($J210),$J210&gt;=0,$J210&lt;=1)),COUNTIFS($A$6:$A$505,$A210,$B$6:$B$505,$B210)=1),1,0),0))</f>
        <v/>
      </c>
    </row>
    <row r="211">
      <c r="A211" s="46" t="n"/>
      <c r="B211" s="19" t="n"/>
      <c r="C211" s="20" t="n"/>
      <c r="D211" s="19" t="n"/>
      <c r="E211" s="50" t="n"/>
      <c r="F211" s="22" t="n"/>
      <c r="G211" s="50" t="n"/>
      <c r="H211" s="22" t="n"/>
      <c r="I211" s="22" t="n"/>
      <c r="J211" s="22" t="n"/>
      <c r="K211" s="20" t="n"/>
      <c r="L211" s="23">
        <f>IF($Y211&lt;&gt;1,"",IF($F211="",IF(AND(ISNUMBER('Parâmetros'!$B$4),'Parâmetros'!$B$4&gt;=0,'Parâmetros'!$B$4&lt;=1),'Parâmetros'!$B$4,""),$F211))</f>
        <v/>
      </c>
      <c r="M211" s="23">
        <f>IF($Y211&lt;&gt;1,"",IF($H211="",IF(AND(ISNUMBER('Parâmetros'!$B$5),'Parâmetros'!$B$5&gt;=0,'Parâmetros'!$B$5&lt;=1),'Parâmetros'!$B$5,""),$H211))</f>
        <v/>
      </c>
      <c r="N211" s="23">
        <f>IF($Y211&lt;&gt;1,"",IF($I211="",IF(AND(ISNUMBER('Parâmetros'!$B$6),'Parâmetros'!$B$6&gt;=0,'Parâmetros'!$B$6&lt;=1),'Parâmetros'!$B$6,""),$I211))</f>
        <v/>
      </c>
      <c r="O211" s="23">
        <f>IF($Y211&lt;&gt;1,"",IF($J211="",IF(AND(ISNUMBER('Parâmetros'!$B$7),'Parâmetros'!$B$7&gt;=0,'Parâmetros'!$B$7&lt;=1),'Parâmetros'!$B$7,""),$J211))</f>
        <v/>
      </c>
      <c r="P211" s="51">
        <f>IF(OR($Y211&lt;&gt;1,NOT(ISNUMBER($L211))),"",$E211*$L211)</f>
        <v/>
      </c>
      <c r="Q211" s="51">
        <f>IF($Y211&lt;&gt;1,"",$G211)</f>
        <v/>
      </c>
      <c r="R211" s="51">
        <f>IF(OR($Y211&lt;&gt;1,NOT(ISNUMBER($M211))),"",$E211*$M211)</f>
        <v/>
      </c>
      <c r="S211" s="51">
        <f>IF(OR($Y211&lt;&gt;1,NOT(ISNUMBER($N211))),"",$E211*$N211)</f>
        <v/>
      </c>
      <c r="T211" s="51">
        <f>IF(OR($Y211&lt;&gt;1,NOT(ISNUMBER($O211))),"",$E211*$O211)</f>
        <v/>
      </c>
      <c r="U211" s="51">
        <f>IF(COUNT($P211:$T211)&lt;&gt;5,"",SUM($P211:$T211))</f>
        <v/>
      </c>
      <c r="V211" s="23">
        <f>IFERROR($U211/$E211,"")</f>
        <v/>
      </c>
      <c r="W211" s="25">
        <f>IF(COUNTA($A211:$K211)=0,"",IF($A211="","Informar competência",IF($B211="","Informar SKU",IF($C211="","Informar produto",IF($D211="","Informar categoria",IF(COUNTIF('Parâmetros'!$D$4:$D$13,$D211)=0,"Categoria fora da lista",IF($E211="","Informar estoque médio",IF($G211="","Informar armazenagem",IF(COUNTIFS($A$6:$A$505,$A211,$B$6:$B$505,$B211)&gt;1,"Duplicidade de competência e SKU",IF($Y211&lt;&gt;1,"Valor, taxa ou data inválida",IF($U211="","Revisar parâmetros padrão",IF($V211&gt;'Parâmetros'!$B$8,"Taxa acima do limite",IF($E211&gt;'Parâmetros'!$B$9,"Estoque acima do limite","OK")))))))))))))</f>
        <v/>
      </c>
      <c r="X211" s="26">
        <f>IF(OR($Y211&lt;&gt;1,$A211&lt;&gt;'Resumo'!$B$3,$U211=""),"",COUNTIFS($A$6:$A$505,'Resumo'!$B$3,$Y$6:$Y$505,1,$U$6:$U$505,"&gt;"&amp;$U211)+COUNTIFS($A$6:$A211,'Resumo'!$B$3,$Y$6:$Y211,1,$U$6:$U211,$U211))</f>
        <v/>
      </c>
      <c r="Y211" s="26">
        <f>IF(COUNTA($A211:$K211)=0,"",IFERROR(IF(AND(ISNUMBER($A211),DAY($A211)=1,$A211&gt;=DATE(2020,1,1),$A211&lt;=DATE(2100,12,1),$B211&lt;&gt;"",$C211&lt;&gt;"",$D211&lt;&gt;"",COUNTIF('Parâmetros'!$D$4:$D$13,$D211)=1,ISNUMBER($E211),$E211&gt;0,ISNUMBER($G211),$G211&gt;=0,OR($F211="",AND(ISNUMBER($F211),$F211&gt;=0,$F211&lt;=1)),OR($H211="",AND(ISNUMBER($H211),$H211&gt;=0,$H211&lt;=1)),OR($I211="",AND(ISNUMBER($I211),$I211&gt;=0,$I211&lt;=1)),OR($J211="",AND(ISNUMBER($J211),$J211&gt;=0,$J211&lt;=1)),COUNTIFS($A$6:$A$505,$A211,$B$6:$B$505,$B211)=1),1,0),0))</f>
        <v/>
      </c>
    </row>
    <row r="212">
      <c r="A212" s="46" t="n"/>
      <c r="B212" s="19" t="n"/>
      <c r="C212" s="20" t="n"/>
      <c r="D212" s="19" t="n"/>
      <c r="E212" s="50" t="n"/>
      <c r="F212" s="22" t="n"/>
      <c r="G212" s="50" t="n"/>
      <c r="H212" s="22" t="n"/>
      <c r="I212" s="22" t="n"/>
      <c r="J212" s="22" t="n"/>
      <c r="K212" s="20" t="n"/>
      <c r="L212" s="23">
        <f>IF($Y212&lt;&gt;1,"",IF($F212="",IF(AND(ISNUMBER('Parâmetros'!$B$4),'Parâmetros'!$B$4&gt;=0,'Parâmetros'!$B$4&lt;=1),'Parâmetros'!$B$4,""),$F212))</f>
        <v/>
      </c>
      <c r="M212" s="23">
        <f>IF($Y212&lt;&gt;1,"",IF($H212="",IF(AND(ISNUMBER('Parâmetros'!$B$5),'Parâmetros'!$B$5&gt;=0,'Parâmetros'!$B$5&lt;=1),'Parâmetros'!$B$5,""),$H212))</f>
        <v/>
      </c>
      <c r="N212" s="23">
        <f>IF($Y212&lt;&gt;1,"",IF($I212="",IF(AND(ISNUMBER('Parâmetros'!$B$6),'Parâmetros'!$B$6&gt;=0,'Parâmetros'!$B$6&lt;=1),'Parâmetros'!$B$6,""),$I212))</f>
        <v/>
      </c>
      <c r="O212" s="23">
        <f>IF($Y212&lt;&gt;1,"",IF($J212="",IF(AND(ISNUMBER('Parâmetros'!$B$7),'Parâmetros'!$B$7&gt;=0,'Parâmetros'!$B$7&lt;=1),'Parâmetros'!$B$7,""),$J212))</f>
        <v/>
      </c>
      <c r="P212" s="51">
        <f>IF(OR($Y212&lt;&gt;1,NOT(ISNUMBER($L212))),"",$E212*$L212)</f>
        <v/>
      </c>
      <c r="Q212" s="51">
        <f>IF($Y212&lt;&gt;1,"",$G212)</f>
        <v/>
      </c>
      <c r="R212" s="51">
        <f>IF(OR($Y212&lt;&gt;1,NOT(ISNUMBER($M212))),"",$E212*$M212)</f>
        <v/>
      </c>
      <c r="S212" s="51">
        <f>IF(OR($Y212&lt;&gt;1,NOT(ISNUMBER($N212))),"",$E212*$N212)</f>
        <v/>
      </c>
      <c r="T212" s="51">
        <f>IF(OR($Y212&lt;&gt;1,NOT(ISNUMBER($O212))),"",$E212*$O212)</f>
        <v/>
      </c>
      <c r="U212" s="51">
        <f>IF(COUNT($P212:$T212)&lt;&gt;5,"",SUM($P212:$T212))</f>
        <v/>
      </c>
      <c r="V212" s="23">
        <f>IFERROR($U212/$E212,"")</f>
        <v/>
      </c>
      <c r="W212" s="25">
        <f>IF(COUNTA($A212:$K212)=0,"",IF($A212="","Informar competência",IF($B212="","Informar SKU",IF($C212="","Informar produto",IF($D212="","Informar categoria",IF(COUNTIF('Parâmetros'!$D$4:$D$13,$D212)=0,"Categoria fora da lista",IF($E212="","Informar estoque médio",IF($G212="","Informar armazenagem",IF(COUNTIFS($A$6:$A$505,$A212,$B$6:$B$505,$B212)&gt;1,"Duplicidade de competência e SKU",IF($Y212&lt;&gt;1,"Valor, taxa ou data inválida",IF($U212="","Revisar parâmetros padrão",IF($V212&gt;'Parâmetros'!$B$8,"Taxa acima do limite",IF($E212&gt;'Parâmetros'!$B$9,"Estoque acima do limite","OK")))))))))))))</f>
        <v/>
      </c>
      <c r="X212" s="26">
        <f>IF(OR($Y212&lt;&gt;1,$A212&lt;&gt;'Resumo'!$B$3,$U212=""),"",COUNTIFS($A$6:$A$505,'Resumo'!$B$3,$Y$6:$Y$505,1,$U$6:$U$505,"&gt;"&amp;$U212)+COUNTIFS($A$6:$A212,'Resumo'!$B$3,$Y$6:$Y212,1,$U$6:$U212,$U212))</f>
        <v/>
      </c>
      <c r="Y212" s="26">
        <f>IF(COUNTA($A212:$K212)=0,"",IFERROR(IF(AND(ISNUMBER($A212),DAY($A212)=1,$A212&gt;=DATE(2020,1,1),$A212&lt;=DATE(2100,12,1),$B212&lt;&gt;"",$C212&lt;&gt;"",$D212&lt;&gt;"",COUNTIF('Parâmetros'!$D$4:$D$13,$D212)=1,ISNUMBER($E212),$E212&gt;0,ISNUMBER($G212),$G212&gt;=0,OR($F212="",AND(ISNUMBER($F212),$F212&gt;=0,$F212&lt;=1)),OR($H212="",AND(ISNUMBER($H212),$H212&gt;=0,$H212&lt;=1)),OR($I212="",AND(ISNUMBER($I212),$I212&gt;=0,$I212&lt;=1)),OR($J212="",AND(ISNUMBER($J212),$J212&gt;=0,$J212&lt;=1)),COUNTIFS($A$6:$A$505,$A212,$B$6:$B$505,$B212)=1),1,0),0))</f>
        <v/>
      </c>
    </row>
    <row r="213">
      <c r="A213" s="46" t="n"/>
      <c r="B213" s="19" t="n"/>
      <c r="C213" s="20" t="n"/>
      <c r="D213" s="19" t="n"/>
      <c r="E213" s="50" t="n"/>
      <c r="F213" s="22" t="n"/>
      <c r="G213" s="50" t="n"/>
      <c r="H213" s="22" t="n"/>
      <c r="I213" s="22" t="n"/>
      <c r="J213" s="22" t="n"/>
      <c r="K213" s="20" t="n"/>
      <c r="L213" s="23">
        <f>IF($Y213&lt;&gt;1,"",IF($F213="",IF(AND(ISNUMBER('Parâmetros'!$B$4),'Parâmetros'!$B$4&gt;=0,'Parâmetros'!$B$4&lt;=1),'Parâmetros'!$B$4,""),$F213))</f>
        <v/>
      </c>
      <c r="M213" s="23">
        <f>IF($Y213&lt;&gt;1,"",IF($H213="",IF(AND(ISNUMBER('Parâmetros'!$B$5),'Parâmetros'!$B$5&gt;=0,'Parâmetros'!$B$5&lt;=1),'Parâmetros'!$B$5,""),$H213))</f>
        <v/>
      </c>
      <c r="N213" s="23">
        <f>IF($Y213&lt;&gt;1,"",IF($I213="",IF(AND(ISNUMBER('Parâmetros'!$B$6),'Parâmetros'!$B$6&gt;=0,'Parâmetros'!$B$6&lt;=1),'Parâmetros'!$B$6,""),$I213))</f>
        <v/>
      </c>
      <c r="O213" s="23">
        <f>IF($Y213&lt;&gt;1,"",IF($J213="",IF(AND(ISNUMBER('Parâmetros'!$B$7),'Parâmetros'!$B$7&gt;=0,'Parâmetros'!$B$7&lt;=1),'Parâmetros'!$B$7,""),$J213))</f>
        <v/>
      </c>
      <c r="P213" s="51">
        <f>IF(OR($Y213&lt;&gt;1,NOT(ISNUMBER($L213))),"",$E213*$L213)</f>
        <v/>
      </c>
      <c r="Q213" s="51">
        <f>IF($Y213&lt;&gt;1,"",$G213)</f>
        <v/>
      </c>
      <c r="R213" s="51">
        <f>IF(OR($Y213&lt;&gt;1,NOT(ISNUMBER($M213))),"",$E213*$M213)</f>
        <v/>
      </c>
      <c r="S213" s="51">
        <f>IF(OR($Y213&lt;&gt;1,NOT(ISNUMBER($N213))),"",$E213*$N213)</f>
        <v/>
      </c>
      <c r="T213" s="51">
        <f>IF(OR($Y213&lt;&gt;1,NOT(ISNUMBER($O213))),"",$E213*$O213)</f>
        <v/>
      </c>
      <c r="U213" s="51">
        <f>IF(COUNT($P213:$T213)&lt;&gt;5,"",SUM($P213:$T213))</f>
        <v/>
      </c>
      <c r="V213" s="23">
        <f>IFERROR($U213/$E213,"")</f>
        <v/>
      </c>
      <c r="W213" s="25">
        <f>IF(COUNTA($A213:$K213)=0,"",IF($A213="","Informar competência",IF($B213="","Informar SKU",IF($C213="","Informar produto",IF($D213="","Informar categoria",IF(COUNTIF('Parâmetros'!$D$4:$D$13,$D213)=0,"Categoria fora da lista",IF($E213="","Informar estoque médio",IF($G213="","Informar armazenagem",IF(COUNTIFS($A$6:$A$505,$A213,$B$6:$B$505,$B213)&gt;1,"Duplicidade de competência e SKU",IF($Y213&lt;&gt;1,"Valor, taxa ou data inválida",IF($U213="","Revisar parâmetros padrão",IF($V213&gt;'Parâmetros'!$B$8,"Taxa acima do limite",IF($E213&gt;'Parâmetros'!$B$9,"Estoque acima do limite","OK")))))))))))))</f>
        <v/>
      </c>
      <c r="X213" s="26">
        <f>IF(OR($Y213&lt;&gt;1,$A213&lt;&gt;'Resumo'!$B$3,$U213=""),"",COUNTIFS($A$6:$A$505,'Resumo'!$B$3,$Y$6:$Y$505,1,$U$6:$U$505,"&gt;"&amp;$U213)+COUNTIFS($A$6:$A213,'Resumo'!$B$3,$Y$6:$Y213,1,$U$6:$U213,$U213))</f>
        <v/>
      </c>
      <c r="Y213" s="26">
        <f>IF(COUNTA($A213:$K213)=0,"",IFERROR(IF(AND(ISNUMBER($A213),DAY($A213)=1,$A213&gt;=DATE(2020,1,1),$A213&lt;=DATE(2100,12,1),$B213&lt;&gt;"",$C213&lt;&gt;"",$D213&lt;&gt;"",COUNTIF('Parâmetros'!$D$4:$D$13,$D213)=1,ISNUMBER($E213),$E213&gt;0,ISNUMBER($G213),$G213&gt;=0,OR($F213="",AND(ISNUMBER($F213),$F213&gt;=0,$F213&lt;=1)),OR($H213="",AND(ISNUMBER($H213),$H213&gt;=0,$H213&lt;=1)),OR($I213="",AND(ISNUMBER($I213),$I213&gt;=0,$I213&lt;=1)),OR($J213="",AND(ISNUMBER($J213),$J213&gt;=0,$J213&lt;=1)),COUNTIFS($A$6:$A$505,$A213,$B$6:$B$505,$B213)=1),1,0),0))</f>
        <v/>
      </c>
    </row>
    <row r="214">
      <c r="A214" s="46" t="n"/>
      <c r="B214" s="19" t="n"/>
      <c r="C214" s="20" t="n"/>
      <c r="D214" s="19" t="n"/>
      <c r="E214" s="50" t="n"/>
      <c r="F214" s="22" t="n"/>
      <c r="G214" s="50" t="n"/>
      <c r="H214" s="22" t="n"/>
      <c r="I214" s="22" t="n"/>
      <c r="J214" s="22" t="n"/>
      <c r="K214" s="20" t="n"/>
      <c r="L214" s="23">
        <f>IF($Y214&lt;&gt;1,"",IF($F214="",IF(AND(ISNUMBER('Parâmetros'!$B$4),'Parâmetros'!$B$4&gt;=0,'Parâmetros'!$B$4&lt;=1),'Parâmetros'!$B$4,""),$F214))</f>
        <v/>
      </c>
      <c r="M214" s="23">
        <f>IF($Y214&lt;&gt;1,"",IF($H214="",IF(AND(ISNUMBER('Parâmetros'!$B$5),'Parâmetros'!$B$5&gt;=0,'Parâmetros'!$B$5&lt;=1),'Parâmetros'!$B$5,""),$H214))</f>
        <v/>
      </c>
      <c r="N214" s="23">
        <f>IF($Y214&lt;&gt;1,"",IF($I214="",IF(AND(ISNUMBER('Parâmetros'!$B$6),'Parâmetros'!$B$6&gt;=0,'Parâmetros'!$B$6&lt;=1),'Parâmetros'!$B$6,""),$I214))</f>
        <v/>
      </c>
      <c r="O214" s="23">
        <f>IF($Y214&lt;&gt;1,"",IF($J214="",IF(AND(ISNUMBER('Parâmetros'!$B$7),'Parâmetros'!$B$7&gt;=0,'Parâmetros'!$B$7&lt;=1),'Parâmetros'!$B$7,""),$J214))</f>
        <v/>
      </c>
      <c r="P214" s="51">
        <f>IF(OR($Y214&lt;&gt;1,NOT(ISNUMBER($L214))),"",$E214*$L214)</f>
        <v/>
      </c>
      <c r="Q214" s="51">
        <f>IF($Y214&lt;&gt;1,"",$G214)</f>
        <v/>
      </c>
      <c r="R214" s="51">
        <f>IF(OR($Y214&lt;&gt;1,NOT(ISNUMBER($M214))),"",$E214*$M214)</f>
        <v/>
      </c>
      <c r="S214" s="51">
        <f>IF(OR($Y214&lt;&gt;1,NOT(ISNUMBER($N214))),"",$E214*$N214)</f>
        <v/>
      </c>
      <c r="T214" s="51">
        <f>IF(OR($Y214&lt;&gt;1,NOT(ISNUMBER($O214))),"",$E214*$O214)</f>
        <v/>
      </c>
      <c r="U214" s="51">
        <f>IF(COUNT($P214:$T214)&lt;&gt;5,"",SUM($P214:$T214))</f>
        <v/>
      </c>
      <c r="V214" s="23">
        <f>IFERROR($U214/$E214,"")</f>
        <v/>
      </c>
      <c r="W214" s="25">
        <f>IF(COUNTA($A214:$K214)=0,"",IF($A214="","Informar competência",IF($B214="","Informar SKU",IF($C214="","Informar produto",IF($D214="","Informar categoria",IF(COUNTIF('Parâmetros'!$D$4:$D$13,$D214)=0,"Categoria fora da lista",IF($E214="","Informar estoque médio",IF($G214="","Informar armazenagem",IF(COUNTIFS($A$6:$A$505,$A214,$B$6:$B$505,$B214)&gt;1,"Duplicidade de competência e SKU",IF($Y214&lt;&gt;1,"Valor, taxa ou data inválida",IF($U214="","Revisar parâmetros padrão",IF($V214&gt;'Parâmetros'!$B$8,"Taxa acima do limite",IF($E214&gt;'Parâmetros'!$B$9,"Estoque acima do limite","OK")))))))))))))</f>
        <v/>
      </c>
      <c r="X214" s="26">
        <f>IF(OR($Y214&lt;&gt;1,$A214&lt;&gt;'Resumo'!$B$3,$U214=""),"",COUNTIFS($A$6:$A$505,'Resumo'!$B$3,$Y$6:$Y$505,1,$U$6:$U$505,"&gt;"&amp;$U214)+COUNTIFS($A$6:$A214,'Resumo'!$B$3,$Y$6:$Y214,1,$U$6:$U214,$U214))</f>
        <v/>
      </c>
      <c r="Y214" s="26">
        <f>IF(COUNTA($A214:$K214)=0,"",IFERROR(IF(AND(ISNUMBER($A214),DAY($A214)=1,$A214&gt;=DATE(2020,1,1),$A214&lt;=DATE(2100,12,1),$B214&lt;&gt;"",$C214&lt;&gt;"",$D214&lt;&gt;"",COUNTIF('Parâmetros'!$D$4:$D$13,$D214)=1,ISNUMBER($E214),$E214&gt;0,ISNUMBER($G214),$G214&gt;=0,OR($F214="",AND(ISNUMBER($F214),$F214&gt;=0,$F214&lt;=1)),OR($H214="",AND(ISNUMBER($H214),$H214&gt;=0,$H214&lt;=1)),OR($I214="",AND(ISNUMBER($I214),$I214&gt;=0,$I214&lt;=1)),OR($J214="",AND(ISNUMBER($J214),$J214&gt;=0,$J214&lt;=1)),COUNTIFS($A$6:$A$505,$A214,$B$6:$B$505,$B214)=1),1,0),0))</f>
        <v/>
      </c>
    </row>
    <row r="215">
      <c r="A215" s="46" t="n"/>
      <c r="B215" s="19" t="n"/>
      <c r="C215" s="20" t="n"/>
      <c r="D215" s="19" t="n"/>
      <c r="E215" s="50" t="n"/>
      <c r="F215" s="22" t="n"/>
      <c r="G215" s="50" t="n"/>
      <c r="H215" s="22" t="n"/>
      <c r="I215" s="22" t="n"/>
      <c r="J215" s="22" t="n"/>
      <c r="K215" s="20" t="n"/>
      <c r="L215" s="23">
        <f>IF($Y215&lt;&gt;1,"",IF($F215="",IF(AND(ISNUMBER('Parâmetros'!$B$4),'Parâmetros'!$B$4&gt;=0,'Parâmetros'!$B$4&lt;=1),'Parâmetros'!$B$4,""),$F215))</f>
        <v/>
      </c>
      <c r="M215" s="23">
        <f>IF($Y215&lt;&gt;1,"",IF($H215="",IF(AND(ISNUMBER('Parâmetros'!$B$5),'Parâmetros'!$B$5&gt;=0,'Parâmetros'!$B$5&lt;=1),'Parâmetros'!$B$5,""),$H215))</f>
        <v/>
      </c>
      <c r="N215" s="23">
        <f>IF($Y215&lt;&gt;1,"",IF($I215="",IF(AND(ISNUMBER('Parâmetros'!$B$6),'Parâmetros'!$B$6&gt;=0,'Parâmetros'!$B$6&lt;=1),'Parâmetros'!$B$6,""),$I215))</f>
        <v/>
      </c>
      <c r="O215" s="23">
        <f>IF($Y215&lt;&gt;1,"",IF($J215="",IF(AND(ISNUMBER('Parâmetros'!$B$7),'Parâmetros'!$B$7&gt;=0,'Parâmetros'!$B$7&lt;=1),'Parâmetros'!$B$7,""),$J215))</f>
        <v/>
      </c>
      <c r="P215" s="51">
        <f>IF(OR($Y215&lt;&gt;1,NOT(ISNUMBER($L215))),"",$E215*$L215)</f>
        <v/>
      </c>
      <c r="Q215" s="51">
        <f>IF($Y215&lt;&gt;1,"",$G215)</f>
        <v/>
      </c>
      <c r="R215" s="51">
        <f>IF(OR($Y215&lt;&gt;1,NOT(ISNUMBER($M215))),"",$E215*$M215)</f>
        <v/>
      </c>
      <c r="S215" s="51">
        <f>IF(OR($Y215&lt;&gt;1,NOT(ISNUMBER($N215))),"",$E215*$N215)</f>
        <v/>
      </c>
      <c r="T215" s="51">
        <f>IF(OR($Y215&lt;&gt;1,NOT(ISNUMBER($O215))),"",$E215*$O215)</f>
        <v/>
      </c>
      <c r="U215" s="51">
        <f>IF(COUNT($P215:$T215)&lt;&gt;5,"",SUM($P215:$T215))</f>
        <v/>
      </c>
      <c r="V215" s="23">
        <f>IFERROR($U215/$E215,"")</f>
        <v/>
      </c>
      <c r="W215" s="25">
        <f>IF(COUNTA($A215:$K215)=0,"",IF($A215="","Informar competência",IF($B215="","Informar SKU",IF($C215="","Informar produto",IF($D215="","Informar categoria",IF(COUNTIF('Parâmetros'!$D$4:$D$13,$D215)=0,"Categoria fora da lista",IF($E215="","Informar estoque médio",IF($G215="","Informar armazenagem",IF(COUNTIFS($A$6:$A$505,$A215,$B$6:$B$505,$B215)&gt;1,"Duplicidade de competência e SKU",IF($Y215&lt;&gt;1,"Valor, taxa ou data inválida",IF($U215="","Revisar parâmetros padrão",IF($V215&gt;'Parâmetros'!$B$8,"Taxa acima do limite",IF($E215&gt;'Parâmetros'!$B$9,"Estoque acima do limite","OK")))))))))))))</f>
        <v/>
      </c>
      <c r="X215" s="26">
        <f>IF(OR($Y215&lt;&gt;1,$A215&lt;&gt;'Resumo'!$B$3,$U215=""),"",COUNTIFS($A$6:$A$505,'Resumo'!$B$3,$Y$6:$Y$505,1,$U$6:$U$505,"&gt;"&amp;$U215)+COUNTIFS($A$6:$A215,'Resumo'!$B$3,$Y$6:$Y215,1,$U$6:$U215,$U215))</f>
        <v/>
      </c>
      <c r="Y215" s="26">
        <f>IF(COUNTA($A215:$K215)=0,"",IFERROR(IF(AND(ISNUMBER($A215),DAY($A215)=1,$A215&gt;=DATE(2020,1,1),$A215&lt;=DATE(2100,12,1),$B215&lt;&gt;"",$C215&lt;&gt;"",$D215&lt;&gt;"",COUNTIF('Parâmetros'!$D$4:$D$13,$D215)=1,ISNUMBER($E215),$E215&gt;0,ISNUMBER($G215),$G215&gt;=0,OR($F215="",AND(ISNUMBER($F215),$F215&gt;=0,$F215&lt;=1)),OR($H215="",AND(ISNUMBER($H215),$H215&gt;=0,$H215&lt;=1)),OR($I215="",AND(ISNUMBER($I215),$I215&gt;=0,$I215&lt;=1)),OR($J215="",AND(ISNUMBER($J215),$J215&gt;=0,$J215&lt;=1)),COUNTIFS($A$6:$A$505,$A215,$B$6:$B$505,$B215)=1),1,0),0))</f>
        <v/>
      </c>
    </row>
    <row r="216">
      <c r="A216" s="46" t="n"/>
      <c r="B216" s="19" t="n"/>
      <c r="C216" s="20" t="n"/>
      <c r="D216" s="19" t="n"/>
      <c r="E216" s="50" t="n"/>
      <c r="F216" s="22" t="n"/>
      <c r="G216" s="50" t="n"/>
      <c r="H216" s="22" t="n"/>
      <c r="I216" s="22" t="n"/>
      <c r="J216" s="22" t="n"/>
      <c r="K216" s="20" t="n"/>
      <c r="L216" s="23">
        <f>IF($Y216&lt;&gt;1,"",IF($F216="",IF(AND(ISNUMBER('Parâmetros'!$B$4),'Parâmetros'!$B$4&gt;=0,'Parâmetros'!$B$4&lt;=1),'Parâmetros'!$B$4,""),$F216))</f>
        <v/>
      </c>
      <c r="M216" s="23">
        <f>IF($Y216&lt;&gt;1,"",IF($H216="",IF(AND(ISNUMBER('Parâmetros'!$B$5),'Parâmetros'!$B$5&gt;=0,'Parâmetros'!$B$5&lt;=1),'Parâmetros'!$B$5,""),$H216))</f>
        <v/>
      </c>
      <c r="N216" s="23">
        <f>IF($Y216&lt;&gt;1,"",IF($I216="",IF(AND(ISNUMBER('Parâmetros'!$B$6),'Parâmetros'!$B$6&gt;=0,'Parâmetros'!$B$6&lt;=1),'Parâmetros'!$B$6,""),$I216))</f>
        <v/>
      </c>
      <c r="O216" s="23">
        <f>IF($Y216&lt;&gt;1,"",IF($J216="",IF(AND(ISNUMBER('Parâmetros'!$B$7),'Parâmetros'!$B$7&gt;=0,'Parâmetros'!$B$7&lt;=1),'Parâmetros'!$B$7,""),$J216))</f>
        <v/>
      </c>
      <c r="P216" s="51">
        <f>IF(OR($Y216&lt;&gt;1,NOT(ISNUMBER($L216))),"",$E216*$L216)</f>
        <v/>
      </c>
      <c r="Q216" s="51">
        <f>IF($Y216&lt;&gt;1,"",$G216)</f>
        <v/>
      </c>
      <c r="R216" s="51">
        <f>IF(OR($Y216&lt;&gt;1,NOT(ISNUMBER($M216))),"",$E216*$M216)</f>
        <v/>
      </c>
      <c r="S216" s="51">
        <f>IF(OR($Y216&lt;&gt;1,NOT(ISNUMBER($N216))),"",$E216*$N216)</f>
        <v/>
      </c>
      <c r="T216" s="51">
        <f>IF(OR($Y216&lt;&gt;1,NOT(ISNUMBER($O216))),"",$E216*$O216)</f>
        <v/>
      </c>
      <c r="U216" s="51">
        <f>IF(COUNT($P216:$T216)&lt;&gt;5,"",SUM($P216:$T216))</f>
        <v/>
      </c>
      <c r="V216" s="23">
        <f>IFERROR($U216/$E216,"")</f>
        <v/>
      </c>
      <c r="W216" s="25">
        <f>IF(COUNTA($A216:$K216)=0,"",IF($A216="","Informar competência",IF($B216="","Informar SKU",IF($C216="","Informar produto",IF($D216="","Informar categoria",IF(COUNTIF('Parâmetros'!$D$4:$D$13,$D216)=0,"Categoria fora da lista",IF($E216="","Informar estoque médio",IF($G216="","Informar armazenagem",IF(COUNTIFS($A$6:$A$505,$A216,$B$6:$B$505,$B216)&gt;1,"Duplicidade de competência e SKU",IF($Y216&lt;&gt;1,"Valor, taxa ou data inválida",IF($U216="","Revisar parâmetros padrão",IF($V216&gt;'Parâmetros'!$B$8,"Taxa acima do limite",IF($E216&gt;'Parâmetros'!$B$9,"Estoque acima do limite","OK")))))))))))))</f>
        <v/>
      </c>
      <c r="X216" s="26">
        <f>IF(OR($Y216&lt;&gt;1,$A216&lt;&gt;'Resumo'!$B$3,$U216=""),"",COUNTIFS($A$6:$A$505,'Resumo'!$B$3,$Y$6:$Y$505,1,$U$6:$U$505,"&gt;"&amp;$U216)+COUNTIFS($A$6:$A216,'Resumo'!$B$3,$Y$6:$Y216,1,$U$6:$U216,$U216))</f>
        <v/>
      </c>
      <c r="Y216" s="26">
        <f>IF(COUNTA($A216:$K216)=0,"",IFERROR(IF(AND(ISNUMBER($A216),DAY($A216)=1,$A216&gt;=DATE(2020,1,1),$A216&lt;=DATE(2100,12,1),$B216&lt;&gt;"",$C216&lt;&gt;"",$D216&lt;&gt;"",COUNTIF('Parâmetros'!$D$4:$D$13,$D216)=1,ISNUMBER($E216),$E216&gt;0,ISNUMBER($G216),$G216&gt;=0,OR($F216="",AND(ISNUMBER($F216),$F216&gt;=0,$F216&lt;=1)),OR($H216="",AND(ISNUMBER($H216),$H216&gt;=0,$H216&lt;=1)),OR($I216="",AND(ISNUMBER($I216),$I216&gt;=0,$I216&lt;=1)),OR($J216="",AND(ISNUMBER($J216),$J216&gt;=0,$J216&lt;=1)),COUNTIFS($A$6:$A$505,$A216,$B$6:$B$505,$B216)=1),1,0),0))</f>
        <v/>
      </c>
    </row>
    <row r="217">
      <c r="A217" s="46" t="n"/>
      <c r="B217" s="19" t="n"/>
      <c r="C217" s="20" t="n"/>
      <c r="D217" s="19" t="n"/>
      <c r="E217" s="50" t="n"/>
      <c r="F217" s="22" t="n"/>
      <c r="G217" s="50" t="n"/>
      <c r="H217" s="22" t="n"/>
      <c r="I217" s="22" t="n"/>
      <c r="J217" s="22" t="n"/>
      <c r="K217" s="20" t="n"/>
      <c r="L217" s="23">
        <f>IF($Y217&lt;&gt;1,"",IF($F217="",IF(AND(ISNUMBER('Parâmetros'!$B$4),'Parâmetros'!$B$4&gt;=0,'Parâmetros'!$B$4&lt;=1),'Parâmetros'!$B$4,""),$F217))</f>
        <v/>
      </c>
      <c r="M217" s="23">
        <f>IF($Y217&lt;&gt;1,"",IF($H217="",IF(AND(ISNUMBER('Parâmetros'!$B$5),'Parâmetros'!$B$5&gt;=0,'Parâmetros'!$B$5&lt;=1),'Parâmetros'!$B$5,""),$H217))</f>
        <v/>
      </c>
      <c r="N217" s="23">
        <f>IF($Y217&lt;&gt;1,"",IF($I217="",IF(AND(ISNUMBER('Parâmetros'!$B$6),'Parâmetros'!$B$6&gt;=0,'Parâmetros'!$B$6&lt;=1),'Parâmetros'!$B$6,""),$I217))</f>
        <v/>
      </c>
      <c r="O217" s="23">
        <f>IF($Y217&lt;&gt;1,"",IF($J217="",IF(AND(ISNUMBER('Parâmetros'!$B$7),'Parâmetros'!$B$7&gt;=0,'Parâmetros'!$B$7&lt;=1),'Parâmetros'!$B$7,""),$J217))</f>
        <v/>
      </c>
      <c r="P217" s="51">
        <f>IF(OR($Y217&lt;&gt;1,NOT(ISNUMBER($L217))),"",$E217*$L217)</f>
        <v/>
      </c>
      <c r="Q217" s="51">
        <f>IF($Y217&lt;&gt;1,"",$G217)</f>
        <v/>
      </c>
      <c r="R217" s="51">
        <f>IF(OR($Y217&lt;&gt;1,NOT(ISNUMBER($M217))),"",$E217*$M217)</f>
        <v/>
      </c>
      <c r="S217" s="51">
        <f>IF(OR($Y217&lt;&gt;1,NOT(ISNUMBER($N217))),"",$E217*$N217)</f>
        <v/>
      </c>
      <c r="T217" s="51">
        <f>IF(OR($Y217&lt;&gt;1,NOT(ISNUMBER($O217))),"",$E217*$O217)</f>
        <v/>
      </c>
      <c r="U217" s="51">
        <f>IF(COUNT($P217:$T217)&lt;&gt;5,"",SUM($P217:$T217))</f>
        <v/>
      </c>
      <c r="V217" s="23">
        <f>IFERROR($U217/$E217,"")</f>
        <v/>
      </c>
      <c r="W217" s="25">
        <f>IF(COUNTA($A217:$K217)=0,"",IF($A217="","Informar competência",IF($B217="","Informar SKU",IF($C217="","Informar produto",IF($D217="","Informar categoria",IF(COUNTIF('Parâmetros'!$D$4:$D$13,$D217)=0,"Categoria fora da lista",IF($E217="","Informar estoque médio",IF($G217="","Informar armazenagem",IF(COUNTIFS($A$6:$A$505,$A217,$B$6:$B$505,$B217)&gt;1,"Duplicidade de competência e SKU",IF($Y217&lt;&gt;1,"Valor, taxa ou data inválida",IF($U217="","Revisar parâmetros padrão",IF($V217&gt;'Parâmetros'!$B$8,"Taxa acima do limite",IF($E217&gt;'Parâmetros'!$B$9,"Estoque acima do limite","OK")))))))))))))</f>
        <v/>
      </c>
      <c r="X217" s="26">
        <f>IF(OR($Y217&lt;&gt;1,$A217&lt;&gt;'Resumo'!$B$3,$U217=""),"",COUNTIFS($A$6:$A$505,'Resumo'!$B$3,$Y$6:$Y$505,1,$U$6:$U$505,"&gt;"&amp;$U217)+COUNTIFS($A$6:$A217,'Resumo'!$B$3,$Y$6:$Y217,1,$U$6:$U217,$U217))</f>
        <v/>
      </c>
      <c r="Y217" s="26">
        <f>IF(COUNTA($A217:$K217)=0,"",IFERROR(IF(AND(ISNUMBER($A217),DAY($A217)=1,$A217&gt;=DATE(2020,1,1),$A217&lt;=DATE(2100,12,1),$B217&lt;&gt;"",$C217&lt;&gt;"",$D217&lt;&gt;"",COUNTIF('Parâmetros'!$D$4:$D$13,$D217)=1,ISNUMBER($E217),$E217&gt;0,ISNUMBER($G217),$G217&gt;=0,OR($F217="",AND(ISNUMBER($F217),$F217&gt;=0,$F217&lt;=1)),OR($H217="",AND(ISNUMBER($H217),$H217&gt;=0,$H217&lt;=1)),OR($I217="",AND(ISNUMBER($I217),$I217&gt;=0,$I217&lt;=1)),OR($J217="",AND(ISNUMBER($J217),$J217&gt;=0,$J217&lt;=1)),COUNTIFS($A$6:$A$505,$A217,$B$6:$B$505,$B217)=1),1,0),0))</f>
        <v/>
      </c>
    </row>
    <row r="218">
      <c r="A218" s="46" t="n"/>
      <c r="B218" s="19" t="n"/>
      <c r="C218" s="20" t="n"/>
      <c r="D218" s="19" t="n"/>
      <c r="E218" s="50" t="n"/>
      <c r="F218" s="22" t="n"/>
      <c r="G218" s="50" t="n"/>
      <c r="H218" s="22" t="n"/>
      <c r="I218" s="22" t="n"/>
      <c r="J218" s="22" t="n"/>
      <c r="K218" s="20" t="n"/>
      <c r="L218" s="23">
        <f>IF($Y218&lt;&gt;1,"",IF($F218="",IF(AND(ISNUMBER('Parâmetros'!$B$4),'Parâmetros'!$B$4&gt;=0,'Parâmetros'!$B$4&lt;=1),'Parâmetros'!$B$4,""),$F218))</f>
        <v/>
      </c>
      <c r="M218" s="23">
        <f>IF($Y218&lt;&gt;1,"",IF($H218="",IF(AND(ISNUMBER('Parâmetros'!$B$5),'Parâmetros'!$B$5&gt;=0,'Parâmetros'!$B$5&lt;=1),'Parâmetros'!$B$5,""),$H218))</f>
        <v/>
      </c>
      <c r="N218" s="23">
        <f>IF($Y218&lt;&gt;1,"",IF($I218="",IF(AND(ISNUMBER('Parâmetros'!$B$6),'Parâmetros'!$B$6&gt;=0,'Parâmetros'!$B$6&lt;=1),'Parâmetros'!$B$6,""),$I218))</f>
        <v/>
      </c>
      <c r="O218" s="23">
        <f>IF($Y218&lt;&gt;1,"",IF($J218="",IF(AND(ISNUMBER('Parâmetros'!$B$7),'Parâmetros'!$B$7&gt;=0,'Parâmetros'!$B$7&lt;=1),'Parâmetros'!$B$7,""),$J218))</f>
        <v/>
      </c>
      <c r="P218" s="51">
        <f>IF(OR($Y218&lt;&gt;1,NOT(ISNUMBER($L218))),"",$E218*$L218)</f>
        <v/>
      </c>
      <c r="Q218" s="51">
        <f>IF($Y218&lt;&gt;1,"",$G218)</f>
        <v/>
      </c>
      <c r="R218" s="51">
        <f>IF(OR($Y218&lt;&gt;1,NOT(ISNUMBER($M218))),"",$E218*$M218)</f>
        <v/>
      </c>
      <c r="S218" s="51">
        <f>IF(OR($Y218&lt;&gt;1,NOT(ISNUMBER($N218))),"",$E218*$N218)</f>
        <v/>
      </c>
      <c r="T218" s="51">
        <f>IF(OR($Y218&lt;&gt;1,NOT(ISNUMBER($O218))),"",$E218*$O218)</f>
        <v/>
      </c>
      <c r="U218" s="51">
        <f>IF(COUNT($P218:$T218)&lt;&gt;5,"",SUM($P218:$T218))</f>
        <v/>
      </c>
      <c r="V218" s="23">
        <f>IFERROR($U218/$E218,"")</f>
        <v/>
      </c>
      <c r="W218" s="25">
        <f>IF(COUNTA($A218:$K218)=0,"",IF($A218="","Informar competência",IF($B218="","Informar SKU",IF($C218="","Informar produto",IF($D218="","Informar categoria",IF(COUNTIF('Parâmetros'!$D$4:$D$13,$D218)=0,"Categoria fora da lista",IF($E218="","Informar estoque médio",IF($G218="","Informar armazenagem",IF(COUNTIFS($A$6:$A$505,$A218,$B$6:$B$505,$B218)&gt;1,"Duplicidade de competência e SKU",IF($Y218&lt;&gt;1,"Valor, taxa ou data inválida",IF($U218="","Revisar parâmetros padrão",IF($V218&gt;'Parâmetros'!$B$8,"Taxa acima do limite",IF($E218&gt;'Parâmetros'!$B$9,"Estoque acima do limite","OK")))))))))))))</f>
        <v/>
      </c>
      <c r="X218" s="26">
        <f>IF(OR($Y218&lt;&gt;1,$A218&lt;&gt;'Resumo'!$B$3,$U218=""),"",COUNTIFS($A$6:$A$505,'Resumo'!$B$3,$Y$6:$Y$505,1,$U$6:$U$505,"&gt;"&amp;$U218)+COUNTIFS($A$6:$A218,'Resumo'!$B$3,$Y$6:$Y218,1,$U$6:$U218,$U218))</f>
        <v/>
      </c>
      <c r="Y218" s="26">
        <f>IF(COUNTA($A218:$K218)=0,"",IFERROR(IF(AND(ISNUMBER($A218),DAY($A218)=1,$A218&gt;=DATE(2020,1,1),$A218&lt;=DATE(2100,12,1),$B218&lt;&gt;"",$C218&lt;&gt;"",$D218&lt;&gt;"",COUNTIF('Parâmetros'!$D$4:$D$13,$D218)=1,ISNUMBER($E218),$E218&gt;0,ISNUMBER($G218),$G218&gt;=0,OR($F218="",AND(ISNUMBER($F218),$F218&gt;=0,$F218&lt;=1)),OR($H218="",AND(ISNUMBER($H218),$H218&gt;=0,$H218&lt;=1)),OR($I218="",AND(ISNUMBER($I218),$I218&gt;=0,$I218&lt;=1)),OR($J218="",AND(ISNUMBER($J218),$J218&gt;=0,$J218&lt;=1)),COUNTIFS($A$6:$A$505,$A218,$B$6:$B$505,$B218)=1),1,0),0))</f>
        <v/>
      </c>
    </row>
    <row r="219">
      <c r="A219" s="46" t="n"/>
      <c r="B219" s="19" t="n"/>
      <c r="C219" s="20" t="n"/>
      <c r="D219" s="19" t="n"/>
      <c r="E219" s="50" t="n"/>
      <c r="F219" s="22" t="n"/>
      <c r="G219" s="50" t="n"/>
      <c r="H219" s="22" t="n"/>
      <c r="I219" s="22" t="n"/>
      <c r="J219" s="22" t="n"/>
      <c r="K219" s="20" t="n"/>
      <c r="L219" s="23">
        <f>IF($Y219&lt;&gt;1,"",IF($F219="",IF(AND(ISNUMBER('Parâmetros'!$B$4),'Parâmetros'!$B$4&gt;=0,'Parâmetros'!$B$4&lt;=1),'Parâmetros'!$B$4,""),$F219))</f>
        <v/>
      </c>
      <c r="M219" s="23">
        <f>IF($Y219&lt;&gt;1,"",IF($H219="",IF(AND(ISNUMBER('Parâmetros'!$B$5),'Parâmetros'!$B$5&gt;=0,'Parâmetros'!$B$5&lt;=1),'Parâmetros'!$B$5,""),$H219))</f>
        <v/>
      </c>
      <c r="N219" s="23">
        <f>IF($Y219&lt;&gt;1,"",IF($I219="",IF(AND(ISNUMBER('Parâmetros'!$B$6),'Parâmetros'!$B$6&gt;=0,'Parâmetros'!$B$6&lt;=1),'Parâmetros'!$B$6,""),$I219))</f>
        <v/>
      </c>
      <c r="O219" s="23">
        <f>IF($Y219&lt;&gt;1,"",IF($J219="",IF(AND(ISNUMBER('Parâmetros'!$B$7),'Parâmetros'!$B$7&gt;=0,'Parâmetros'!$B$7&lt;=1),'Parâmetros'!$B$7,""),$J219))</f>
        <v/>
      </c>
      <c r="P219" s="51">
        <f>IF(OR($Y219&lt;&gt;1,NOT(ISNUMBER($L219))),"",$E219*$L219)</f>
        <v/>
      </c>
      <c r="Q219" s="51">
        <f>IF($Y219&lt;&gt;1,"",$G219)</f>
        <v/>
      </c>
      <c r="R219" s="51">
        <f>IF(OR($Y219&lt;&gt;1,NOT(ISNUMBER($M219))),"",$E219*$M219)</f>
        <v/>
      </c>
      <c r="S219" s="51">
        <f>IF(OR($Y219&lt;&gt;1,NOT(ISNUMBER($N219))),"",$E219*$N219)</f>
        <v/>
      </c>
      <c r="T219" s="51">
        <f>IF(OR($Y219&lt;&gt;1,NOT(ISNUMBER($O219))),"",$E219*$O219)</f>
        <v/>
      </c>
      <c r="U219" s="51">
        <f>IF(COUNT($P219:$T219)&lt;&gt;5,"",SUM($P219:$T219))</f>
        <v/>
      </c>
      <c r="V219" s="23">
        <f>IFERROR($U219/$E219,"")</f>
        <v/>
      </c>
      <c r="W219" s="25">
        <f>IF(COUNTA($A219:$K219)=0,"",IF($A219="","Informar competência",IF($B219="","Informar SKU",IF($C219="","Informar produto",IF($D219="","Informar categoria",IF(COUNTIF('Parâmetros'!$D$4:$D$13,$D219)=0,"Categoria fora da lista",IF($E219="","Informar estoque médio",IF($G219="","Informar armazenagem",IF(COUNTIFS($A$6:$A$505,$A219,$B$6:$B$505,$B219)&gt;1,"Duplicidade de competência e SKU",IF($Y219&lt;&gt;1,"Valor, taxa ou data inválida",IF($U219="","Revisar parâmetros padrão",IF($V219&gt;'Parâmetros'!$B$8,"Taxa acima do limite",IF($E219&gt;'Parâmetros'!$B$9,"Estoque acima do limite","OK")))))))))))))</f>
        <v/>
      </c>
      <c r="X219" s="26">
        <f>IF(OR($Y219&lt;&gt;1,$A219&lt;&gt;'Resumo'!$B$3,$U219=""),"",COUNTIFS($A$6:$A$505,'Resumo'!$B$3,$Y$6:$Y$505,1,$U$6:$U$505,"&gt;"&amp;$U219)+COUNTIFS($A$6:$A219,'Resumo'!$B$3,$Y$6:$Y219,1,$U$6:$U219,$U219))</f>
        <v/>
      </c>
      <c r="Y219" s="26">
        <f>IF(COUNTA($A219:$K219)=0,"",IFERROR(IF(AND(ISNUMBER($A219),DAY($A219)=1,$A219&gt;=DATE(2020,1,1),$A219&lt;=DATE(2100,12,1),$B219&lt;&gt;"",$C219&lt;&gt;"",$D219&lt;&gt;"",COUNTIF('Parâmetros'!$D$4:$D$13,$D219)=1,ISNUMBER($E219),$E219&gt;0,ISNUMBER($G219),$G219&gt;=0,OR($F219="",AND(ISNUMBER($F219),$F219&gt;=0,$F219&lt;=1)),OR($H219="",AND(ISNUMBER($H219),$H219&gt;=0,$H219&lt;=1)),OR($I219="",AND(ISNUMBER($I219),$I219&gt;=0,$I219&lt;=1)),OR($J219="",AND(ISNUMBER($J219),$J219&gt;=0,$J219&lt;=1)),COUNTIFS($A$6:$A$505,$A219,$B$6:$B$505,$B219)=1),1,0),0))</f>
        <v/>
      </c>
    </row>
    <row r="220">
      <c r="A220" s="46" t="n"/>
      <c r="B220" s="19" t="n"/>
      <c r="C220" s="20" t="n"/>
      <c r="D220" s="19" t="n"/>
      <c r="E220" s="50" t="n"/>
      <c r="F220" s="22" t="n"/>
      <c r="G220" s="50" t="n"/>
      <c r="H220" s="22" t="n"/>
      <c r="I220" s="22" t="n"/>
      <c r="J220" s="22" t="n"/>
      <c r="K220" s="20" t="n"/>
      <c r="L220" s="23">
        <f>IF($Y220&lt;&gt;1,"",IF($F220="",IF(AND(ISNUMBER('Parâmetros'!$B$4),'Parâmetros'!$B$4&gt;=0,'Parâmetros'!$B$4&lt;=1),'Parâmetros'!$B$4,""),$F220))</f>
        <v/>
      </c>
      <c r="M220" s="23">
        <f>IF($Y220&lt;&gt;1,"",IF($H220="",IF(AND(ISNUMBER('Parâmetros'!$B$5),'Parâmetros'!$B$5&gt;=0,'Parâmetros'!$B$5&lt;=1),'Parâmetros'!$B$5,""),$H220))</f>
        <v/>
      </c>
      <c r="N220" s="23">
        <f>IF($Y220&lt;&gt;1,"",IF($I220="",IF(AND(ISNUMBER('Parâmetros'!$B$6),'Parâmetros'!$B$6&gt;=0,'Parâmetros'!$B$6&lt;=1),'Parâmetros'!$B$6,""),$I220))</f>
        <v/>
      </c>
      <c r="O220" s="23">
        <f>IF($Y220&lt;&gt;1,"",IF($J220="",IF(AND(ISNUMBER('Parâmetros'!$B$7),'Parâmetros'!$B$7&gt;=0,'Parâmetros'!$B$7&lt;=1),'Parâmetros'!$B$7,""),$J220))</f>
        <v/>
      </c>
      <c r="P220" s="51">
        <f>IF(OR($Y220&lt;&gt;1,NOT(ISNUMBER($L220))),"",$E220*$L220)</f>
        <v/>
      </c>
      <c r="Q220" s="51">
        <f>IF($Y220&lt;&gt;1,"",$G220)</f>
        <v/>
      </c>
      <c r="R220" s="51">
        <f>IF(OR($Y220&lt;&gt;1,NOT(ISNUMBER($M220))),"",$E220*$M220)</f>
        <v/>
      </c>
      <c r="S220" s="51">
        <f>IF(OR($Y220&lt;&gt;1,NOT(ISNUMBER($N220))),"",$E220*$N220)</f>
        <v/>
      </c>
      <c r="T220" s="51">
        <f>IF(OR($Y220&lt;&gt;1,NOT(ISNUMBER($O220))),"",$E220*$O220)</f>
        <v/>
      </c>
      <c r="U220" s="51">
        <f>IF(COUNT($P220:$T220)&lt;&gt;5,"",SUM($P220:$T220))</f>
        <v/>
      </c>
      <c r="V220" s="23">
        <f>IFERROR($U220/$E220,"")</f>
        <v/>
      </c>
      <c r="W220" s="25">
        <f>IF(COUNTA($A220:$K220)=0,"",IF($A220="","Informar competência",IF($B220="","Informar SKU",IF($C220="","Informar produto",IF($D220="","Informar categoria",IF(COUNTIF('Parâmetros'!$D$4:$D$13,$D220)=0,"Categoria fora da lista",IF($E220="","Informar estoque médio",IF($G220="","Informar armazenagem",IF(COUNTIFS($A$6:$A$505,$A220,$B$6:$B$505,$B220)&gt;1,"Duplicidade de competência e SKU",IF($Y220&lt;&gt;1,"Valor, taxa ou data inválida",IF($U220="","Revisar parâmetros padrão",IF($V220&gt;'Parâmetros'!$B$8,"Taxa acima do limite",IF($E220&gt;'Parâmetros'!$B$9,"Estoque acima do limite","OK")))))))))))))</f>
        <v/>
      </c>
      <c r="X220" s="26">
        <f>IF(OR($Y220&lt;&gt;1,$A220&lt;&gt;'Resumo'!$B$3,$U220=""),"",COUNTIFS($A$6:$A$505,'Resumo'!$B$3,$Y$6:$Y$505,1,$U$6:$U$505,"&gt;"&amp;$U220)+COUNTIFS($A$6:$A220,'Resumo'!$B$3,$Y$6:$Y220,1,$U$6:$U220,$U220))</f>
        <v/>
      </c>
      <c r="Y220" s="26">
        <f>IF(COUNTA($A220:$K220)=0,"",IFERROR(IF(AND(ISNUMBER($A220),DAY($A220)=1,$A220&gt;=DATE(2020,1,1),$A220&lt;=DATE(2100,12,1),$B220&lt;&gt;"",$C220&lt;&gt;"",$D220&lt;&gt;"",COUNTIF('Parâmetros'!$D$4:$D$13,$D220)=1,ISNUMBER($E220),$E220&gt;0,ISNUMBER($G220),$G220&gt;=0,OR($F220="",AND(ISNUMBER($F220),$F220&gt;=0,$F220&lt;=1)),OR($H220="",AND(ISNUMBER($H220),$H220&gt;=0,$H220&lt;=1)),OR($I220="",AND(ISNUMBER($I220),$I220&gt;=0,$I220&lt;=1)),OR($J220="",AND(ISNUMBER($J220),$J220&gt;=0,$J220&lt;=1)),COUNTIFS($A$6:$A$505,$A220,$B$6:$B$505,$B220)=1),1,0),0))</f>
        <v/>
      </c>
    </row>
    <row r="221">
      <c r="A221" s="46" t="n"/>
      <c r="B221" s="19" t="n"/>
      <c r="C221" s="20" t="n"/>
      <c r="D221" s="19" t="n"/>
      <c r="E221" s="50" t="n"/>
      <c r="F221" s="22" t="n"/>
      <c r="G221" s="50" t="n"/>
      <c r="H221" s="22" t="n"/>
      <c r="I221" s="22" t="n"/>
      <c r="J221" s="22" t="n"/>
      <c r="K221" s="20" t="n"/>
      <c r="L221" s="23">
        <f>IF($Y221&lt;&gt;1,"",IF($F221="",IF(AND(ISNUMBER('Parâmetros'!$B$4),'Parâmetros'!$B$4&gt;=0,'Parâmetros'!$B$4&lt;=1),'Parâmetros'!$B$4,""),$F221))</f>
        <v/>
      </c>
      <c r="M221" s="23">
        <f>IF($Y221&lt;&gt;1,"",IF($H221="",IF(AND(ISNUMBER('Parâmetros'!$B$5),'Parâmetros'!$B$5&gt;=0,'Parâmetros'!$B$5&lt;=1),'Parâmetros'!$B$5,""),$H221))</f>
        <v/>
      </c>
      <c r="N221" s="23">
        <f>IF($Y221&lt;&gt;1,"",IF($I221="",IF(AND(ISNUMBER('Parâmetros'!$B$6),'Parâmetros'!$B$6&gt;=0,'Parâmetros'!$B$6&lt;=1),'Parâmetros'!$B$6,""),$I221))</f>
        <v/>
      </c>
      <c r="O221" s="23">
        <f>IF($Y221&lt;&gt;1,"",IF($J221="",IF(AND(ISNUMBER('Parâmetros'!$B$7),'Parâmetros'!$B$7&gt;=0,'Parâmetros'!$B$7&lt;=1),'Parâmetros'!$B$7,""),$J221))</f>
        <v/>
      </c>
      <c r="P221" s="51">
        <f>IF(OR($Y221&lt;&gt;1,NOT(ISNUMBER($L221))),"",$E221*$L221)</f>
        <v/>
      </c>
      <c r="Q221" s="51">
        <f>IF($Y221&lt;&gt;1,"",$G221)</f>
        <v/>
      </c>
      <c r="R221" s="51">
        <f>IF(OR($Y221&lt;&gt;1,NOT(ISNUMBER($M221))),"",$E221*$M221)</f>
        <v/>
      </c>
      <c r="S221" s="51">
        <f>IF(OR($Y221&lt;&gt;1,NOT(ISNUMBER($N221))),"",$E221*$N221)</f>
        <v/>
      </c>
      <c r="T221" s="51">
        <f>IF(OR($Y221&lt;&gt;1,NOT(ISNUMBER($O221))),"",$E221*$O221)</f>
        <v/>
      </c>
      <c r="U221" s="51">
        <f>IF(COUNT($P221:$T221)&lt;&gt;5,"",SUM($P221:$T221))</f>
        <v/>
      </c>
      <c r="V221" s="23">
        <f>IFERROR($U221/$E221,"")</f>
        <v/>
      </c>
      <c r="W221" s="25">
        <f>IF(COUNTA($A221:$K221)=0,"",IF($A221="","Informar competência",IF($B221="","Informar SKU",IF($C221="","Informar produto",IF($D221="","Informar categoria",IF(COUNTIF('Parâmetros'!$D$4:$D$13,$D221)=0,"Categoria fora da lista",IF($E221="","Informar estoque médio",IF($G221="","Informar armazenagem",IF(COUNTIFS($A$6:$A$505,$A221,$B$6:$B$505,$B221)&gt;1,"Duplicidade de competência e SKU",IF($Y221&lt;&gt;1,"Valor, taxa ou data inválida",IF($U221="","Revisar parâmetros padrão",IF($V221&gt;'Parâmetros'!$B$8,"Taxa acima do limite",IF($E221&gt;'Parâmetros'!$B$9,"Estoque acima do limite","OK")))))))))))))</f>
        <v/>
      </c>
      <c r="X221" s="26">
        <f>IF(OR($Y221&lt;&gt;1,$A221&lt;&gt;'Resumo'!$B$3,$U221=""),"",COUNTIFS($A$6:$A$505,'Resumo'!$B$3,$Y$6:$Y$505,1,$U$6:$U$505,"&gt;"&amp;$U221)+COUNTIFS($A$6:$A221,'Resumo'!$B$3,$Y$6:$Y221,1,$U$6:$U221,$U221))</f>
        <v/>
      </c>
      <c r="Y221" s="26">
        <f>IF(COUNTA($A221:$K221)=0,"",IFERROR(IF(AND(ISNUMBER($A221),DAY($A221)=1,$A221&gt;=DATE(2020,1,1),$A221&lt;=DATE(2100,12,1),$B221&lt;&gt;"",$C221&lt;&gt;"",$D221&lt;&gt;"",COUNTIF('Parâmetros'!$D$4:$D$13,$D221)=1,ISNUMBER($E221),$E221&gt;0,ISNUMBER($G221),$G221&gt;=0,OR($F221="",AND(ISNUMBER($F221),$F221&gt;=0,$F221&lt;=1)),OR($H221="",AND(ISNUMBER($H221),$H221&gt;=0,$H221&lt;=1)),OR($I221="",AND(ISNUMBER($I221),$I221&gt;=0,$I221&lt;=1)),OR($J221="",AND(ISNUMBER($J221),$J221&gt;=0,$J221&lt;=1)),COUNTIFS($A$6:$A$505,$A221,$B$6:$B$505,$B221)=1),1,0),0))</f>
        <v/>
      </c>
    </row>
    <row r="222">
      <c r="A222" s="46" t="n"/>
      <c r="B222" s="19" t="n"/>
      <c r="C222" s="20" t="n"/>
      <c r="D222" s="19" t="n"/>
      <c r="E222" s="50" t="n"/>
      <c r="F222" s="22" t="n"/>
      <c r="G222" s="50" t="n"/>
      <c r="H222" s="22" t="n"/>
      <c r="I222" s="22" t="n"/>
      <c r="J222" s="22" t="n"/>
      <c r="K222" s="20" t="n"/>
      <c r="L222" s="23">
        <f>IF($Y222&lt;&gt;1,"",IF($F222="",IF(AND(ISNUMBER('Parâmetros'!$B$4),'Parâmetros'!$B$4&gt;=0,'Parâmetros'!$B$4&lt;=1),'Parâmetros'!$B$4,""),$F222))</f>
        <v/>
      </c>
      <c r="M222" s="23">
        <f>IF($Y222&lt;&gt;1,"",IF($H222="",IF(AND(ISNUMBER('Parâmetros'!$B$5),'Parâmetros'!$B$5&gt;=0,'Parâmetros'!$B$5&lt;=1),'Parâmetros'!$B$5,""),$H222))</f>
        <v/>
      </c>
      <c r="N222" s="23">
        <f>IF($Y222&lt;&gt;1,"",IF($I222="",IF(AND(ISNUMBER('Parâmetros'!$B$6),'Parâmetros'!$B$6&gt;=0,'Parâmetros'!$B$6&lt;=1),'Parâmetros'!$B$6,""),$I222))</f>
        <v/>
      </c>
      <c r="O222" s="23">
        <f>IF($Y222&lt;&gt;1,"",IF($J222="",IF(AND(ISNUMBER('Parâmetros'!$B$7),'Parâmetros'!$B$7&gt;=0,'Parâmetros'!$B$7&lt;=1),'Parâmetros'!$B$7,""),$J222))</f>
        <v/>
      </c>
      <c r="P222" s="51">
        <f>IF(OR($Y222&lt;&gt;1,NOT(ISNUMBER($L222))),"",$E222*$L222)</f>
        <v/>
      </c>
      <c r="Q222" s="51">
        <f>IF($Y222&lt;&gt;1,"",$G222)</f>
        <v/>
      </c>
      <c r="R222" s="51">
        <f>IF(OR($Y222&lt;&gt;1,NOT(ISNUMBER($M222))),"",$E222*$M222)</f>
        <v/>
      </c>
      <c r="S222" s="51">
        <f>IF(OR($Y222&lt;&gt;1,NOT(ISNUMBER($N222))),"",$E222*$N222)</f>
        <v/>
      </c>
      <c r="T222" s="51">
        <f>IF(OR($Y222&lt;&gt;1,NOT(ISNUMBER($O222))),"",$E222*$O222)</f>
        <v/>
      </c>
      <c r="U222" s="51">
        <f>IF(COUNT($P222:$T222)&lt;&gt;5,"",SUM($P222:$T222))</f>
        <v/>
      </c>
      <c r="V222" s="23">
        <f>IFERROR($U222/$E222,"")</f>
        <v/>
      </c>
      <c r="W222" s="25">
        <f>IF(COUNTA($A222:$K222)=0,"",IF($A222="","Informar competência",IF($B222="","Informar SKU",IF($C222="","Informar produto",IF($D222="","Informar categoria",IF(COUNTIF('Parâmetros'!$D$4:$D$13,$D222)=0,"Categoria fora da lista",IF($E222="","Informar estoque médio",IF($G222="","Informar armazenagem",IF(COUNTIFS($A$6:$A$505,$A222,$B$6:$B$505,$B222)&gt;1,"Duplicidade de competência e SKU",IF($Y222&lt;&gt;1,"Valor, taxa ou data inválida",IF($U222="","Revisar parâmetros padrão",IF($V222&gt;'Parâmetros'!$B$8,"Taxa acima do limite",IF($E222&gt;'Parâmetros'!$B$9,"Estoque acima do limite","OK")))))))))))))</f>
        <v/>
      </c>
      <c r="X222" s="26">
        <f>IF(OR($Y222&lt;&gt;1,$A222&lt;&gt;'Resumo'!$B$3,$U222=""),"",COUNTIFS($A$6:$A$505,'Resumo'!$B$3,$Y$6:$Y$505,1,$U$6:$U$505,"&gt;"&amp;$U222)+COUNTIFS($A$6:$A222,'Resumo'!$B$3,$Y$6:$Y222,1,$U$6:$U222,$U222))</f>
        <v/>
      </c>
      <c r="Y222" s="26">
        <f>IF(COUNTA($A222:$K222)=0,"",IFERROR(IF(AND(ISNUMBER($A222),DAY($A222)=1,$A222&gt;=DATE(2020,1,1),$A222&lt;=DATE(2100,12,1),$B222&lt;&gt;"",$C222&lt;&gt;"",$D222&lt;&gt;"",COUNTIF('Parâmetros'!$D$4:$D$13,$D222)=1,ISNUMBER($E222),$E222&gt;0,ISNUMBER($G222),$G222&gt;=0,OR($F222="",AND(ISNUMBER($F222),$F222&gt;=0,$F222&lt;=1)),OR($H222="",AND(ISNUMBER($H222),$H222&gt;=0,$H222&lt;=1)),OR($I222="",AND(ISNUMBER($I222),$I222&gt;=0,$I222&lt;=1)),OR($J222="",AND(ISNUMBER($J222),$J222&gt;=0,$J222&lt;=1)),COUNTIFS($A$6:$A$505,$A222,$B$6:$B$505,$B222)=1),1,0),0))</f>
        <v/>
      </c>
    </row>
    <row r="223">
      <c r="A223" s="46" t="n"/>
      <c r="B223" s="19" t="n"/>
      <c r="C223" s="20" t="n"/>
      <c r="D223" s="19" t="n"/>
      <c r="E223" s="50" t="n"/>
      <c r="F223" s="22" t="n"/>
      <c r="G223" s="50" t="n"/>
      <c r="H223" s="22" t="n"/>
      <c r="I223" s="22" t="n"/>
      <c r="J223" s="22" t="n"/>
      <c r="K223" s="20" t="n"/>
      <c r="L223" s="23">
        <f>IF($Y223&lt;&gt;1,"",IF($F223="",IF(AND(ISNUMBER('Parâmetros'!$B$4),'Parâmetros'!$B$4&gt;=0,'Parâmetros'!$B$4&lt;=1),'Parâmetros'!$B$4,""),$F223))</f>
        <v/>
      </c>
      <c r="M223" s="23">
        <f>IF($Y223&lt;&gt;1,"",IF($H223="",IF(AND(ISNUMBER('Parâmetros'!$B$5),'Parâmetros'!$B$5&gt;=0,'Parâmetros'!$B$5&lt;=1),'Parâmetros'!$B$5,""),$H223))</f>
        <v/>
      </c>
      <c r="N223" s="23">
        <f>IF($Y223&lt;&gt;1,"",IF($I223="",IF(AND(ISNUMBER('Parâmetros'!$B$6),'Parâmetros'!$B$6&gt;=0,'Parâmetros'!$B$6&lt;=1),'Parâmetros'!$B$6,""),$I223))</f>
        <v/>
      </c>
      <c r="O223" s="23">
        <f>IF($Y223&lt;&gt;1,"",IF($J223="",IF(AND(ISNUMBER('Parâmetros'!$B$7),'Parâmetros'!$B$7&gt;=0,'Parâmetros'!$B$7&lt;=1),'Parâmetros'!$B$7,""),$J223))</f>
        <v/>
      </c>
      <c r="P223" s="51">
        <f>IF(OR($Y223&lt;&gt;1,NOT(ISNUMBER($L223))),"",$E223*$L223)</f>
        <v/>
      </c>
      <c r="Q223" s="51">
        <f>IF($Y223&lt;&gt;1,"",$G223)</f>
        <v/>
      </c>
      <c r="R223" s="51">
        <f>IF(OR($Y223&lt;&gt;1,NOT(ISNUMBER($M223))),"",$E223*$M223)</f>
        <v/>
      </c>
      <c r="S223" s="51">
        <f>IF(OR($Y223&lt;&gt;1,NOT(ISNUMBER($N223))),"",$E223*$N223)</f>
        <v/>
      </c>
      <c r="T223" s="51">
        <f>IF(OR($Y223&lt;&gt;1,NOT(ISNUMBER($O223))),"",$E223*$O223)</f>
        <v/>
      </c>
      <c r="U223" s="51">
        <f>IF(COUNT($P223:$T223)&lt;&gt;5,"",SUM($P223:$T223))</f>
        <v/>
      </c>
      <c r="V223" s="23">
        <f>IFERROR($U223/$E223,"")</f>
        <v/>
      </c>
      <c r="W223" s="25">
        <f>IF(COUNTA($A223:$K223)=0,"",IF($A223="","Informar competência",IF($B223="","Informar SKU",IF($C223="","Informar produto",IF($D223="","Informar categoria",IF(COUNTIF('Parâmetros'!$D$4:$D$13,$D223)=0,"Categoria fora da lista",IF($E223="","Informar estoque médio",IF($G223="","Informar armazenagem",IF(COUNTIFS($A$6:$A$505,$A223,$B$6:$B$505,$B223)&gt;1,"Duplicidade de competência e SKU",IF($Y223&lt;&gt;1,"Valor, taxa ou data inválida",IF($U223="","Revisar parâmetros padrão",IF($V223&gt;'Parâmetros'!$B$8,"Taxa acima do limite",IF($E223&gt;'Parâmetros'!$B$9,"Estoque acima do limite","OK")))))))))))))</f>
        <v/>
      </c>
      <c r="X223" s="26">
        <f>IF(OR($Y223&lt;&gt;1,$A223&lt;&gt;'Resumo'!$B$3,$U223=""),"",COUNTIFS($A$6:$A$505,'Resumo'!$B$3,$Y$6:$Y$505,1,$U$6:$U$505,"&gt;"&amp;$U223)+COUNTIFS($A$6:$A223,'Resumo'!$B$3,$Y$6:$Y223,1,$U$6:$U223,$U223))</f>
        <v/>
      </c>
      <c r="Y223" s="26">
        <f>IF(COUNTA($A223:$K223)=0,"",IFERROR(IF(AND(ISNUMBER($A223),DAY($A223)=1,$A223&gt;=DATE(2020,1,1),$A223&lt;=DATE(2100,12,1),$B223&lt;&gt;"",$C223&lt;&gt;"",$D223&lt;&gt;"",COUNTIF('Parâmetros'!$D$4:$D$13,$D223)=1,ISNUMBER($E223),$E223&gt;0,ISNUMBER($G223),$G223&gt;=0,OR($F223="",AND(ISNUMBER($F223),$F223&gt;=0,$F223&lt;=1)),OR($H223="",AND(ISNUMBER($H223),$H223&gt;=0,$H223&lt;=1)),OR($I223="",AND(ISNUMBER($I223),$I223&gt;=0,$I223&lt;=1)),OR($J223="",AND(ISNUMBER($J223),$J223&gt;=0,$J223&lt;=1)),COUNTIFS($A$6:$A$505,$A223,$B$6:$B$505,$B223)=1),1,0),0))</f>
        <v/>
      </c>
    </row>
    <row r="224">
      <c r="A224" s="46" t="n"/>
      <c r="B224" s="19" t="n"/>
      <c r="C224" s="20" t="n"/>
      <c r="D224" s="19" t="n"/>
      <c r="E224" s="50" t="n"/>
      <c r="F224" s="22" t="n"/>
      <c r="G224" s="50" t="n"/>
      <c r="H224" s="22" t="n"/>
      <c r="I224" s="22" t="n"/>
      <c r="J224" s="22" t="n"/>
      <c r="K224" s="20" t="n"/>
      <c r="L224" s="23">
        <f>IF($Y224&lt;&gt;1,"",IF($F224="",IF(AND(ISNUMBER('Parâmetros'!$B$4),'Parâmetros'!$B$4&gt;=0,'Parâmetros'!$B$4&lt;=1),'Parâmetros'!$B$4,""),$F224))</f>
        <v/>
      </c>
      <c r="M224" s="23">
        <f>IF($Y224&lt;&gt;1,"",IF($H224="",IF(AND(ISNUMBER('Parâmetros'!$B$5),'Parâmetros'!$B$5&gt;=0,'Parâmetros'!$B$5&lt;=1),'Parâmetros'!$B$5,""),$H224))</f>
        <v/>
      </c>
      <c r="N224" s="23">
        <f>IF($Y224&lt;&gt;1,"",IF($I224="",IF(AND(ISNUMBER('Parâmetros'!$B$6),'Parâmetros'!$B$6&gt;=0,'Parâmetros'!$B$6&lt;=1),'Parâmetros'!$B$6,""),$I224))</f>
        <v/>
      </c>
      <c r="O224" s="23">
        <f>IF($Y224&lt;&gt;1,"",IF($J224="",IF(AND(ISNUMBER('Parâmetros'!$B$7),'Parâmetros'!$B$7&gt;=0,'Parâmetros'!$B$7&lt;=1),'Parâmetros'!$B$7,""),$J224))</f>
        <v/>
      </c>
      <c r="P224" s="51">
        <f>IF(OR($Y224&lt;&gt;1,NOT(ISNUMBER($L224))),"",$E224*$L224)</f>
        <v/>
      </c>
      <c r="Q224" s="51">
        <f>IF($Y224&lt;&gt;1,"",$G224)</f>
        <v/>
      </c>
      <c r="R224" s="51">
        <f>IF(OR($Y224&lt;&gt;1,NOT(ISNUMBER($M224))),"",$E224*$M224)</f>
        <v/>
      </c>
      <c r="S224" s="51">
        <f>IF(OR($Y224&lt;&gt;1,NOT(ISNUMBER($N224))),"",$E224*$N224)</f>
        <v/>
      </c>
      <c r="T224" s="51">
        <f>IF(OR($Y224&lt;&gt;1,NOT(ISNUMBER($O224))),"",$E224*$O224)</f>
        <v/>
      </c>
      <c r="U224" s="51">
        <f>IF(COUNT($P224:$T224)&lt;&gt;5,"",SUM($P224:$T224))</f>
        <v/>
      </c>
      <c r="V224" s="23">
        <f>IFERROR($U224/$E224,"")</f>
        <v/>
      </c>
      <c r="W224" s="25">
        <f>IF(COUNTA($A224:$K224)=0,"",IF($A224="","Informar competência",IF($B224="","Informar SKU",IF($C224="","Informar produto",IF($D224="","Informar categoria",IF(COUNTIF('Parâmetros'!$D$4:$D$13,$D224)=0,"Categoria fora da lista",IF($E224="","Informar estoque médio",IF($G224="","Informar armazenagem",IF(COUNTIFS($A$6:$A$505,$A224,$B$6:$B$505,$B224)&gt;1,"Duplicidade de competência e SKU",IF($Y224&lt;&gt;1,"Valor, taxa ou data inválida",IF($U224="","Revisar parâmetros padrão",IF($V224&gt;'Parâmetros'!$B$8,"Taxa acima do limite",IF($E224&gt;'Parâmetros'!$B$9,"Estoque acima do limite","OK")))))))))))))</f>
        <v/>
      </c>
      <c r="X224" s="26">
        <f>IF(OR($Y224&lt;&gt;1,$A224&lt;&gt;'Resumo'!$B$3,$U224=""),"",COUNTIFS($A$6:$A$505,'Resumo'!$B$3,$Y$6:$Y$505,1,$U$6:$U$505,"&gt;"&amp;$U224)+COUNTIFS($A$6:$A224,'Resumo'!$B$3,$Y$6:$Y224,1,$U$6:$U224,$U224))</f>
        <v/>
      </c>
      <c r="Y224" s="26">
        <f>IF(COUNTA($A224:$K224)=0,"",IFERROR(IF(AND(ISNUMBER($A224),DAY($A224)=1,$A224&gt;=DATE(2020,1,1),$A224&lt;=DATE(2100,12,1),$B224&lt;&gt;"",$C224&lt;&gt;"",$D224&lt;&gt;"",COUNTIF('Parâmetros'!$D$4:$D$13,$D224)=1,ISNUMBER($E224),$E224&gt;0,ISNUMBER($G224),$G224&gt;=0,OR($F224="",AND(ISNUMBER($F224),$F224&gt;=0,$F224&lt;=1)),OR($H224="",AND(ISNUMBER($H224),$H224&gt;=0,$H224&lt;=1)),OR($I224="",AND(ISNUMBER($I224),$I224&gt;=0,$I224&lt;=1)),OR($J224="",AND(ISNUMBER($J224),$J224&gt;=0,$J224&lt;=1)),COUNTIFS($A$6:$A$505,$A224,$B$6:$B$505,$B224)=1),1,0),0))</f>
        <v/>
      </c>
    </row>
    <row r="225">
      <c r="A225" s="46" t="n"/>
      <c r="B225" s="19" t="n"/>
      <c r="C225" s="20" t="n"/>
      <c r="D225" s="19" t="n"/>
      <c r="E225" s="50" t="n"/>
      <c r="F225" s="22" t="n"/>
      <c r="G225" s="50" t="n"/>
      <c r="H225" s="22" t="n"/>
      <c r="I225" s="22" t="n"/>
      <c r="J225" s="22" t="n"/>
      <c r="K225" s="20" t="n"/>
      <c r="L225" s="23">
        <f>IF($Y225&lt;&gt;1,"",IF($F225="",IF(AND(ISNUMBER('Parâmetros'!$B$4),'Parâmetros'!$B$4&gt;=0,'Parâmetros'!$B$4&lt;=1),'Parâmetros'!$B$4,""),$F225))</f>
        <v/>
      </c>
      <c r="M225" s="23">
        <f>IF($Y225&lt;&gt;1,"",IF($H225="",IF(AND(ISNUMBER('Parâmetros'!$B$5),'Parâmetros'!$B$5&gt;=0,'Parâmetros'!$B$5&lt;=1),'Parâmetros'!$B$5,""),$H225))</f>
        <v/>
      </c>
      <c r="N225" s="23">
        <f>IF($Y225&lt;&gt;1,"",IF($I225="",IF(AND(ISNUMBER('Parâmetros'!$B$6),'Parâmetros'!$B$6&gt;=0,'Parâmetros'!$B$6&lt;=1),'Parâmetros'!$B$6,""),$I225))</f>
        <v/>
      </c>
      <c r="O225" s="23">
        <f>IF($Y225&lt;&gt;1,"",IF($J225="",IF(AND(ISNUMBER('Parâmetros'!$B$7),'Parâmetros'!$B$7&gt;=0,'Parâmetros'!$B$7&lt;=1),'Parâmetros'!$B$7,""),$J225))</f>
        <v/>
      </c>
      <c r="P225" s="51">
        <f>IF(OR($Y225&lt;&gt;1,NOT(ISNUMBER($L225))),"",$E225*$L225)</f>
        <v/>
      </c>
      <c r="Q225" s="51">
        <f>IF($Y225&lt;&gt;1,"",$G225)</f>
        <v/>
      </c>
      <c r="R225" s="51">
        <f>IF(OR($Y225&lt;&gt;1,NOT(ISNUMBER($M225))),"",$E225*$M225)</f>
        <v/>
      </c>
      <c r="S225" s="51">
        <f>IF(OR($Y225&lt;&gt;1,NOT(ISNUMBER($N225))),"",$E225*$N225)</f>
        <v/>
      </c>
      <c r="T225" s="51">
        <f>IF(OR($Y225&lt;&gt;1,NOT(ISNUMBER($O225))),"",$E225*$O225)</f>
        <v/>
      </c>
      <c r="U225" s="51">
        <f>IF(COUNT($P225:$T225)&lt;&gt;5,"",SUM($P225:$T225))</f>
        <v/>
      </c>
      <c r="V225" s="23">
        <f>IFERROR($U225/$E225,"")</f>
        <v/>
      </c>
      <c r="W225" s="25">
        <f>IF(COUNTA($A225:$K225)=0,"",IF($A225="","Informar competência",IF($B225="","Informar SKU",IF($C225="","Informar produto",IF($D225="","Informar categoria",IF(COUNTIF('Parâmetros'!$D$4:$D$13,$D225)=0,"Categoria fora da lista",IF($E225="","Informar estoque médio",IF($G225="","Informar armazenagem",IF(COUNTIFS($A$6:$A$505,$A225,$B$6:$B$505,$B225)&gt;1,"Duplicidade de competência e SKU",IF($Y225&lt;&gt;1,"Valor, taxa ou data inválida",IF($U225="","Revisar parâmetros padrão",IF($V225&gt;'Parâmetros'!$B$8,"Taxa acima do limite",IF($E225&gt;'Parâmetros'!$B$9,"Estoque acima do limite","OK")))))))))))))</f>
        <v/>
      </c>
      <c r="X225" s="26">
        <f>IF(OR($Y225&lt;&gt;1,$A225&lt;&gt;'Resumo'!$B$3,$U225=""),"",COUNTIFS($A$6:$A$505,'Resumo'!$B$3,$Y$6:$Y$505,1,$U$6:$U$505,"&gt;"&amp;$U225)+COUNTIFS($A$6:$A225,'Resumo'!$B$3,$Y$6:$Y225,1,$U$6:$U225,$U225))</f>
        <v/>
      </c>
      <c r="Y225" s="26">
        <f>IF(COUNTA($A225:$K225)=0,"",IFERROR(IF(AND(ISNUMBER($A225),DAY($A225)=1,$A225&gt;=DATE(2020,1,1),$A225&lt;=DATE(2100,12,1),$B225&lt;&gt;"",$C225&lt;&gt;"",$D225&lt;&gt;"",COUNTIF('Parâmetros'!$D$4:$D$13,$D225)=1,ISNUMBER($E225),$E225&gt;0,ISNUMBER($G225),$G225&gt;=0,OR($F225="",AND(ISNUMBER($F225),$F225&gt;=0,$F225&lt;=1)),OR($H225="",AND(ISNUMBER($H225),$H225&gt;=0,$H225&lt;=1)),OR($I225="",AND(ISNUMBER($I225),$I225&gt;=0,$I225&lt;=1)),OR($J225="",AND(ISNUMBER($J225),$J225&gt;=0,$J225&lt;=1)),COUNTIFS($A$6:$A$505,$A225,$B$6:$B$505,$B225)=1),1,0),0))</f>
        <v/>
      </c>
    </row>
    <row r="226">
      <c r="A226" s="46" t="n"/>
      <c r="B226" s="19" t="n"/>
      <c r="C226" s="20" t="n"/>
      <c r="D226" s="19" t="n"/>
      <c r="E226" s="50" t="n"/>
      <c r="F226" s="22" t="n"/>
      <c r="G226" s="50" t="n"/>
      <c r="H226" s="22" t="n"/>
      <c r="I226" s="22" t="n"/>
      <c r="J226" s="22" t="n"/>
      <c r="K226" s="20" t="n"/>
      <c r="L226" s="23">
        <f>IF($Y226&lt;&gt;1,"",IF($F226="",IF(AND(ISNUMBER('Parâmetros'!$B$4),'Parâmetros'!$B$4&gt;=0,'Parâmetros'!$B$4&lt;=1),'Parâmetros'!$B$4,""),$F226))</f>
        <v/>
      </c>
      <c r="M226" s="23">
        <f>IF($Y226&lt;&gt;1,"",IF($H226="",IF(AND(ISNUMBER('Parâmetros'!$B$5),'Parâmetros'!$B$5&gt;=0,'Parâmetros'!$B$5&lt;=1),'Parâmetros'!$B$5,""),$H226))</f>
        <v/>
      </c>
      <c r="N226" s="23">
        <f>IF($Y226&lt;&gt;1,"",IF($I226="",IF(AND(ISNUMBER('Parâmetros'!$B$6),'Parâmetros'!$B$6&gt;=0,'Parâmetros'!$B$6&lt;=1),'Parâmetros'!$B$6,""),$I226))</f>
        <v/>
      </c>
      <c r="O226" s="23">
        <f>IF($Y226&lt;&gt;1,"",IF($J226="",IF(AND(ISNUMBER('Parâmetros'!$B$7),'Parâmetros'!$B$7&gt;=0,'Parâmetros'!$B$7&lt;=1),'Parâmetros'!$B$7,""),$J226))</f>
        <v/>
      </c>
      <c r="P226" s="51">
        <f>IF(OR($Y226&lt;&gt;1,NOT(ISNUMBER($L226))),"",$E226*$L226)</f>
        <v/>
      </c>
      <c r="Q226" s="51">
        <f>IF($Y226&lt;&gt;1,"",$G226)</f>
        <v/>
      </c>
      <c r="R226" s="51">
        <f>IF(OR($Y226&lt;&gt;1,NOT(ISNUMBER($M226))),"",$E226*$M226)</f>
        <v/>
      </c>
      <c r="S226" s="51">
        <f>IF(OR($Y226&lt;&gt;1,NOT(ISNUMBER($N226))),"",$E226*$N226)</f>
        <v/>
      </c>
      <c r="T226" s="51">
        <f>IF(OR($Y226&lt;&gt;1,NOT(ISNUMBER($O226))),"",$E226*$O226)</f>
        <v/>
      </c>
      <c r="U226" s="51">
        <f>IF(COUNT($P226:$T226)&lt;&gt;5,"",SUM($P226:$T226))</f>
        <v/>
      </c>
      <c r="V226" s="23">
        <f>IFERROR($U226/$E226,"")</f>
        <v/>
      </c>
      <c r="W226" s="25">
        <f>IF(COUNTA($A226:$K226)=0,"",IF($A226="","Informar competência",IF($B226="","Informar SKU",IF($C226="","Informar produto",IF($D226="","Informar categoria",IF(COUNTIF('Parâmetros'!$D$4:$D$13,$D226)=0,"Categoria fora da lista",IF($E226="","Informar estoque médio",IF($G226="","Informar armazenagem",IF(COUNTIFS($A$6:$A$505,$A226,$B$6:$B$505,$B226)&gt;1,"Duplicidade de competência e SKU",IF($Y226&lt;&gt;1,"Valor, taxa ou data inválida",IF($U226="","Revisar parâmetros padrão",IF($V226&gt;'Parâmetros'!$B$8,"Taxa acima do limite",IF($E226&gt;'Parâmetros'!$B$9,"Estoque acima do limite","OK")))))))))))))</f>
        <v/>
      </c>
      <c r="X226" s="26">
        <f>IF(OR($Y226&lt;&gt;1,$A226&lt;&gt;'Resumo'!$B$3,$U226=""),"",COUNTIFS($A$6:$A$505,'Resumo'!$B$3,$Y$6:$Y$505,1,$U$6:$U$505,"&gt;"&amp;$U226)+COUNTIFS($A$6:$A226,'Resumo'!$B$3,$Y$6:$Y226,1,$U$6:$U226,$U226))</f>
        <v/>
      </c>
      <c r="Y226" s="26">
        <f>IF(COUNTA($A226:$K226)=0,"",IFERROR(IF(AND(ISNUMBER($A226),DAY($A226)=1,$A226&gt;=DATE(2020,1,1),$A226&lt;=DATE(2100,12,1),$B226&lt;&gt;"",$C226&lt;&gt;"",$D226&lt;&gt;"",COUNTIF('Parâmetros'!$D$4:$D$13,$D226)=1,ISNUMBER($E226),$E226&gt;0,ISNUMBER($G226),$G226&gt;=0,OR($F226="",AND(ISNUMBER($F226),$F226&gt;=0,$F226&lt;=1)),OR($H226="",AND(ISNUMBER($H226),$H226&gt;=0,$H226&lt;=1)),OR($I226="",AND(ISNUMBER($I226),$I226&gt;=0,$I226&lt;=1)),OR($J226="",AND(ISNUMBER($J226),$J226&gt;=0,$J226&lt;=1)),COUNTIFS($A$6:$A$505,$A226,$B$6:$B$505,$B226)=1),1,0),0))</f>
        <v/>
      </c>
    </row>
    <row r="227">
      <c r="A227" s="46" t="n"/>
      <c r="B227" s="19" t="n"/>
      <c r="C227" s="20" t="n"/>
      <c r="D227" s="19" t="n"/>
      <c r="E227" s="50" t="n"/>
      <c r="F227" s="22" t="n"/>
      <c r="G227" s="50" t="n"/>
      <c r="H227" s="22" t="n"/>
      <c r="I227" s="22" t="n"/>
      <c r="J227" s="22" t="n"/>
      <c r="K227" s="20" t="n"/>
      <c r="L227" s="23">
        <f>IF($Y227&lt;&gt;1,"",IF($F227="",IF(AND(ISNUMBER('Parâmetros'!$B$4),'Parâmetros'!$B$4&gt;=0,'Parâmetros'!$B$4&lt;=1),'Parâmetros'!$B$4,""),$F227))</f>
        <v/>
      </c>
      <c r="M227" s="23">
        <f>IF($Y227&lt;&gt;1,"",IF($H227="",IF(AND(ISNUMBER('Parâmetros'!$B$5),'Parâmetros'!$B$5&gt;=0,'Parâmetros'!$B$5&lt;=1),'Parâmetros'!$B$5,""),$H227))</f>
        <v/>
      </c>
      <c r="N227" s="23">
        <f>IF($Y227&lt;&gt;1,"",IF($I227="",IF(AND(ISNUMBER('Parâmetros'!$B$6),'Parâmetros'!$B$6&gt;=0,'Parâmetros'!$B$6&lt;=1),'Parâmetros'!$B$6,""),$I227))</f>
        <v/>
      </c>
      <c r="O227" s="23">
        <f>IF($Y227&lt;&gt;1,"",IF($J227="",IF(AND(ISNUMBER('Parâmetros'!$B$7),'Parâmetros'!$B$7&gt;=0,'Parâmetros'!$B$7&lt;=1),'Parâmetros'!$B$7,""),$J227))</f>
        <v/>
      </c>
      <c r="P227" s="51">
        <f>IF(OR($Y227&lt;&gt;1,NOT(ISNUMBER($L227))),"",$E227*$L227)</f>
        <v/>
      </c>
      <c r="Q227" s="51">
        <f>IF($Y227&lt;&gt;1,"",$G227)</f>
        <v/>
      </c>
      <c r="R227" s="51">
        <f>IF(OR($Y227&lt;&gt;1,NOT(ISNUMBER($M227))),"",$E227*$M227)</f>
        <v/>
      </c>
      <c r="S227" s="51">
        <f>IF(OR($Y227&lt;&gt;1,NOT(ISNUMBER($N227))),"",$E227*$N227)</f>
        <v/>
      </c>
      <c r="T227" s="51">
        <f>IF(OR($Y227&lt;&gt;1,NOT(ISNUMBER($O227))),"",$E227*$O227)</f>
        <v/>
      </c>
      <c r="U227" s="51">
        <f>IF(COUNT($P227:$T227)&lt;&gt;5,"",SUM($P227:$T227))</f>
        <v/>
      </c>
      <c r="V227" s="23">
        <f>IFERROR($U227/$E227,"")</f>
        <v/>
      </c>
      <c r="W227" s="25">
        <f>IF(COUNTA($A227:$K227)=0,"",IF($A227="","Informar competência",IF($B227="","Informar SKU",IF($C227="","Informar produto",IF($D227="","Informar categoria",IF(COUNTIF('Parâmetros'!$D$4:$D$13,$D227)=0,"Categoria fora da lista",IF($E227="","Informar estoque médio",IF($G227="","Informar armazenagem",IF(COUNTIFS($A$6:$A$505,$A227,$B$6:$B$505,$B227)&gt;1,"Duplicidade de competência e SKU",IF($Y227&lt;&gt;1,"Valor, taxa ou data inválida",IF($U227="","Revisar parâmetros padrão",IF($V227&gt;'Parâmetros'!$B$8,"Taxa acima do limite",IF($E227&gt;'Parâmetros'!$B$9,"Estoque acima do limite","OK")))))))))))))</f>
        <v/>
      </c>
      <c r="X227" s="26">
        <f>IF(OR($Y227&lt;&gt;1,$A227&lt;&gt;'Resumo'!$B$3,$U227=""),"",COUNTIFS($A$6:$A$505,'Resumo'!$B$3,$Y$6:$Y$505,1,$U$6:$U$505,"&gt;"&amp;$U227)+COUNTIFS($A$6:$A227,'Resumo'!$B$3,$Y$6:$Y227,1,$U$6:$U227,$U227))</f>
        <v/>
      </c>
      <c r="Y227" s="26">
        <f>IF(COUNTA($A227:$K227)=0,"",IFERROR(IF(AND(ISNUMBER($A227),DAY($A227)=1,$A227&gt;=DATE(2020,1,1),$A227&lt;=DATE(2100,12,1),$B227&lt;&gt;"",$C227&lt;&gt;"",$D227&lt;&gt;"",COUNTIF('Parâmetros'!$D$4:$D$13,$D227)=1,ISNUMBER($E227),$E227&gt;0,ISNUMBER($G227),$G227&gt;=0,OR($F227="",AND(ISNUMBER($F227),$F227&gt;=0,$F227&lt;=1)),OR($H227="",AND(ISNUMBER($H227),$H227&gt;=0,$H227&lt;=1)),OR($I227="",AND(ISNUMBER($I227),$I227&gt;=0,$I227&lt;=1)),OR($J227="",AND(ISNUMBER($J227),$J227&gt;=0,$J227&lt;=1)),COUNTIFS($A$6:$A$505,$A227,$B$6:$B$505,$B227)=1),1,0),0))</f>
        <v/>
      </c>
    </row>
    <row r="228">
      <c r="A228" s="46" t="n"/>
      <c r="B228" s="19" t="n"/>
      <c r="C228" s="20" t="n"/>
      <c r="D228" s="19" t="n"/>
      <c r="E228" s="50" t="n"/>
      <c r="F228" s="22" t="n"/>
      <c r="G228" s="50" t="n"/>
      <c r="H228" s="22" t="n"/>
      <c r="I228" s="22" t="n"/>
      <c r="J228" s="22" t="n"/>
      <c r="K228" s="20" t="n"/>
      <c r="L228" s="23">
        <f>IF($Y228&lt;&gt;1,"",IF($F228="",IF(AND(ISNUMBER('Parâmetros'!$B$4),'Parâmetros'!$B$4&gt;=0,'Parâmetros'!$B$4&lt;=1),'Parâmetros'!$B$4,""),$F228))</f>
        <v/>
      </c>
      <c r="M228" s="23">
        <f>IF($Y228&lt;&gt;1,"",IF($H228="",IF(AND(ISNUMBER('Parâmetros'!$B$5),'Parâmetros'!$B$5&gt;=0,'Parâmetros'!$B$5&lt;=1),'Parâmetros'!$B$5,""),$H228))</f>
        <v/>
      </c>
      <c r="N228" s="23">
        <f>IF($Y228&lt;&gt;1,"",IF($I228="",IF(AND(ISNUMBER('Parâmetros'!$B$6),'Parâmetros'!$B$6&gt;=0,'Parâmetros'!$B$6&lt;=1),'Parâmetros'!$B$6,""),$I228))</f>
        <v/>
      </c>
      <c r="O228" s="23">
        <f>IF($Y228&lt;&gt;1,"",IF($J228="",IF(AND(ISNUMBER('Parâmetros'!$B$7),'Parâmetros'!$B$7&gt;=0,'Parâmetros'!$B$7&lt;=1),'Parâmetros'!$B$7,""),$J228))</f>
        <v/>
      </c>
      <c r="P228" s="51">
        <f>IF(OR($Y228&lt;&gt;1,NOT(ISNUMBER($L228))),"",$E228*$L228)</f>
        <v/>
      </c>
      <c r="Q228" s="51">
        <f>IF($Y228&lt;&gt;1,"",$G228)</f>
        <v/>
      </c>
      <c r="R228" s="51">
        <f>IF(OR($Y228&lt;&gt;1,NOT(ISNUMBER($M228))),"",$E228*$M228)</f>
        <v/>
      </c>
      <c r="S228" s="51">
        <f>IF(OR($Y228&lt;&gt;1,NOT(ISNUMBER($N228))),"",$E228*$N228)</f>
        <v/>
      </c>
      <c r="T228" s="51">
        <f>IF(OR($Y228&lt;&gt;1,NOT(ISNUMBER($O228))),"",$E228*$O228)</f>
        <v/>
      </c>
      <c r="U228" s="51">
        <f>IF(COUNT($P228:$T228)&lt;&gt;5,"",SUM($P228:$T228))</f>
        <v/>
      </c>
      <c r="V228" s="23">
        <f>IFERROR($U228/$E228,"")</f>
        <v/>
      </c>
      <c r="W228" s="25">
        <f>IF(COUNTA($A228:$K228)=0,"",IF($A228="","Informar competência",IF($B228="","Informar SKU",IF($C228="","Informar produto",IF($D228="","Informar categoria",IF(COUNTIF('Parâmetros'!$D$4:$D$13,$D228)=0,"Categoria fora da lista",IF($E228="","Informar estoque médio",IF($G228="","Informar armazenagem",IF(COUNTIFS($A$6:$A$505,$A228,$B$6:$B$505,$B228)&gt;1,"Duplicidade de competência e SKU",IF($Y228&lt;&gt;1,"Valor, taxa ou data inválida",IF($U228="","Revisar parâmetros padrão",IF($V228&gt;'Parâmetros'!$B$8,"Taxa acima do limite",IF($E228&gt;'Parâmetros'!$B$9,"Estoque acima do limite","OK")))))))))))))</f>
        <v/>
      </c>
      <c r="X228" s="26">
        <f>IF(OR($Y228&lt;&gt;1,$A228&lt;&gt;'Resumo'!$B$3,$U228=""),"",COUNTIFS($A$6:$A$505,'Resumo'!$B$3,$Y$6:$Y$505,1,$U$6:$U$505,"&gt;"&amp;$U228)+COUNTIFS($A$6:$A228,'Resumo'!$B$3,$Y$6:$Y228,1,$U$6:$U228,$U228))</f>
        <v/>
      </c>
      <c r="Y228" s="26">
        <f>IF(COUNTA($A228:$K228)=0,"",IFERROR(IF(AND(ISNUMBER($A228),DAY($A228)=1,$A228&gt;=DATE(2020,1,1),$A228&lt;=DATE(2100,12,1),$B228&lt;&gt;"",$C228&lt;&gt;"",$D228&lt;&gt;"",COUNTIF('Parâmetros'!$D$4:$D$13,$D228)=1,ISNUMBER($E228),$E228&gt;0,ISNUMBER($G228),$G228&gt;=0,OR($F228="",AND(ISNUMBER($F228),$F228&gt;=0,$F228&lt;=1)),OR($H228="",AND(ISNUMBER($H228),$H228&gt;=0,$H228&lt;=1)),OR($I228="",AND(ISNUMBER($I228),$I228&gt;=0,$I228&lt;=1)),OR($J228="",AND(ISNUMBER($J228),$J228&gt;=0,$J228&lt;=1)),COUNTIFS($A$6:$A$505,$A228,$B$6:$B$505,$B228)=1),1,0),0))</f>
        <v/>
      </c>
    </row>
    <row r="229">
      <c r="A229" s="46" t="n"/>
      <c r="B229" s="19" t="n"/>
      <c r="C229" s="20" t="n"/>
      <c r="D229" s="19" t="n"/>
      <c r="E229" s="50" t="n"/>
      <c r="F229" s="22" t="n"/>
      <c r="G229" s="50" t="n"/>
      <c r="H229" s="22" t="n"/>
      <c r="I229" s="22" t="n"/>
      <c r="J229" s="22" t="n"/>
      <c r="K229" s="20" t="n"/>
      <c r="L229" s="23">
        <f>IF($Y229&lt;&gt;1,"",IF($F229="",IF(AND(ISNUMBER('Parâmetros'!$B$4),'Parâmetros'!$B$4&gt;=0,'Parâmetros'!$B$4&lt;=1),'Parâmetros'!$B$4,""),$F229))</f>
        <v/>
      </c>
      <c r="M229" s="23">
        <f>IF($Y229&lt;&gt;1,"",IF($H229="",IF(AND(ISNUMBER('Parâmetros'!$B$5),'Parâmetros'!$B$5&gt;=0,'Parâmetros'!$B$5&lt;=1),'Parâmetros'!$B$5,""),$H229))</f>
        <v/>
      </c>
      <c r="N229" s="23">
        <f>IF($Y229&lt;&gt;1,"",IF($I229="",IF(AND(ISNUMBER('Parâmetros'!$B$6),'Parâmetros'!$B$6&gt;=0,'Parâmetros'!$B$6&lt;=1),'Parâmetros'!$B$6,""),$I229))</f>
        <v/>
      </c>
      <c r="O229" s="23">
        <f>IF($Y229&lt;&gt;1,"",IF($J229="",IF(AND(ISNUMBER('Parâmetros'!$B$7),'Parâmetros'!$B$7&gt;=0,'Parâmetros'!$B$7&lt;=1),'Parâmetros'!$B$7,""),$J229))</f>
        <v/>
      </c>
      <c r="P229" s="51">
        <f>IF(OR($Y229&lt;&gt;1,NOT(ISNUMBER($L229))),"",$E229*$L229)</f>
        <v/>
      </c>
      <c r="Q229" s="51">
        <f>IF($Y229&lt;&gt;1,"",$G229)</f>
        <v/>
      </c>
      <c r="R229" s="51">
        <f>IF(OR($Y229&lt;&gt;1,NOT(ISNUMBER($M229))),"",$E229*$M229)</f>
        <v/>
      </c>
      <c r="S229" s="51">
        <f>IF(OR($Y229&lt;&gt;1,NOT(ISNUMBER($N229))),"",$E229*$N229)</f>
        <v/>
      </c>
      <c r="T229" s="51">
        <f>IF(OR($Y229&lt;&gt;1,NOT(ISNUMBER($O229))),"",$E229*$O229)</f>
        <v/>
      </c>
      <c r="U229" s="51">
        <f>IF(COUNT($P229:$T229)&lt;&gt;5,"",SUM($P229:$T229))</f>
        <v/>
      </c>
      <c r="V229" s="23">
        <f>IFERROR($U229/$E229,"")</f>
        <v/>
      </c>
      <c r="W229" s="25">
        <f>IF(COUNTA($A229:$K229)=0,"",IF($A229="","Informar competência",IF($B229="","Informar SKU",IF($C229="","Informar produto",IF($D229="","Informar categoria",IF(COUNTIF('Parâmetros'!$D$4:$D$13,$D229)=0,"Categoria fora da lista",IF($E229="","Informar estoque médio",IF($G229="","Informar armazenagem",IF(COUNTIFS($A$6:$A$505,$A229,$B$6:$B$505,$B229)&gt;1,"Duplicidade de competência e SKU",IF($Y229&lt;&gt;1,"Valor, taxa ou data inválida",IF($U229="","Revisar parâmetros padrão",IF($V229&gt;'Parâmetros'!$B$8,"Taxa acima do limite",IF($E229&gt;'Parâmetros'!$B$9,"Estoque acima do limite","OK")))))))))))))</f>
        <v/>
      </c>
      <c r="X229" s="26">
        <f>IF(OR($Y229&lt;&gt;1,$A229&lt;&gt;'Resumo'!$B$3,$U229=""),"",COUNTIFS($A$6:$A$505,'Resumo'!$B$3,$Y$6:$Y$505,1,$U$6:$U$505,"&gt;"&amp;$U229)+COUNTIFS($A$6:$A229,'Resumo'!$B$3,$Y$6:$Y229,1,$U$6:$U229,$U229))</f>
        <v/>
      </c>
      <c r="Y229" s="26">
        <f>IF(COUNTA($A229:$K229)=0,"",IFERROR(IF(AND(ISNUMBER($A229),DAY($A229)=1,$A229&gt;=DATE(2020,1,1),$A229&lt;=DATE(2100,12,1),$B229&lt;&gt;"",$C229&lt;&gt;"",$D229&lt;&gt;"",COUNTIF('Parâmetros'!$D$4:$D$13,$D229)=1,ISNUMBER($E229),$E229&gt;0,ISNUMBER($G229),$G229&gt;=0,OR($F229="",AND(ISNUMBER($F229),$F229&gt;=0,$F229&lt;=1)),OR($H229="",AND(ISNUMBER($H229),$H229&gt;=0,$H229&lt;=1)),OR($I229="",AND(ISNUMBER($I229),$I229&gt;=0,$I229&lt;=1)),OR($J229="",AND(ISNUMBER($J229),$J229&gt;=0,$J229&lt;=1)),COUNTIFS($A$6:$A$505,$A229,$B$6:$B$505,$B229)=1),1,0),0))</f>
        <v/>
      </c>
    </row>
    <row r="230">
      <c r="A230" s="46" t="n"/>
      <c r="B230" s="19" t="n"/>
      <c r="C230" s="20" t="n"/>
      <c r="D230" s="19" t="n"/>
      <c r="E230" s="50" t="n"/>
      <c r="F230" s="22" t="n"/>
      <c r="G230" s="50" t="n"/>
      <c r="H230" s="22" t="n"/>
      <c r="I230" s="22" t="n"/>
      <c r="J230" s="22" t="n"/>
      <c r="K230" s="20" t="n"/>
      <c r="L230" s="23">
        <f>IF($Y230&lt;&gt;1,"",IF($F230="",IF(AND(ISNUMBER('Parâmetros'!$B$4),'Parâmetros'!$B$4&gt;=0,'Parâmetros'!$B$4&lt;=1),'Parâmetros'!$B$4,""),$F230))</f>
        <v/>
      </c>
      <c r="M230" s="23">
        <f>IF($Y230&lt;&gt;1,"",IF($H230="",IF(AND(ISNUMBER('Parâmetros'!$B$5),'Parâmetros'!$B$5&gt;=0,'Parâmetros'!$B$5&lt;=1),'Parâmetros'!$B$5,""),$H230))</f>
        <v/>
      </c>
      <c r="N230" s="23">
        <f>IF($Y230&lt;&gt;1,"",IF($I230="",IF(AND(ISNUMBER('Parâmetros'!$B$6),'Parâmetros'!$B$6&gt;=0,'Parâmetros'!$B$6&lt;=1),'Parâmetros'!$B$6,""),$I230))</f>
        <v/>
      </c>
      <c r="O230" s="23">
        <f>IF($Y230&lt;&gt;1,"",IF($J230="",IF(AND(ISNUMBER('Parâmetros'!$B$7),'Parâmetros'!$B$7&gt;=0,'Parâmetros'!$B$7&lt;=1),'Parâmetros'!$B$7,""),$J230))</f>
        <v/>
      </c>
      <c r="P230" s="51">
        <f>IF(OR($Y230&lt;&gt;1,NOT(ISNUMBER($L230))),"",$E230*$L230)</f>
        <v/>
      </c>
      <c r="Q230" s="51">
        <f>IF($Y230&lt;&gt;1,"",$G230)</f>
        <v/>
      </c>
      <c r="R230" s="51">
        <f>IF(OR($Y230&lt;&gt;1,NOT(ISNUMBER($M230))),"",$E230*$M230)</f>
        <v/>
      </c>
      <c r="S230" s="51">
        <f>IF(OR($Y230&lt;&gt;1,NOT(ISNUMBER($N230))),"",$E230*$N230)</f>
        <v/>
      </c>
      <c r="T230" s="51">
        <f>IF(OR($Y230&lt;&gt;1,NOT(ISNUMBER($O230))),"",$E230*$O230)</f>
        <v/>
      </c>
      <c r="U230" s="51">
        <f>IF(COUNT($P230:$T230)&lt;&gt;5,"",SUM($P230:$T230))</f>
        <v/>
      </c>
      <c r="V230" s="23">
        <f>IFERROR($U230/$E230,"")</f>
        <v/>
      </c>
      <c r="W230" s="25">
        <f>IF(COUNTA($A230:$K230)=0,"",IF($A230="","Informar competência",IF($B230="","Informar SKU",IF($C230="","Informar produto",IF($D230="","Informar categoria",IF(COUNTIF('Parâmetros'!$D$4:$D$13,$D230)=0,"Categoria fora da lista",IF($E230="","Informar estoque médio",IF($G230="","Informar armazenagem",IF(COUNTIFS($A$6:$A$505,$A230,$B$6:$B$505,$B230)&gt;1,"Duplicidade de competência e SKU",IF($Y230&lt;&gt;1,"Valor, taxa ou data inválida",IF($U230="","Revisar parâmetros padrão",IF($V230&gt;'Parâmetros'!$B$8,"Taxa acima do limite",IF($E230&gt;'Parâmetros'!$B$9,"Estoque acima do limite","OK")))))))))))))</f>
        <v/>
      </c>
      <c r="X230" s="26">
        <f>IF(OR($Y230&lt;&gt;1,$A230&lt;&gt;'Resumo'!$B$3,$U230=""),"",COUNTIFS($A$6:$A$505,'Resumo'!$B$3,$Y$6:$Y$505,1,$U$6:$U$505,"&gt;"&amp;$U230)+COUNTIFS($A$6:$A230,'Resumo'!$B$3,$Y$6:$Y230,1,$U$6:$U230,$U230))</f>
        <v/>
      </c>
      <c r="Y230" s="26">
        <f>IF(COUNTA($A230:$K230)=0,"",IFERROR(IF(AND(ISNUMBER($A230),DAY($A230)=1,$A230&gt;=DATE(2020,1,1),$A230&lt;=DATE(2100,12,1),$B230&lt;&gt;"",$C230&lt;&gt;"",$D230&lt;&gt;"",COUNTIF('Parâmetros'!$D$4:$D$13,$D230)=1,ISNUMBER($E230),$E230&gt;0,ISNUMBER($G230),$G230&gt;=0,OR($F230="",AND(ISNUMBER($F230),$F230&gt;=0,$F230&lt;=1)),OR($H230="",AND(ISNUMBER($H230),$H230&gt;=0,$H230&lt;=1)),OR($I230="",AND(ISNUMBER($I230),$I230&gt;=0,$I230&lt;=1)),OR($J230="",AND(ISNUMBER($J230),$J230&gt;=0,$J230&lt;=1)),COUNTIFS($A$6:$A$505,$A230,$B$6:$B$505,$B230)=1),1,0),0))</f>
        <v/>
      </c>
    </row>
    <row r="231">
      <c r="A231" s="46" t="n"/>
      <c r="B231" s="19" t="n"/>
      <c r="C231" s="20" t="n"/>
      <c r="D231" s="19" t="n"/>
      <c r="E231" s="50" t="n"/>
      <c r="F231" s="22" t="n"/>
      <c r="G231" s="50" t="n"/>
      <c r="H231" s="22" t="n"/>
      <c r="I231" s="22" t="n"/>
      <c r="J231" s="22" t="n"/>
      <c r="K231" s="20" t="n"/>
      <c r="L231" s="23">
        <f>IF($Y231&lt;&gt;1,"",IF($F231="",IF(AND(ISNUMBER('Parâmetros'!$B$4),'Parâmetros'!$B$4&gt;=0,'Parâmetros'!$B$4&lt;=1),'Parâmetros'!$B$4,""),$F231))</f>
        <v/>
      </c>
      <c r="M231" s="23">
        <f>IF($Y231&lt;&gt;1,"",IF($H231="",IF(AND(ISNUMBER('Parâmetros'!$B$5),'Parâmetros'!$B$5&gt;=0,'Parâmetros'!$B$5&lt;=1),'Parâmetros'!$B$5,""),$H231))</f>
        <v/>
      </c>
      <c r="N231" s="23">
        <f>IF($Y231&lt;&gt;1,"",IF($I231="",IF(AND(ISNUMBER('Parâmetros'!$B$6),'Parâmetros'!$B$6&gt;=0,'Parâmetros'!$B$6&lt;=1),'Parâmetros'!$B$6,""),$I231))</f>
        <v/>
      </c>
      <c r="O231" s="23">
        <f>IF($Y231&lt;&gt;1,"",IF($J231="",IF(AND(ISNUMBER('Parâmetros'!$B$7),'Parâmetros'!$B$7&gt;=0,'Parâmetros'!$B$7&lt;=1),'Parâmetros'!$B$7,""),$J231))</f>
        <v/>
      </c>
      <c r="P231" s="51">
        <f>IF(OR($Y231&lt;&gt;1,NOT(ISNUMBER($L231))),"",$E231*$L231)</f>
        <v/>
      </c>
      <c r="Q231" s="51">
        <f>IF($Y231&lt;&gt;1,"",$G231)</f>
        <v/>
      </c>
      <c r="R231" s="51">
        <f>IF(OR($Y231&lt;&gt;1,NOT(ISNUMBER($M231))),"",$E231*$M231)</f>
        <v/>
      </c>
      <c r="S231" s="51">
        <f>IF(OR($Y231&lt;&gt;1,NOT(ISNUMBER($N231))),"",$E231*$N231)</f>
        <v/>
      </c>
      <c r="T231" s="51">
        <f>IF(OR($Y231&lt;&gt;1,NOT(ISNUMBER($O231))),"",$E231*$O231)</f>
        <v/>
      </c>
      <c r="U231" s="51">
        <f>IF(COUNT($P231:$T231)&lt;&gt;5,"",SUM($P231:$T231))</f>
        <v/>
      </c>
      <c r="V231" s="23">
        <f>IFERROR($U231/$E231,"")</f>
        <v/>
      </c>
      <c r="W231" s="25">
        <f>IF(COUNTA($A231:$K231)=0,"",IF($A231="","Informar competência",IF($B231="","Informar SKU",IF($C231="","Informar produto",IF($D231="","Informar categoria",IF(COUNTIF('Parâmetros'!$D$4:$D$13,$D231)=0,"Categoria fora da lista",IF($E231="","Informar estoque médio",IF($G231="","Informar armazenagem",IF(COUNTIFS($A$6:$A$505,$A231,$B$6:$B$505,$B231)&gt;1,"Duplicidade de competência e SKU",IF($Y231&lt;&gt;1,"Valor, taxa ou data inválida",IF($U231="","Revisar parâmetros padrão",IF($V231&gt;'Parâmetros'!$B$8,"Taxa acima do limite",IF($E231&gt;'Parâmetros'!$B$9,"Estoque acima do limite","OK")))))))))))))</f>
        <v/>
      </c>
      <c r="X231" s="26">
        <f>IF(OR($Y231&lt;&gt;1,$A231&lt;&gt;'Resumo'!$B$3,$U231=""),"",COUNTIFS($A$6:$A$505,'Resumo'!$B$3,$Y$6:$Y$505,1,$U$6:$U$505,"&gt;"&amp;$U231)+COUNTIFS($A$6:$A231,'Resumo'!$B$3,$Y$6:$Y231,1,$U$6:$U231,$U231))</f>
        <v/>
      </c>
      <c r="Y231" s="26">
        <f>IF(COUNTA($A231:$K231)=0,"",IFERROR(IF(AND(ISNUMBER($A231),DAY($A231)=1,$A231&gt;=DATE(2020,1,1),$A231&lt;=DATE(2100,12,1),$B231&lt;&gt;"",$C231&lt;&gt;"",$D231&lt;&gt;"",COUNTIF('Parâmetros'!$D$4:$D$13,$D231)=1,ISNUMBER($E231),$E231&gt;0,ISNUMBER($G231),$G231&gt;=0,OR($F231="",AND(ISNUMBER($F231),$F231&gt;=0,$F231&lt;=1)),OR($H231="",AND(ISNUMBER($H231),$H231&gt;=0,$H231&lt;=1)),OR($I231="",AND(ISNUMBER($I231),$I231&gt;=0,$I231&lt;=1)),OR($J231="",AND(ISNUMBER($J231),$J231&gt;=0,$J231&lt;=1)),COUNTIFS($A$6:$A$505,$A231,$B$6:$B$505,$B231)=1),1,0),0))</f>
        <v/>
      </c>
    </row>
    <row r="232">
      <c r="A232" s="46" t="n"/>
      <c r="B232" s="19" t="n"/>
      <c r="C232" s="20" t="n"/>
      <c r="D232" s="19" t="n"/>
      <c r="E232" s="50" t="n"/>
      <c r="F232" s="22" t="n"/>
      <c r="G232" s="50" t="n"/>
      <c r="H232" s="22" t="n"/>
      <c r="I232" s="22" t="n"/>
      <c r="J232" s="22" t="n"/>
      <c r="K232" s="20" t="n"/>
      <c r="L232" s="23">
        <f>IF($Y232&lt;&gt;1,"",IF($F232="",IF(AND(ISNUMBER('Parâmetros'!$B$4),'Parâmetros'!$B$4&gt;=0,'Parâmetros'!$B$4&lt;=1),'Parâmetros'!$B$4,""),$F232))</f>
        <v/>
      </c>
      <c r="M232" s="23">
        <f>IF($Y232&lt;&gt;1,"",IF($H232="",IF(AND(ISNUMBER('Parâmetros'!$B$5),'Parâmetros'!$B$5&gt;=0,'Parâmetros'!$B$5&lt;=1),'Parâmetros'!$B$5,""),$H232))</f>
        <v/>
      </c>
      <c r="N232" s="23">
        <f>IF($Y232&lt;&gt;1,"",IF($I232="",IF(AND(ISNUMBER('Parâmetros'!$B$6),'Parâmetros'!$B$6&gt;=0,'Parâmetros'!$B$6&lt;=1),'Parâmetros'!$B$6,""),$I232))</f>
        <v/>
      </c>
      <c r="O232" s="23">
        <f>IF($Y232&lt;&gt;1,"",IF($J232="",IF(AND(ISNUMBER('Parâmetros'!$B$7),'Parâmetros'!$B$7&gt;=0,'Parâmetros'!$B$7&lt;=1),'Parâmetros'!$B$7,""),$J232))</f>
        <v/>
      </c>
      <c r="P232" s="51">
        <f>IF(OR($Y232&lt;&gt;1,NOT(ISNUMBER($L232))),"",$E232*$L232)</f>
        <v/>
      </c>
      <c r="Q232" s="51">
        <f>IF($Y232&lt;&gt;1,"",$G232)</f>
        <v/>
      </c>
      <c r="R232" s="51">
        <f>IF(OR($Y232&lt;&gt;1,NOT(ISNUMBER($M232))),"",$E232*$M232)</f>
        <v/>
      </c>
      <c r="S232" s="51">
        <f>IF(OR($Y232&lt;&gt;1,NOT(ISNUMBER($N232))),"",$E232*$N232)</f>
        <v/>
      </c>
      <c r="T232" s="51">
        <f>IF(OR($Y232&lt;&gt;1,NOT(ISNUMBER($O232))),"",$E232*$O232)</f>
        <v/>
      </c>
      <c r="U232" s="51">
        <f>IF(COUNT($P232:$T232)&lt;&gt;5,"",SUM($P232:$T232))</f>
        <v/>
      </c>
      <c r="V232" s="23">
        <f>IFERROR($U232/$E232,"")</f>
        <v/>
      </c>
      <c r="W232" s="25">
        <f>IF(COUNTA($A232:$K232)=0,"",IF($A232="","Informar competência",IF($B232="","Informar SKU",IF($C232="","Informar produto",IF($D232="","Informar categoria",IF(COUNTIF('Parâmetros'!$D$4:$D$13,$D232)=0,"Categoria fora da lista",IF($E232="","Informar estoque médio",IF($G232="","Informar armazenagem",IF(COUNTIFS($A$6:$A$505,$A232,$B$6:$B$505,$B232)&gt;1,"Duplicidade de competência e SKU",IF($Y232&lt;&gt;1,"Valor, taxa ou data inválida",IF($U232="","Revisar parâmetros padrão",IF($V232&gt;'Parâmetros'!$B$8,"Taxa acima do limite",IF($E232&gt;'Parâmetros'!$B$9,"Estoque acima do limite","OK")))))))))))))</f>
        <v/>
      </c>
      <c r="X232" s="26">
        <f>IF(OR($Y232&lt;&gt;1,$A232&lt;&gt;'Resumo'!$B$3,$U232=""),"",COUNTIFS($A$6:$A$505,'Resumo'!$B$3,$Y$6:$Y$505,1,$U$6:$U$505,"&gt;"&amp;$U232)+COUNTIFS($A$6:$A232,'Resumo'!$B$3,$Y$6:$Y232,1,$U$6:$U232,$U232))</f>
        <v/>
      </c>
      <c r="Y232" s="26">
        <f>IF(COUNTA($A232:$K232)=0,"",IFERROR(IF(AND(ISNUMBER($A232),DAY($A232)=1,$A232&gt;=DATE(2020,1,1),$A232&lt;=DATE(2100,12,1),$B232&lt;&gt;"",$C232&lt;&gt;"",$D232&lt;&gt;"",COUNTIF('Parâmetros'!$D$4:$D$13,$D232)=1,ISNUMBER($E232),$E232&gt;0,ISNUMBER($G232),$G232&gt;=0,OR($F232="",AND(ISNUMBER($F232),$F232&gt;=0,$F232&lt;=1)),OR($H232="",AND(ISNUMBER($H232),$H232&gt;=0,$H232&lt;=1)),OR($I232="",AND(ISNUMBER($I232),$I232&gt;=0,$I232&lt;=1)),OR($J232="",AND(ISNUMBER($J232),$J232&gt;=0,$J232&lt;=1)),COUNTIFS($A$6:$A$505,$A232,$B$6:$B$505,$B232)=1),1,0),0))</f>
        <v/>
      </c>
    </row>
    <row r="233">
      <c r="A233" s="46" t="n"/>
      <c r="B233" s="19" t="n"/>
      <c r="C233" s="20" t="n"/>
      <c r="D233" s="19" t="n"/>
      <c r="E233" s="50" t="n"/>
      <c r="F233" s="22" t="n"/>
      <c r="G233" s="50" t="n"/>
      <c r="H233" s="22" t="n"/>
      <c r="I233" s="22" t="n"/>
      <c r="J233" s="22" t="n"/>
      <c r="K233" s="20" t="n"/>
      <c r="L233" s="23">
        <f>IF($Y233&lt;&gt;1,"",IF($F233="",IF(AND(ISNUMBER('Parâmetros'!$B$4),'Parâmetros'!$B$4&gt;=0,'Parâmetros'!$B$4&lt;=1),'Parâmetros'!$B$4,""),$F233))</f>
        <v/>
      </c>
      <c r="M233" s="23">
        <f>IF($Y233&lt;&gt;1,"",IF($H233="",IF(AND(ISNUMBER('Parâmetros'!$B$5),'Parâmetros'!$B$5&gt;=0,'Parâmetros'!$B$5&lt;=1),'Parâmetros'!$B$5,""),$H233))</f>
        <v/>
      </c>
      <c r="N233" s="23">
        <f>IF($Y233&lt;&gt;1,"",IF($I233="",IF(AND(ISNUMBER('Parâmetros'!$B$6),'Parâmetros'!$B$6&gt;=0,'Parâmetros'!$B$6&lt;=1),'Parâmetros'!$B$6,""),$I233))</f>
        <v/>
      </c>
      <c r="O233" s="23">
        <f>IF($Y233&lt;&gt;1,"",IF($J233="",IF(AND(ISNUMBER('Parâmetros'!$B$7),'Parâmetros'!$B$7&gt;=0,'Parâmetros'!$B$7&lt;=1),'Parâmetros'!$B$7,""),$J233))</f>
        <v/>
      </c>
      <c r="P233" s="51">
        <f>IF(OR($Y233&lt;&gt;1,NOT(ISNUMBER($L233))),"",$E233*$L233)</f>
        <v/>
      </c>
      <c r="Q233" s="51">
        <f>IF($Y233&lt;&gt;1,"",$G233)</f>
        <v/>
      </c>
      <c r="R233" s="51">
        <f>IF(OR($Y233&lt;&gt;1,NOT(ISNUMBER($M233))),"",$E233*$M233)</f>
        <v/>
      </c>
      <c r="S233" s="51">
        <f>IF(OR($Y233&lt;&gt;1,NOT(ISNUMBER($N233))),"",$E233*$N233)</f>
        <v/>
      </c>
      <c r="T233" s="51">
        <f>IF(OR($Y233&lt;&gt;1,NOT(ISNUMBER($O233))),"",$E233*$O233)</f>
        <v/>
      </c>
      <c r="U233" s="51">
        <f>IF(COUNT($P233:$T233)&lt;&gt;5,"",SUM($P233:$T233))</f>
        <v/>
      </c>
      <c r="V233" s="23">
        <f>IFERROR($U233/$E233,"")</f>
        <v/>
      </c>
      <c r="W233" s="25">
        <f>IF(COUNTA($A233:$K233)=0,"",IF($A233="","Informar competência",IF($B233="","Informar SKU",IF($C233="","Informar produto",IF($D233="","Informar categoria",IF(COUNTIF('Parâmetros'!$D$4:$D$13,$D233)=0,"Categoria fora da lista",IF($E233="","Informar estoque médio",IF($G233="","Informar armazenagem",IF(COUNTIFS($A$6:$A$505,$A233,$B$6:$B$505,$B233)&gt;1,"Duplicidade de competência e SKU",IF($Y233&lt;&gt;1,"Valor, taxa ou data inválida",IF($U233="","Revisar parâmetros padrão",IF($V233&gt;'Parâmetros'!$B$8,"Taxa acima do limite",IF($E233&gt;'Parâmetros'!$B$9,"Estoque acima do limite","OK")))))))))))))</f>
        <v/>
      </c>
      <c r="X233" s="26">
        <f>IF(OR($Y233&lt;&gt;1,$A233&lt;&gt;'Resumo'!$B$3,$U233=""),"",COUNTIFS($A$6:$A$505,'Resumo'!$B$3,$Y$6:$Y$505,1,$U$6:$U$505,"&gt;"&amp;$U233)+COUNTIFS($A$6:$A233,'Resumo'!$B$3,$Y$6:$Y233,1,$U$6:$U233,$U233))</f>
        <v/>
      </c>
      <c r="Y233" s="26">
        <f>IF(COUNTA($A233:$K233)=0,"",IFERROR(IF(AND(ISNUMBER($A233),DAY($A233)=1,$A233&gt;=DATE(2020,1,1),$A233&lt;=DATE(2100,12,1),$B233&lt;&gt;"",$C233&lt;&gt;"",$D233&lt;&gt;"",COUNTIF('Parâmetros'!$D$4:$D$13,$D233)=1,ISNUMBER($E233),$E233&gt;0,ISNUMBER($G233),$G233&gt;=0,OR($F233="",AND(ISNUMBER($F233),$F233&gt;=0,$F233&lt;=1)),OR($H233="",AND(ISNUMBER($H233),$H233&gt;=0,$H233&lt;=1)),OR($I233="",AND(ISNUMBER($I233),$I233&gt;=0,$I233&lt;=1)),OR($J233="",AND(ISNUMBER($J233),$J233&gt;=0,$J233&lt;=1)),COUNTIFS($A$6:$A$505,$A233,$B$6:$B$505,$B233)=1),1,0),0))</f>
        <v/>
      </c>
    </row>
    <row r="234">
      <c r="A234" s="46" t="n"/>
      <c r="B234" s="19" t="n"/>
      <c r="C234" s="20" t="n"/>
      <c r="D234" s="19" t="n"/>
      <c r="E234" s="50" t="n"/>
      <c r="F234" s="22" t="n"/>
      <c r="G234" s="50" t="n"/>
      <c r="H234" s="22" t="n"/>
      <c r="I234" s="22" t="n"/>
      <c r="J234" s="22" t="n"/>
      <c r="K234" s="20" t="n"/>
      <c r="L234" s="23">
        <f>IF($Y234&lt;&gt;1,"",IF($F234="",IF(AND(ISNUMBER('Parâmetros'!$B$4),'Parâmetros'!$B$4&gt;=0,'Parâmetros'!$B$4&lt;=1),'Parâmetros'!$B$4,""),$F234))</f>
        <v/>
      </c>
      <c r="M234" s="23">
        <f>IF($Y234&lt;&gt;1,"",IF($H234="",IF(AND(ISNUMBER('Parâmetros'!$B$5),'Parâmetros'!$B$5&gt;=0,'Parâmetros'!$B$5&lt;=1),'Parâmetros'!$B$5,""),$H234))</f>
        <v/>
      </c>
      <c r="N234" s="23">
        <f>IF($Y234&lt;&gt;1,"",IF($I234="",IF(AND(ISNUMBER('Parâmetros'!$B$6),'Parâmetros'!$B$6&gt;=0,'Parâmetros'!$B$6&lt;=1),'Parâmetros'!$B$6,""),$I234))</f>
        <v/>
      </c>
      <c r="O234" s="23">
        <f>IF($Y234&lt;&gt;1,"",IF($J234="",IF(AND(ISNUMBER('Parâmetros'!$B$7),'Parâmetros'!$B$7&gt;=0,'Parâmetros'!$B$7&lt;=1),'Parâmetros'!$B$7,""),$J234))</f>
        <v/>
      </c>
      <c r="P234" s="51">
        <f>IF(OR($Y234&lt;&gt;1,NOT(ISNUMBER($L234))),"",$E234*$L234)</f>
        <v/>
      </c>
      <c r="Q234" s="51">
        <f>IF($Y234&lt;&gt;1,"",$G234)</f>
        <v/>
      </c>
      <c r="R234" s="51">
        <f>IF(OR($Y234&lt;&gt;1,NOT(ISNUMBER($M234))),"",$E234*$M234)</f>
        <v/>
      </c>
      <c r="S234" s="51">
        <f>IF(OR($Y234&lt;&gt;1,NOT(ISNUMBER($N234))),"",$E234*$N234)</f>
        <v/>
      </c>
      <c r="T234" s="51">
        <f>IF(OR($Y234&lt;&gt;1,NOT(ISNUMBER($O234))),"",$E234*$O234)</f>
        <v/>
      </c>
      <c r="U234" s="51">
        <f>IF(COUNT($P234:$T234)&lt;&gt;5,"",SUM($P234:$T234))</f>
        <v/>
      </c>
      <c r="V234" s="23">
        <f>IFERROR($U234/$E234,"")</f>
        <v/>
      </c>
      <c r="W234" s="25">
        <f>IF(COUNTA($A234:$K234)=0,"",IF($A234="","Informar competência",IF($B234="","Informar SKU",IF($C234="","Informar produto",IF($D234="","Informar categoria",IF(COUNTIF('Parâmetros'!$D$4:$D$13,$D234)=0,"Categoria fora da lista",IF($E234="","Informar estoque médio",IF($G234="","Informar armazenagem",IF(COUNTIFS($A$6:$A$505,$A234,$B$6:$B$505,$B234)&gt;1,"Duplicidade de competência e SKU",IF($Y234&lt;&gt;1,"Valor, taxa ou data inválida",IF($U234="","Revisar parâmetros padrão",IF($V234&gt;'Parâmetros'!$B$8,"Taxa acima do limite",IF($E234&gt;'Parâmetros'!$B$9,"Estoque acima do limite","OK")))))))))))))</f>
        <v/>
      </c>
      <c r="X234" s="26">
        <f>IF(OR($Y234&lt;&gt;1,$A234&lt;&gt;'Resumo'!$B$3,$U234=""),"",COUNTIFS($A$6:$A$505,'Resumo'!$B$3,$Y$6:$Y$505,1,$U$6:$U$505,"&gt;"&amp;$U234)+COUNTIFS($A$6:$A234,'Resumo'!$B$3,$Y$6:$Y234,1,$U$6:$U234,$U234))</f>
        <v/>
      </c>
      <c r="Y234" s="26">
        <f>IF(COUNTA($A234:$K234)=0,"",IFERROR(IF(AND(ISNUMBER($A234),DAY($A234)=1,$A234&gt;=DATE(2020,1,1),$A234&lt;=DATE(2100,12,1),$B234&lt;&gt;"",$C234&lt;&gt;"",$D234&lt;&gt;"",COUNTIF('Parâmetros'!$D$4:$D$13,$D234)=1,ISNUMBER($E234),$E234&gt;0,ISNUMBER($G234),$G234&gt;=0,OR($F234="",AND(ISNUMBER($F234),$F234&gt;=0,$F234&lt;=1)),OR($H234="",AND(ISNUMBER($H234),$H234&gt;=0,$H234&lt;=1)),OR($I234="",AND(ISNUMBER($I234),$I234&gt;=0,$I234&lt;=1)),OR($J234="",AND(ISNUMBER($J234),$J234&gt;=0,$J234&lt;=1)),COUNTIFS($A$6:$A$505,$A234,$B$6:$B$505,$B234)=1),1,0),0))</f>
        <v/>
      </c>
    </row>
    <row r="235">
      <c r="A235" s="46" t="n"/>
      <c r="B235" s="19" t="n"/>
      <c r="C235" s="20" t="n"/>
      <c r="D235" s="19" t="n"/>
      <c r="E235" s="50" t="n"/>
      <c r="F235" s="22" t="n"/>
      <c r="G235" s="50" t="n"/>
      <c r="H235" s="22" t="n"/>
      <c r="I235" s="22" t="n"/>
      <c r="J235" s="22" t="n"/>
      <c r="K235" s="20" t="n"/>
      <c r="L235" s="23">
        <f>IF($Y235&lt;&gt;1,"",IF($F235="",IF(AND(ISNUMBER('Parâmetros'!$B$4),'Parâmetros'!$B$4&gt;=0,'Parâmetros'!$B$4&lt;=1),'Parâmetros'!$B$4,""),$F235))</f>
        <v/>
      </c>
      <c r="M235" s="23">
        <f>IF($Y235&lt;&gt;1,"",IF($H235="",IF(AND(ISNUMBER('Parâmetros'!$B$5),'Parâmetros'!$B$5&gt;=0,'Parâmetros'!$B$5&lt;=1),'Parâmetros'!$B$5,""),$H235))</f>
        <v/>
      </c>
      <c r="N235" s="23">
        <f>IF($Y235&lt;&gt;1,"",IF($I235="",IF(AND(ISNUMBER('Parâmetros'!$B$6),'Parâmetros'!$B$6&gt;=0,'Parâmetros'!$B$6&lt;=1),'Parâmetros'!$B$6,""),$I235))</f>
        <v/>
      </c>
      <c r="O235" s="23">
        <f>IF($Y235&lt;&gt;1,"",IF($J235="",IF(AND(ISNUMBER('Parâmetros'!$B$7),'Parâmetros'!$B$7&gt;=0,'Parâmetros'!$B$7&lt;=1),'Parâmetros'!$B$7,""),$J235))</f>
        <v/>
      </c>
      <c r="P235" s="51">
        <f>IF(OR($Y235&lt;&gt;1,NOT(ISNUMBER($L235))),"",$E235*$L235)</f>
        <v/>
      </c>
      <c r="Q235" s="51">
        <f>IF($Y235&lt;&gt;1,"",$G235)</f>
        <v/>
      </c>
      <c r="R235" s="51">
        <f>IF(OR($Y235&lt;&gt;1,NOT(ISNUMBER($M235))),"",$E235*$M235)</f>
        <v/>
      </c>
      <c r="S235" s="51">
        <f>IF(OR($Y235&lt;&gt;1,NOT(ISNUMBER($N235))),"",$E235*$N235)</f>
        <v/>
      </c>
      <c r="T235" s="51">
        <f>IF(OR($Y235&lt;&gt;1,NOT(ISNUMBER($O235))),"",$E235*$O235)</f>
        <v/>
      </c>
      <c r="U235" s="51">
        <f>IF(COUNT($P235:$T235)&lt;&gt;5,"",SUM($P235:$T235))</f>
        <v/>
      </c>
      <c r="V235" s="23">
        <f>IFERROR($U235/$E235,"")</f>
        <v/>
      </c>
      <c r="W235" s="25">
        <f>IF(COUNTA($A235:$K235)=0,"",IF($A235="","Informar competência",IF($B235="","Informar SKU",IF($C235="","Informar produto",IF($D235="","Informar categoria",IF(COUNTIF('Parâmetros'!$D$4:$D$13,$D235)=0,"Categoria fora da lista",IF($E235="","Informar estoque médio",IF($G235="","Informar armazenagem",IF(COUNTIFS($A$6:$A$505,$A235,$B$6:$B$505,$B235)&gt;1,"Duplicidade de competência e SKU",IF($Y235&lt;&gt;1,"Valor, taxa ou data inválida",IF($U235="","Revisar parâmetros padrão",IF($V235&gt;'Parâmetros'!$B$8,"Taxa acima do limite",IF($E235&gt;'Parâmetros'!$B$9,"Estoque acima do limite","OK")))))))))))))</f>
        <v/>
      </c>
      <c r="X235" s="26">
        <f>IF(OR($Y235&lt;&gt;1,$A235&lt;&gt;'Resumo'!$B$3,$U235=""),"",COUNTIFS($A$6:$A$505,'Resumo'!$B$3,$Y$6:$Y$505,1,$U$6:$U$505,"&gt;"&amp;$U235)+COUNTIFS($A$6:$A235,'Resumo'!$B$3,$Y$6:$Y235,1,$U$6:$U235,$U235))</f>
        <v/>
      </c>
      <c r="Y235" s="26">
        <f>IF(COUNTA($A235:$K235)=0,"",IFERROR(IF(AND(ISNUMBER($A235),DAY($A235)=1,$A235&gt;=DATE(2020,1,1),$A235&lt;=DATE(2100,12,1),$B235&lt;&gt;"",$C235&lt;&gt;"",$D235&lt;&gt;"",COUNTIF('Parâmetros'!$D$4:$D$13,$D235)=1,ISNUMBER($E235),$E235&gt;0,ISNUMBER($G235),$G235&gt;=0,OR($F235="",AND(ISNUMBER($F235),$F235&gt;=0,$F235&lt;=1)),OR($H235="",AND(ISNUMBER($H235),$H235&gt;=0,$H235&lt;=1)),OR($I235="",AND(ISNUMBER($I235),$I235&gt;=0,$I235&lt;=1)),OR($J235="",AND(ISNUMBER($J235),$J235&gt;=0,$J235&lt;=1)),COUNTIFS($A$6:$A$505,$A235,$B$6:$B$505,$B235)=1),1,0),0))</f>
        <v/>
      </c>
    </row>
    <row r="236">
      <c r="A236" s="46" t="n"/>
      <c r="B236" s="19" t="n"/>
      <c r="C236" s="20" t="n"/>
      <c r="D236" s="19" t="n"/>
      <c r="E236" s="50" t="n"/>
      <c r="F236" s="22" t="n"/>
      <c r="G236" s="50" t="n"/>
      <c r="H236" s="22" t="n"/>
      <c r="I236" s="22" t="n"/>
      <c r="J236" s="22" t="n"/>
      <c r="K236" s="20" t="n"/>
      <c r="L236" s="23">
        <f>IF($Y236&lt;&gt;1,"",IF($F236="",IF(AND(ISNUMBER('Parâmetros'!$B$4),'Parâmetros'!$B$4&gt;=0,'Parâmetros'!$B$4&lt;=1),'Parâmetros'!$B$4,""),$F236))</f>
        <v/>
      </c>
      <c r="M236" s="23">
        <f>IF($Y236&lt;&gt;1,"",IF($H236="",IF(AND(ISNUMBER('Parâmetros'!$B$5),'Parâmetros'!$B$5&gt;=0,'Parâmetros'!$B$5&lt;=1),'Parâmetros'!$B$5,""),$H236))</f>
        <v/>
      </c>
      <c r="N236" s="23">
        <f>IF($Y236&lt;&gt;1,"",IF($I236="",IF(AND(ISNUMBER('Parâmetros'!$B$6),'Parâmetros'!$B$6&gt;=0,'Parâmetros'!$B$6&lt;=1),'Parâmetros'!$B$6,""),$I236))</f>
        <v/>
      </c>
      <c r="O236" s="23">
        <f>IF($Y236&lt;&gt;1,"",IF($J236="",IF(AND(ISNUMBER('Parâmetros'!$B$7),'Parâmetros'!$B$7&gt;=0,'Parâmetros'!$B$7&lt;=1),'Parâmetros'!$B$7,""),$J236))</f>
        <v/>
      </c>
      <c r="P236" s="51">
        <f>IF(OR($Y236&lt;&gt;1,NOT(ISNUMBER($L236))),"",$E236*$L236)</f>
        <v/>
      </c>
      <c r="Q236" s="51">
        <f>IF($Y236&lt;&gt;1,"",$G236)</f>
        <v/>
      </c>
      <c r="R236" s="51">
        <f>IF(OR($Y236&lt;&gt;1,NOT(ISNUMBER($M236))),"",$E236*$M236)</f>
        <v/>
      </c>
      <c r="S236" s="51">
        <f>IF(OR($Y236&lt;&gt;1,NOT(ISNUMBER($N236))),"",$E236*$N236)</f>
        <v/>
      </c>
      <c r="T236" s="51">
        <f>IF(OR($Y236&lt;&gt;1,NOT(ISNUMBER($O236))),"",$E236*$O236)</f>
        <v/>
      </c>
      <c r="U236" s="51">
        <f>IF(COUNT($P236:$T236)&lt;&gt;5,"",SUM($P236:$T236))</f>
        <v/>
      </c>
      <c r="V236" s="23">
        <f>IFERROR($U236/$E236,"")</f>
        <v/>
      </c>
      <c r="W236" s="25">
        <f>IF(COUNTA($A236:$K236)=0,"",IF($A236="","Informar competência",IF($B236="","Informar SKU",IF($C236="","Informar produto",IF($D236="","Informar categoria",IF(COUNTIF('Parâmetros'!$D$4:$D$13,$D236)=0,"Categoria fora da lista",IF($E236="","Informar estoque médio",IF($G236="","Informar armazenagem",IF(COUNTIFS($A$6:$A$505,$A236,$B$6:$B$505,$B236)&gt;1,"Duplicidade de competência e SKU",IF($Y236&lt;&gt;1,"Valor, taxa ou data inválida",IF($U236="","Revisar parâmetros padrão",IF($V236&gt;'Parâmetros'!$B$8,"Taxa acima do limite",IF($E236&gt;'Parâmetros'!$B$9,"Estoque acima do limite","OK")))))))))))))</f>
        <v/>
      </c>
      <c r="X236" s="26">
        <f>IF(OR($Y236&lt;&gt;1,$A236&lt;&gt;'Resumo'!$B$3,$U236=""),"",COUNTIFS($A$6:$A$505,'Resumo'!$B$3,$Y$6:$Y$505,1,$U$6:$U$505,"&gt;"&amp;$U236)+COUNTIFS($A$6:$A236,'Resumo'!$B$3,$Y$6:$Y236,1,$U$6:$U236,$U236))</f>
        <v/>
      </c>
      <c r="Y236" s="26">
        <f>IF(COUNTA($A236:$K236)=0,"",IFERROR(IF(AND(ISNUMBER($A236),DAY($A236)=1,$A236&gt;=DATE(2020,1,1),$A236&lt;=DATE(2100,12,1),$B236&lt;&gt;"",$C236&lt;&gt;"",$D236&lt;&gt;"",COUNTIF('Parâmetros'!$D$4:$D$13,$D236)=1,ISNUMBER($E236),$E236&gt;0,ISNUMBER($G236),$G236&gt;=0,OR($F236="",AND(ISNUMBER($F236),$F236&gt;=0,$F236&lt;=1)),OR($H236="",AND(ISNUMBER($H236),$H236&gt;=0,$H236&lt;=1)),OR($I236="",AND(ISNUMBER($I236),$I236&gt;=0,$I236&lt;=1)),OR($J236="",AND(ISNUMBER($J236),$J236&gt;=0,$J236&lt;=1)),COUNTIFS($A$6:$A$505,$A236,$B$6:$B$505,$B236)=1),1,0),0))</f>
        <v/>
      </c>
    </row>
    <row r="237">
      <c r="A237" s="46" t="n"/>
      <c r="B237" s="19" t="n"/>
      <c r="C237" s="20" t="n"/>
      <c r="D237" s="19" t="n"/>
      <c r="E237" s="50" t="n"/>
      <c r="F237" s="22" t="n"/>
      <c r="G237" s="50" t="n"/>
      <c r="H237" s="22" t="n"/>
      <c r="I237" s="22" t="n"/>
      <c r="J237" s="22" t="n"/>
      <c r="K237" s="20" t="n"/>
      <c r="L237" s="23">
        <f>IF($Y237&lt;&gt;1,"",IF($F237="",IF(AND(ISNUMBER('Parâmetros'!$B$4),'Parâmetros'!$B$4&gt;=0,'Parâmetros'!$B$4&lt;=1),'Parâmetros'!$B$4,""),$F237))</f>
        <v/>
      </c>
      <c r="M237" s="23">
        <f>IF($Y237&lt;&gt;1,"",IF($H237="",IF(AND(ISNUMBER('Parâmetros'!$B$5),'Parâmetros'!$B$5&gt;=0,'Parâmetros'!$B$5&lt;=1),'Parâmetros'!$B$5,""),$H237))</f>
        <v/>
      </c>
      <c r="N237" s="23">
        <f>IF($Y237&lt;&gt;1,"",IF($I237="",IF(AND(ISNUMBER('Parâmetros'!$B$6),'Parâmetros'!$B$6&gt;=0,'Parâmetros'!$B$6&lt;=1),'Parâmetros'!$B$6,""),$I237))</f>
        <v/>
      </c>
      <c r="O237" s="23">
        <f>IF($Y237&lt;&gt;1,"",IF($J237="",IF(AND(ISNUMBER('Parâmetros'!$B$7),'Parâmetros'!$B$7&gt;=0,'Parâmetros'!$B$7&lt;=1),'Parâmetros'!$B$7,""),$J237))</f>
        <v/>
      </c>
      <c r="P237" s="51">
        <f>IF(OR($Y237&lt;&gt;1,NOT(ISNUMBER($L237))),"",$E237*$L237)</f>
        <v/>
      </c>
      <c r="Q237" s="51">
        <f>IF($Y237&lt;&gt;1,"",$G237)</f>
        <v/>
      </c>
      <c r="R237" s="51">
        <f>IF(OR($Y237&lt;&gt;1,NOT(ISNUMBER($M237))),"",$E237*$M237)</f>
        <v/>
      </c>
      <c r="S237" s="51">
        <f>IF(OR($Y237&lt;&gt;1,NOT(ISNUMBER($N237))),"",$E237*$N237)</f>
        <v/>
      </c>
      <c r="T237" s="51">
        <f>IF(OR($Y237&lt;&gt;1,NOT(ISNUMBER($O237))),"",$E237*$O237)</f>
        <v/>
      </c>
      <c r="U237" s="51">
        <f>IF(COUNT($P237:$T237)&lt;&gt;5,"",SUM($P237:$T237))</f>
        <v/>
      </c>
      <c r="V237" s="23">
        <f>IFERROR($U237/$E237,"")</f>
        <v/>
      </c>
      <c r="W237" s="25">
        <f>IF(COUNTA($A237:$K237)=0,"",IF($A237="","Informar competência",IF($B237="","Informar SKU",IF($C237="","Informar produto",IF($D237="","Informar categoria",IF(COUNTIF('Parâmetros'!$D$4:$D$13,$D237)=0,"Categoria fora da lista",IF($E237="","Informar estoque médio",IF($G237="","Informar armazenagem",IF(COUNTIFS($A$6:$A$505,$A237,$B$6:$B$505,$B237)&gt;1,"Duplicidade de competência e SKU",IF($Y237&lt;&gt;1,"Valor, taxa ou data inválida",IF($U237="","Revisar parâmetros padrão",IF($V237&gt;'Parâmetros'!$B$8,"Taxa acima do limite",IF($E237&gt;'Parâmetros'!$B$9,"Estoque acima do limite","OK")))))))))))))</f>
        <v/>
      </c>
      <c r="X237" s="26">
        <f>IF(OR($Y237&lt;&gt;1,$A237&lt;&gt;'Resumo'!$B$3,$U237=""),"",COUNTIFS($A$6:$A$505,'Resumo'!$B$3,$Y$6:$Y$505,1,$U$6:$U$505,"&gt;"&amp;$U237)+COUNTIFS($A$6:$A237,'Resumo'!$B$3,$Y$6:$Y237,1,$U$6:$U237,$U237))</f>
        <v/>
      </c>
      <c r="Y237" s="26">
        <f>IF(COUNTA($A237:$K237)=0,"",IFERROR(IF(AND(ISNUMBER($A237),DAY($A237)=1,$A237&gt;=DATE(2020,1,1),$A237&lt;=DATE(2100,12,1),$B237&lt;&gt;"",$C237&lt;&gt;"",$D237&lt;&gt;"",COUNTIF('Parâmetros'!$D$4:$D$13,$D237)=1,ISNUMBER($E237),$E237&gt;0,ISNUMBER($G237),$G237&gt;=0,OR($F237="",AND(ISNUMBER($F237),$F237&gt;=0,$F237&lt;=1)),OR($H237="",AND(ISNUMBER($H237),$H237&gt;=0,$H237&lt;=1)),OR($I237="",AND(ISNUMBER($I237),$I237&gt;=0,$I237&lt;=1)),OR($J237="",AND(ISNUMBER($J237),$J237&gt;=0,$J237&lt;=1)),COUNTIFS($A$6:$A$505,$A237,$B$6:$B$505,$B237)=1),1,0),0))</f>
        <v/>
      </c>
    </row>
    <row r="238">
      <c r="A238" s="46" t="n"/>
      <c r="B238" s="19" t="n"/>
      <c r="C238" s="20" t="n"/>
      <c r="D238" s="19" t="n"/>
      <c r="E238" s="50" t="n"/>
      <c r="F238" s="22" t="n"/>
      <c r="G238" s="50" t="n"/>
      <c r="H238" s="22" t="n"/>
      <c r="I238" s="22" t="n"/>
      <c r="J238" s="22" t="n"/>
      <c r="K238" s="20" t="n"/>
      <c r="L238" s="23">
        <f>IF($Y238&lt;&gt;1,"",IF($F238="",IF(AND(ISNUMBER('Parâmetros'!$B$4),'Parâmetros'!$B$4&gt;=0,'Parâmetros'!$B$4&lt;=1),'Parâmetros'!$B$4,""),$F238))</f>
        <v/>
      </c>
      <c r="M238" s="23">
        <f>IF($Y238&lt;&gt;1,"",IF($H238="",IF(AND(ISNUMBER('Parâmetros'!$B$5),'Parâmetros'!$B$5&gt;=0,'Parâmetros'!$B$5&lt;=1),'Parâmetros'!$B$5,""),$H238))</f>
        <v/>
      </c>
      <c r="N238" s="23">
        <f>IF($Y238&lt;&gt;1,"",IF($I238="",IF(AND(ISNUMBER('Parâmetros'!$B$6),'Parâmetros'!$B$6&gt;=0,'Parâmetros'!$B$6&lt;=1),'Parâmetros'!$B$6,""),$I238))</f>
        <v/>
      </c>
      <c r="O238" s="23">
        <f>IF($Y238&lt;&gt;1,"",IF($J238="",IF(AND(ISNUMBER('Parâmetros'!$B$7),'Parâmetros'!$B$7&gt;=0,'Parâmetros'!$B$7&lt;=1),'Parâmetros'!$B$7,""),$J238))</f>
        <v/>
      </c>
      <c r="P238" s="51">
        <f>IF(OR($Y238&lt;&gt;1,NOT(ISNUMBER($L238))),"",$E238*$L238)</f>
        <v/>
      </c>
      <c r="Q238" s="51">
        <f>IF($Y238&lt;&gt;1,"",$G238)</f>
        <v/>
      </c>
      <c r="R238" s="51">
        <f>IF(OR($Y238&lt;&gt;1,NOT(ISNUMBER($M238))),"",$E238*$M238)</f>
        <v/>
      </c>
      <c r="S238" s="51">
        <f>IF(OR($Y238&lt;&gt;1,NOT(ISNUMBER($N238))),"",$E238*$N238)</f>
        <v/>
      </c>
      <c r="T238" s="51">
        <f>IF(OR($Y238&lt;&gt;1,NOT(ISNUMBER($O238))),"",$E238*$O238)</f>
        <v/>
      </c>
      <c r="U238" s="51">
        <f>IF(COUNT($P238:$T238)&lt;&gt;5,"",SUM($P238:$T238))</f>
        <v/>
      </c>
      <c r="V238" s="23">
        <f>IFERROR($U238/$E238,"")</f>
        <v/>
      </c>
      <c r="W238" s="25">
        <f>IF(COUNTA($A238:$K238)=0,"",IF($A238="","Informar competência",IF($B238="","Informar SKU",IF($C238="","Informar produto",IF($D238="","Informar categoria",IF(COUNTIF('Parâmetros'!$D$4:$D$13,$D238)=0,"Categoria fora da lista",IF($E238="","Informar estoque médio",IF($G238="","Informar armazenagem",IF(COUNTIFS($A$6:$A$505,$A238,$B$6:$B$505,$B238)&gt;1,"Duplicidade de competência e SKU",IF($Y238&lt;&gt;1,"Valor, taxa ou data inválida",IF($U238="","Revisar parâmetros padrão",IF($V238&gt;'Parâmetros'!$B$8,"Taxa acima do limite",IF($E238&gt;'Parâmetros'!$B$9,"Estoque acima do limite","OK")))))))))))))</f>
        <v/>
      </c>
      <c r="X238" s="26">
        <f>IF(OR($Y238&lt;&gt;1,$A238&lt;&gt;'Resumo'!$B$3,$U238=""),"",COUNTIFS($A$6:$A$505,'Resumo'!$B$3,$Y$6:$Y$505,1,$U$6:$U$505,"&gt;"&amp;$U238)+COUNTIFS($A$6:$A238,'Resumo'!$B$3,$Y$6:$Y238,1,$U$6:$U238,$U238))</f>
        <v/>
      </c>
      <c r="Y238" s="26">
        <f>IF(COUNTA($A238:$K238)=0,"",IFERROR(IF(AND(ISNUMBER($A238),DAY($A238)=1,$A238&gt;=DATE(2020,1,1),$A238&lt;=DATE(2100,12,1),$B238&lt;&gt;"",$C238&lt;&gt;"",$D238&lt;&gt;"",COUNTIF('Parâmetros'!$D$4:$D$13,$D238)=1,ISNUMBER($E238),$E238&gt;0,ISNUMBER($G238),$G238&gt;=0,OR($F238="",AND(ISNUMBER($F238),$F238&gt;=0,$F238&lt;=1)),OR($H238="",AND(ISNUMBER($H238),$H238&gt;=0,$H238&lt;=1)),OR($I238="",AND(ISNUMBER($I238),$I238&gt;=0,$I238&lt;=1)),OR($J238="",AND(ISNUMBER($J238),$J238&gt;=0,$J238&lt;=1)),COUNTIFS($A$6:$A$505,$A238,$B$6:$B$505,$B238)=1),1,0),0))</f>
        <v/>
      </c>
    </row>
    <row r="239">
      <c r="A239" s="46" t="n"/>
      <c r="B239" s="19" t="n"/>
      <c r="C239" s="20" t="n"/>
      <c r="D239" s="19" t="n"/>
      <c r="E239" s="50" t="n"/>
      <c r="F239" s="22" t="n"/>
      <c r="G239" s="50" t="n"/>
      <c r="H239" s="22" t="n"/>
      <c r="I239" s="22" t="n"/>
      <c r="J239" s="22" t="n"/>
      <c r="K239" s="20" t="n"/>
      <c r="L239" s="23">
        <f>IF($Y239&lt;&gt;1,"",IF($F239="",IF(AND(ISNUMBER('Parâmetros'!$B$4),'Parâmetros'!$B$4&gt;=0,'Parâmetros'!$B$4&lt;=1),'Parâmetros'!$B$4,""),$F239))</f>
        <v/>
      </c>
      <c r="M239" s="23">
        <f>IF($Y239&lt;&gt;1,"",IF($H239="",IF(AND(ISNUMBER('Parâmetros'!$B$5),'Parâmetros'!$B$5&gt;=0,'Parâmetros'!$B$5&lt;=1),'Parâmetros'!$B$5,""),$H239))</f>
        <v/>
      </c>
      <c r="N239" s="23">
        <f>IF($Y239&lt;&gt;1,"",IF($I239="",IF(AND(ISNUMBER('Parâmetros'!$B$6),'Parâmetros'!$B$6&gt;=0,'Parâmetros'!$B$6&lt;=1),'Parâmetros'!$B$6,""),$I239))</f>
        <v/>
      </c>
      <c r="O239" s="23">
        <f>IF($Y239&lt;&gt;1,"",IF($J239="",IF(AND(ISNUMBER('Parâmetros'!$B$7),'Parâmetros'!$B$7&gt;=0,'Parâmetros'!$B$7&lt;=1),'Parâmetros'!$B$7,""),$J239))</f>
        <v/>
      </c>
      <c r="P239" s="51">
        <f>IF(OR($Y239&lt;&gt;1,NOT(ISNUMBER($L239))),"",$E239*$L239)</f>
        <v/>
      </c>
      <c r="Q239" s="51">
        <f>IF($Y239&lt;&gt;1,"",$G239)</f>
        <v/>
      </c>
      <c r="R239" s="51">
        <f>IF(OR($Y239&lt;&gt;1,NOT(ISNUMBER($M239))),"",$E239*$M239)</f>
        <v/>
      </c>
      <c r="S239" s="51">
        <f>IF(OR($Y239&lt;&gt;1,NOT(ISNUMBER($N239))),"",$E239*$N239)</f>
        <v/>
      </c>
      <c r="T239" s="51">
        <f>IF(OR($Y239&lt;&gt;1,NOT(ISNUMBER($O239))),"",$E239*$O239)</f>
        <v/>
      </c>
      <c r="U239" s="51">
        <f>IF(COUNT($P239:$T239)&lt;&gt;5,"",SUM($P239:$T239))</f>
        <v/>
      </c>
      <c r="V239" s="23">
        <f>IFERROR($U239/$E239,"")</f>
        <v/>
      </c>
      <c r="W239" s="25">
        <f>IF(COUNTA($A239:$K239)=0,"",IF($A239="","Informar competência",IF($B239="","Informar SKU",IF($C239="","Informar produto",IF($D239="","Informar categoria",IF(COUNTIF('Parâmetros'!$D$4:$D$13,$D239)=0,"Categoria fora da lista",IF($E239="","Informar estoque médio",IF($G239="","Informar armazenagem",IF(COUNTIFS($A$6:$A$505,$A239,$B$6:$B$505,$B239)&gt;1,"Duplicidade de competência e SKU",IF($Y239&lt;&gt;1,"Valor, taxa ou data inválida",IF($U239="","Revisar parâmetros padrão",IF($V239&gt;'Parâmetros'!$B$8,"Taxa acima do limite",IF($E239&gt;'Parâmetros'!$B$9,"Estoque acima do limite","OK")))))))))))))</f>
        <v/>
      </c>
      <c r="X239" s="26">
        <f>IF(OR($Y239&lt;&gt;1,$A239&lt;&gt;'Resumo'!$B$3,$U239=""),"",COUNTIFS($A$6:$A$505,'Resumo'!$B$3,$Y$6:$Y$505,1,$U$6:$U$505,"&gt;"&amp;$U239)+COUNTIFS($A$6:$A239,'Resumo'!$B$3,$Y$6:$Y239,1,$U$6:$U239,$U239))</f>
        <v/>
      </c>
      <c r="Y239" s="26">
        <f>IF(COUNTA($A239:$K239)=0,"",IFERROR(IF(AND(ISNUMBER($A239),DAY($A239)=1,$A239&gt;=DATE(2020,1,1),$A239&lt;=DATE(2100,12,1),$B239&lt;&gt;"",$C239&lt;&gt;"",$D239&lt;&gt;"",COUNTIF('Parâmetros'!$D$4:$D$13,$D239)=1,ISNUMBER($E239),$E239&gt;0,ISNUMBER($G239),$G239&gt;=0,OR($F239="",AND(ISNUMBER($F239),$F239&gt;=0,$F239&lt;=1)),OR($H239="",AND(ISNUMBER($H239),$H239&gt;=0,$H239&lt;=1)),OR($I239="",AND(ISNUMBER($I239),$I239&gt;=0,$I239&lt;=1)),OR($J239="",AND(ISNUMBER($J239),$J239&gt;=0,$J239&lt;=1)),COUNTIFS($A$6:$A$505,$A239,$B$6:$B$505,$B239)=1),1,0),0))</f>
        <v/>
      </c>
    </row>
    <row r="240">
      <c r="A240" s="46" t="n"/>
      <c r="B240" s="19" t="n"/>
      <c r="C240" s="20" t="n"/>
      <c r="D240" s="19" t="n"/>
      <c r="E240" s="50" t="n"/>
      <c r="F240" s="22" t="n"/>
      <c r="G240" s="50" t="n"/>
      <c r="H240" s="22" t="n"/>
      <c r="I240" s="22" t="n"/>
      <c r="J240" s="22" t="n"/>
      <c r="K240" s="20" t="n"/>
      <c r="L240" s="23">
        <f>IF($Y240&lt;&gt;1,"",IF($F240="",IF(AND(ISNUMBER('Parâmetros'!$B$4),'Parâmetros'!$B$4&gt;=0,'Parâmetros'!$B$4&lt;=1),'Parâmetros'!$B$4,""),$F240))</f>
        <v/>
      </c>
      <c r="M240" s="23">
        <f>IF($Y240&lt;&gt;1,"",IF($H240="",IF(AND(ISNUMBER('Parâmetros'!$B$5),'Parâmetros'!$B$5&gt;=0,'Parâmetros'!$B$5&lt;=1),'Parâmetros'!$B$5,""),$H240))</f>
        <v/>
      </c>
      <c r="N240" s="23">
        <f>IF($Y240&lt;&gt;1,"",IF($I240="",IF(AND(ISNUMBER('Parâmetros'!$B$6),'Parâmetros'!$B$6&gt;=0,'Parâmetros'!$B$6&lt;=1),'Parâmetros'!$B$6,""),$I240))</f>
        <v/>
      </c>
      <c r="O240" s="23">
        <f>IF($Y240&lt;&gt;1,"",IF($J240="",IF(AND(ISNUMBER('Parâmetros'!$B$7),'Parâmetros'!$B$7&gt;=0,'Parâmetros'!$B$7&lt;=1),'Parâmetros'!$B$7,""),$J240))</f>
        <v/>
      </c>
      <c r="P240" s="51">
        <f>IF(OR($Y240&lt;&gt;1,NOT(ISNUMBER($L240))),"",$E240*$L240)</f>
        <v/>
      </c>
      <c r="Q240" s="51">
        <f>IF($Y240&lt;&gt;1,"",$G240)</f>
        <v/>
      </c>
      <c r="R240" s="51">
        <f>IF(OR($Y240&lt;&gt;1,NOT(ISNUMBER($M240))),"",$E240*$M240)</f>
        <v/>
      </c>
      <c r="S240" s="51">
        <f>IF(OR($Y240&lt;&gt;1,NOT(ISNUMBER($N240))),"",$E240*$N240)</f>
        <v/>
      </c>
      <c r="T240" s="51">
        <f>IF(OR($Y240&lt;&gt;1,NOT(ISNUMBER($O240))),"",$E240*$O240)</f>
        <v/>
      </c>
      <c r="U240" s="51">
        <f>IF(COUNT($P240:$T240)&lt;&gt;5,"",SUM($P240:$T240))</f>
        <v/>
      </c>
      <c r="V240" s="23">
        <f>IFERROR($U240/$E240,"")</f>
        <v/>
      </c>
      <c r="W240" s="25">
        <f>IF(COUNTA($A240:$K240)=0,"",IF($A240="","Informar competência",IF($B240="","Informar SKU",IF($C240="","Informar produto",IF($D240="","Informar categoria",IF(COUNTIF('Parâmetros'!$D$4:$D$13,$D240)=0,"Categoria fora da lista",IF($E240="","Informar estoque médio",IF($G240="","Informar armazenagem",IF(COUNTIFS($A$6:$A$505,$A240,$B$6:$B$505,$B240)&gt;1,"Duplicidade de competência e SKU",IF($Y240&lt;&gt;1,"Valor, taxa ou data inválida",IF($U240="","Revisar parâmetros padrão",IF($V240&gt;'Parâmetros'!$B$8,"Taxa acima do limite",IF($E240&gt;'Parâmetros'!$B$9,"Estoque acima do limite","OK")))))))))))))</f>
        <v/>
      </c>
      <c r="X240" s="26">
        <f>IF(OR($Y240&lt;&gt;1,$A240&lt;&gt;'Resumo'!$B$3,$U240=""),"",COUNTIFS($A$6:$A$505,'Resumo'!$B$3,$Y$6:$Y$505,1,$U$6:$U$505,"&gt;"&amp;$U240)+COUNTIFS($A$6:$A240,'Resumo'!$B$3,$Y$6:$Y240,1,$U$6:$U240,$U240))</f>
        <v/>
      </c>
      <c r="Y240" s="26">
        <f>IF(COUNTA($A240:$K240)=0,"",IFERROR(IF(AND(ISNUMBER($A240),DAY($A240)=1,$A240&gt;=DATE(2020,1,1),$A240&lt;=DATE(2100,12,1),$B240&lt;&gt;"",$C240&lt;&gt;"",$D240&lt;&gt;"",COUNTIF('Parâmetros'!$D$4:$D$13,$D240)=1,ISNUMBER($E240),$E240&gt;0,ISNUMBER($G240),$G240&gt;=0,OR($F240="",AND(ISNUMBER($F240),$F240&gt;=0,$F240&lt;=1)),OR($H240="",AND(ISNUMBER($H240),$H240&gt;=0,$H240&lt;=1)),OR($I240="",AND(ISNUMBER($I240),$I240&gt;=0,$I240&lt;=1)),OR($J240="",AND(ISNUMBER($J240),$J240&gt;=0,$J240&lt;=1)),COUNTIFS($A$6:$A$505,$A240,$B$6:$B$505,$B240)=1),1,0),0))</f>
        <v/>
      </c>
    </row>
    <row r="241">
      <c r="A241" s="46" t="n"/>
      <c r="B241" s="19" t="n"/>
      <c r="C241" s="20" t="n"/>
      <c r="D241" s="19" t="n"/>
      <c r="E241" s="50" t="n"/>
      <c r="F241" s="22" t="n"/>
      <c r="G241" s="50" t="n"/>
      <c r="H241" s="22" t="n"/>
      <c r="I241" s="22" t="n"/>
      <c r="J241" s="22" t="n"/>
      <c r="K241" s="20" t="n"/>
      <c r="L241" s="23">
        <f>IF($Y241&lt;&gt;1,"",IF($F241="",IF(AND(ISNUMBER('Parâmetros'!$B$4),'Parâmetros'!$B$4&gt;=0,'Parâmetros'!$B$4&lt;=1),'Parâmetros'!$B$4,""),$F241))</f>
        <v/>
      </c>
      <c r="M241" s="23">
        <f>IF($Y241&lt;&gt;1,"",IF($H241="",IF(AND(ISNUMBER('Parâmetros'!$B$5),'Parâmetros'!$B$5&gt;=0,'Parâmetros'!$B$5&lt;=1),'Parâmetros'!$B$5,""),$H241))</f>
        <v/>
      </c>
      <c r="N241" s="23">
        <f>IF($Y241&lt;&gt;1,"",IF($I241="",IF(AND(ISNUMBER('Parâmetros'!$B$6),'Parâmetros'!$B$6&gt;=0,'Parâmetros'!$B$6&lt;=1),'Parâmetros'!$B$6,""),$I241))</f>
        <v/>
      </c>
      <c r="O241" s="23">
        <f>IF($Y241&lt;&gt;1,"",IF($J241="",IF(AND(ISNUMBER('Parâmetros'!$B$7),'Parâmetros'!$B$7&gt;=0,'Parâmetros'!$B$7&lt;=1),'Parâmetros'!$B$7,""),$J241))</f>
        <v/>
      </c>
      <c r="P241" s="51">
        <f>IF(OR($Y241&lt;&gt;1,NOT(ISNUMBER($L241))),"",$E241*$L241)</f>
        <v/>
      </c>
      <c r="Q241" s="51">
        <f>IF($Y241&lt;&gt;1,"",$G241)</f>
        <v/>
      </c>
      <c r="R241" s="51">
        <f>IF(OR($Y241&lt;&gt;1,NOT(ISNUMBER($M241))),"",$E241*$M241)</f>
        <v/>
      </c>
      <c r="S241" s="51">
        <f>IF(OR($Y241&lt;&gt;1,NOT(ISNUMBER($N241))),"",$E241*$N241)</f>
        <v/>
      </c>
      <c r="T241" s="51">
        <f>IF(OR($Y241&lt;&gt;1,NOT(ISNUMBER($O241))),"",$E241*$O241)</f>
        <v/>
      </c>
      <c r="U241" s="51">
        <f>IF(COUNT($P241:$T241)&lt;&gt;5,"",SUM($P241:$T241))</f>
        <v/>
      </c>
      <c r="V241" s="23">
        <f>IFERROR($U241/$E241,"")</f>
        <v/>
      </c>
      <c r="W241" s="25">
        <f>IF(COUNTA($A241:$K241)=0,"",IF($A241="","Informar competência",IF($B241="","Informar SKU",IF($C241="","Informar produto",IF($D241="","Informar categoria",IF(COUNTIF('Parâmetros'!$D$4:$D$13,$D241)=0,"Categoria fora da lista",IF($E241="","Informar estoque médio",IF($G241="","Informar armazenagem",IF(COUNTIFS($A$6:$A$505,$A241,$B$6:$B$505,$B241)&gt;1,"Duplicidade de competência e SKU",IF($Y241&lt;&gt;1,"Valor, taxa ou data inválida",IF($U241="","Revisar parâmetros padrão",IF($V241&gt;'Parâmetros'!$B$8,"Taxa acima do limite",IF($E241&gt;'Parâmetros'!$B$9,"Estoque acima do limite","OK")))))))))))))</f>
        <v/>
      </c>
      <c r="X241" s="26">
        <f>IF(OR($Y241&lt;&gt;1,$A241&lt;&gt;'Resumo'!$B$3,$U241=""),"",COUNTIFS($A$6:$A$505,'Resumo'!$B$3,$Y$6:$Y$505,1,$U$6:$U$505,"&gt;"&amp;$U241)+COUNTIFS($A$6:$A241,'Resumo'!$B$3,$Y$6:$Y241,1,$U$6:$U241,$U241))</f>
        <v/>
      </c>
      <c r="Y241" s="26">
        <f>IF(COUNTA($A241:$K241)=0,"",IFERROR(IF(AND(ISNUMBER($A241),DAY($A241)=1,$A241&gt;=DATE(2020,1,1),$A241&lt;=DATE(2100,12,1),$B241&lt;&gt;"",$C241&lt;&gt;"",$D241&lt;&gt;"",COUNTIF('Parâmetros'!$D$4:$D$13,$D241)=1,ISNUMBER($E241),$E241&gt;0,ISNUMBER($G241),$G241&gt;=0,OR($F241="",AND(ISNUMBER($F241),$F241&gt;=0,$F241&lt;=1)),OR($H241="",AND(ISNUMBER($H241),$H241&gt;=0,$H241&lt;=1)),OR($I241="",AND(ISNUMBER($I241),$I241&gt;=0,$I241&lt;=1)),OR($J241="",AND(ISNUMBER($J241),$J241&gt;=0,$J241&lt;=1)),COUNTIFS($A$6:$A$505,$A241,$B$6:$B$505,$B241)=1),1,0),0))</f>
        <v/>
      </c>
    </row>
    <row r="242">
      <c r="A242" s="46" t="n"/>
      <c r="B242" s="19" t="n"/>
      <c r="C242" s="20" t="n"/>
      <c r="D242" s="19" t="n"/>
      <c r="E242" s="50" t="n"/>
      <c r="F242" s="22" t="n"/>
      <c r="G242" s="50" t="n"/>
      <c r="H242" s="22" t="n"/>
      <c r="I242" s="22" t="n"/>
      <c r="J242" s="22" t="n"/>
      <c r="K242" s="20" t="n"/>
      <c r="L242" s="23">
        <f>IF($Y242&lt;&gt;1,"",IF($F242="",IF(AND(ISNUMBER('Parâmetros'!$B$4),'Parâmetros'!$B$4&gt;=0,'Parâmetros'!$B$4&lt;=1),'Parâmetros'!$B$4,""),$F242))</f>
        <v/>
      </c>
      <c r="M242" s="23">
        <f>IF($Y242&lt;&gt;1,"",IF($H242="",IF(AND(ISNUMBER('Parâmetros'!$B$5),'Parâmetros'!$B$5&gt;=0,'Parâmetros'!$B$5&lt;=1),'Parâmetros'!$B$5,""),$H242))</f>
        <v/>
      </c>
      <c r="N242" s="23">
        <f>IF($Y242&lt;&gt;1,"",IF($I242="",IF(AND(ISNUMBER('Parâmetros'!$B$6),'Parâmetros'!$B$6&gt;=0,'Parâmetros'!$B$6&lt;=1),'Parâmetros'!$B$6,""),$I242))</f>
        <v/>
      </c>
      <c r="O242" s="23">
        <f>IF($Y242&lt;&gt;1,"",IF($J242="",IF(AND(ISNUMBER('Parâmetros'!$B$7),'Parâmetros'!$B$7&gt;=0,'Parâmetros'!$B$7&lt;=1),'Parâmetros'!$B$7,""),$J242))</f>
        <v/>
      </c>
      <c r="P242" s="51">
        <f>IF(OR($Y242&lt;&gt;1,NOT(ISNUMBER($L242))),"",$E242*$L242)</f>
        <v/>
      </c>
      <c r="Q242" s="51">
        <f>IF($Y242&lt;&gt;1,"",$G242)</f>
        <v/>
      </c>
      <c r="R242" s="51">
        <f>IF(OR($Y242&lt;&gt;1,NOT(ISNUMBER($M242))),"",$E242*$M242)</f>
        <v/>
      </c>
      <c r="S242" s="51">
        <f>IF(OR($Y242&lt;&gt;1,NOT(ISNUMBER($N242))),"",$E242*$N242)</f>
        <v/>
      </c>
      <c r="T242" s="51">
        <f>IF(OR($Y242&lt;&gt;1,NOT(ISNUMBER($O242))),"",$E242*$O242)</f>
        <v/>
      </c>
      <c r="U242" s="51">
        <f>IF(COUNT($P242:$T242)&lt;&gt;5,"",SUM($P242:$T242))</f>
        <v/>
      </c>
      <c r="V242" s="23">
        <f>IFERROR($U242/$E242,"")</f>
        <v/>
      </c>
      <c r="W242" s="25">
        <f>IF(COUNTA($A242:$K242)=0,"",IF($A242="","Informar competência",IF($B242="","Informar SKU",IF($C242="","Informar produto",IF($D242="","Informar categoria",IF(COUNTIF('Parâmetros'!$D$4:$D$13,$D242)=0,"Categoria fora da lista",IF($E242="","Informar estoque médio",IF($G242="","Informar armazenagem",IF(COUNTIFS($A$6:$A$505,$A242,$B$6:$B$505,$B242)&gt;1,"Duplicidade de competência e SKU",IF($Y242&lt;&gt;1,"Valor, taxa ou data inválida",IF($U242="","Revisar parâmetros padrão",IF($V242&gt;'Parâmetros'!$B$8,"Taxa acima do limite",IF($E242&gt;'Parâmetros'!$B$9,"Estoque acima do limite","OK")))))))))))))</f>
        <v/>
      </c>
      <c r="X242" s="26">
        <f>IF(OR($Y242&lt;&gt;1,$A242&lt;&gt;'Resumo'!$B$3,$U242=""),"",COUNTIFS($A$6:$A$505,'Resumo'!$B$3,$Y$6:$Y$505,1,$U$6:$U$505,"&gt;"&amp;$U242)+COUNTIFS($A$6:$A242,'Resumo'!$B$3,$Y$6:$Y242,1,$U$6:$U242,$U242))</f>
        <v/>
      </c>
      <c r="Y242" s="26">
        <f>IF(COUNTA($A242:$K242)=0,"",IFERROR(IF(AND(ISNUMBER($A242),DAY($A242)=1,$A242&gt;=DATE(2020,1,1),$A242&lt;=DATE(2100,12,1),$B242&lt;&gt;"",$C242&lt;&gt;"",$D242&lt;&gt;"",COUNTIF('Parâmetros'!$D$4:$D$13,$D242)=1,ISNUMBER($E242),$E242&gt;0,ISNUMBER($G242),$G242&gt;=0,OR($F242="",AND(ISNUMBER($F242),$F242&gt;=0,$F242&lt;=1)),OR($H242="",AND(ISNUMBER($H242),$H242&gt;=0,$H242&lt;=1)),OR($I242="",AND(ISNUMBER($I242),$I242&gt;=0,$I242&lt;=1)),OR($J242="",AND(ISNUMBER($J242),$J242&gt;=0,$J242&lt;=1)),COUNTIFS($A$6:$A$505,$A242,$B$6:$B$505,$B242)=1),1,0),0))</f>
        <v/>
      </c>
    </row>
    <row r="243">
      <c r="A243" s="46" t="n"/>
      <c r="B243" s="19" t="n"/>
      <c r="C243" s="20" t="n"/>
      <c r="D243" s="19" t="n"/>
      <c r="E243" s="50" t="n"/>
      <c r="F243" s="22" t="n"/>
      <c r="G243" s="50" t="n"/>
      <c r="H243" s="22" t="n"/>
      <c r="I243" s="22" t="n"/>
      <c r="J243" s="22" t="n"/>
      <c r="K243" s="20" t="n"/>
      <c r="L243" s="23">
        <f>IF($Y243&lt;&gt;1,"",IF($F243="",IF(AND(ISNUMBER('Parâmetros'!$B$4),'Parâmetros'!$B$4&gt;=0,'Parâmetros'!$B$4&lt;=1),'Parâmetros'!$B$4,""),$F243))</f>
        <v/>
      </c>
      <c r="M243" s="23">
        <f>IF($Y243&lt;&gt;1,"",IF($H243="",IF(AND(ISNUMBER('Parâmetros'!$B$5),'Parâmetros'!$B$5&gt;=0,'Parâmetros'!$B$5&lt;=1),'Parâmetros'!$B$5,""),$H243))</f>
        <v/>
      </c>
      <c r="N243" s="23">
        <f>IF($Y243&lt;&gt;1,"",IF($I243="",IF(AND(ISNUMBER('Parâmetros'!$B$6),'Parâmetros'!$B$6&gt;=0,'Parâmetros'!$B$6&lt;=1),'Parâmetros'!$B$6,""),$I243))</f>
        <v/>
      </c>
      <c r="O243" s="23">
        <f>IF($Y243&lt;&gt;1,"",IF($J243="",IF(AND(ISNUMBER('Parâmetros'!$B$7),'Parâmetros'!$B$7&gt;=0,'Parâmetros'!$B$7&lt;=1),'Parâmetros'!$B$7,""),$J243))</f>
        <v/>
      </c>
      <c r="P243" s="51">
        <f>IF(OR($Y243&lt;&gt;1,NOT(ISNUMBER($L243))),"",$E243*$L243)</f>
        <v/>
      </c>
      <c r="Q243" s="51">
        <f>IF($Y243&lt;&gt;1,"",$G243)</f>
        <v/>
      </c>
      <c r="R243" s="51">
        <f>IF(OR($Y243&lt;&gt;1,NOT(ISNUMBER($M243))),"",$E243*$M243)</f>
        <v/>
      </c>
      <c r="S243" s="51">
        <f>IF(OR($Y243&lt;&gt;1,NOT(ISNUMBER($N243))),"",$E243*$N243)</f>
        <v/>
      </c>
      <c r="T243" s="51">
        <f>IF(OR($Y243&lt;&gt;1,NOT(ISNUMBER($O243))),"",$E243*$O243)</f>
        <v/>
      </c>
      <c r="U243" s="51">
        <f>IF(COUNT($P243:$T243)&lt;&gt;5,"",SUM($P243:$T243))</f>
        <v/>
      </c>
      <c r="V243" s="23">
        <f>IFERROR($U243/$E243,"")</f>
        <v/>
      </c>
      <c r="W243" s="25">
        <f>IF(COUNTA($A243:$K243)=0,"",IF($A243="","Informar competência",IF($B243="","Informar SKU",IF($C243="","Informar produto",IF($D243="","Informar categoria",IF(COUNTIF('Parâmetros'!$D$4:$D$13,$D243)=0,"Categoria fora da lista",IF($E243="","Informar estoque médio",IF($G243="","Informar armazenagem",IF(COUNTIFS($A$6:$A$505,$A243,$B$6:$B$505,$B243)&gt;1,"Duplicidade de competência e SKU",IF($Y243&lt;&gt;1,"Valor, taxa ou data inválida",IF($U243="","Revisar parâmetros padrão",IF($V243&gt;'Parâmetros'!$B$8,"Taxa acima do limite",IF($E243&gt;'Parâmetros'!$B$9,"Estoque acima do limite","OK")))))))))))))</f>
        <v/>
      </c>
      <c r="X243" s="26">
        <f>IF(OR($Y243&lt;&gt;1,$A243&lt;&gt;'Resumo'!$B$3,$U243=""),"",COUNTIFS($A$6:$A$505,'Resumo'!$B$3,$Y$6:$Y$505,1,$U$6:$U$505,"&gt;"&amp;$U243)+COUNTIFS($A$6:$A243,'Resumo'!$B$3,$Y$6:$Y243,1,$U$6:$U243,$U243))</f>
        <v/>
      </c>
      <c r="Y243" s="26">
        <f>IF(COUNTA($A243:$K243)=0,"",IFERROR(IF(AND(ISNUMBER($A243),DAY($A243)=1,$A243&gt;=DATE(2020,1,1),$A243&lt;=DATE(2100,12,1),$B243&lt;&gt;"",$C243&lt;&gt;"",$D243&lt;&gt;"",COUNTIF('Parâmetros'!$D$4:$D$13,$D243)=1,ISNUMBER($E243),$E243&gt;0,ISNUMBER($G243),$G243&gt;=0,OR($F243="",AND(ISNUMBER($F243),$F243&gt;=0,$F243&lt;=1)),OR($H243="",AND(ISNUMBER($H243),$H243&gt;=0,$H243&lt;=1)),OR($I243="",AND(ISNUMBER($I243),$I243&gt;=0,$I243&lt;=1)),OR($J243="",AND(ISNUMBER($J243),$J243&gt;=0,$J243&lt;=1)),COUNTIFS($A$6:$A$505,$A243,$B$6:$B$505,$B243)=1),1,0),0))</f>
        <v/>
      </c>
    </row>
    <row r="244">
      <c r="A244" s="46" t="n"/>
      <c r="B244" s="19" t="n"/>
      <c r="C244" s="20" t="n"/>
      <c r="D244" s="19" t="n"/>
      <c r="E244" s="50" t="n"/>
      <c r="F244" s="22" t="n"/>
      <c r="G244" s="50" t="n"/>
      <c r="H244" s="22" t="n"/>
      <c r="I244" s="22" t="n"/>
      <c r="J244" s="22" t="n"/>
      <c r="K244" s="20" t="n"/>
      <c r="L244" s="23">
        <f>IF($Y244&lt;&gt;1,"",IF($F244="",IF(AND(ISNUMBER('Parâmetros'!$B$4),'Parâmetros'!$B$4&gt;=0,'Parâmetros'!$B$4&lt;=1),'Parâmetros'!$B$4,""),$F244))</f>
        <v/>
      </c>
      <c r="M244" s="23">
        <f>IF($Y244&lt;&gt;1,"",IF($H244="",IF(AND(ISNUMBER('Parâmetros'!$B$5),'Parâmetros'!$B$5&gt;=0,'Parâmetros'!$B$5&lt;=1),'Parâmetros'!$B$5,""),$H244))</f>
        <v/>
      </c>
      <c r="N244" s="23">
        <f>IF($Y244&lt;&gt;1,"",IF($I244="",IF(AND(ISNUMBER('Parâmetros'!$B$6),'Parâmetros'!$B$6&gt;=0,'Parâmetros'!$B$6&lt;=1),'Parâmetros'!$B$6,""),$I244))</f>
        <v/>
      </c>
      <c r="O244" s="23">
        <f>IF($Y244&lt;&gt;1,"",IF($J244="",IF(AND(ISNUMBER('Parâmetros'!$B$7),'Parâmetros'!$B$7&gt;=0,'Parâmetros'!$B$7&lt;=1),'Parâmetros'!$B$7,""),$J244))</f>
        <v/>
      </c>
      <c r="P244" s="51">
        <f>IF(OR($Y244&lt;&gt;1,NOT(ISNUMBER($L244))),"",$E244*$L244)</f>
        <v/>
      </c>
      <c r="Q244" s="51">
        <f>IF($Y244&lt;&gt;1,"",$G244)</f>
        <v/>
      </c>
      <c r="R244" s="51">
        <f>IF(OR($Y244&lt;&gt;1,NOT(ISNUMBER($M244))),"",$E244*$M244)</f>
        <v/>
      </c>
      <c r="S244" s="51">
        <f>IF(OR($Y244&lt;&gt;1,NOT(ISNUMBER($N244))),"",$E244*$N244)</f>
        <v/>
      </c>
      <c r="T244" s="51">
        <f>IF(OR($Y244&lt;&gt;1,NOT(ISNUMBER($O244))),"",$E244*$O244)</f>
        <v/>
      </c>
      <c r="U244" s="51">
        <f>IF(COUNT($P244:$T244)&lt;&gt;5,"",SUM($P244:$T244))</f>
        <v/>
      </c>
      <c r="V244" s="23">
        <f>IFERROR($U244/$E244,"")</f>
        <v/>
      </c>
      <c r="W244" s="25">
        <f>IF(COUNTA($A244:$K244)=0,"",IF($A244="","Informar competência",IF($B244="","Informar SKU",IF($C244="","Informar produto",IF($D244="","Informar categoria",IF(COUNTIF('Parâmetros'!$D$4:$D$13,$D244)=0,"Categoria fora da lista",IF($E244="","Informar estoque médio",IF($G244="","Informar armazenagem",IF(COUNTIFS($A$6:$A$505,$A244,$B$6:$B$505,$B244)&gt;1,"Duplicidade de competência e SKU",IF($Y244&lt;&gt;1,"Valor, taxa ou data inválida",IF($U244="","Revisar parâmetros padrão",IF($V244&gt;'Parâmetros'!$B$8,"Taxa acima do limite",IF($E244&gt;'Parâmetros'!$B$9,"Estoque acima do limite","OK")))))))))))))</f>
        <v/>
      </c>
      <c r="X244" s="26">
        <f>IF(OR($Y244&lt;&gt;1,$A244&lt;&gt;'Resumo'!$B$3,$U244=""),"",COUNTIFS($A$6:$A$505,'Resumo'!$B$3,$Y$6:$Y$505,1,$U$6:$U$505,"&gt;"&amp;$U244)+COUNTIFS($A$6:$A244,'Resumo'!$B$3,$Y$6:$Y244,1,$U$6:$U244,$U244))</f>
        <v/>
      </c>
      <c r="Y244" s="26">
        <f>IF(COUNTA($A244:$K244)=0,"",IFERROR(IF(AND(ISNUMBER($A244),DAY($A244)=1,$A244&gt;=DATE(2020,1,1),$A244&lt;=DATE(2100,12,1),$B244&lt;&gt;"",$C244&lt;&gt;"",$D244&lt;&gt;"",COUNTIF('Parâmetros'!$D$4:$D$13,$D244)=1,ISNUMBER($E244),$E244&gt;0,ISNUMBER($G244),$G244&gt;=0,OR($F244="",AND(ISNUMBER($F244),$F244&gt;=0,$F244&lt;=1)),OR($H244="",AND(ISNUMBER($H244),$H244&gt;=0,$H244&lt;=1)),OR($I244="",AND(ISNUMBER($I244),$I244&gt;=0,$I244&lt;=1)),OR($J244="",AND(ISNUMBER($J244),$J244&gt;=0,$J244&lt;=1)),COUNTIFS($A$6:$A$505,$A244,$B$6:$B$505,$B244)=1),1,0),0))</f>
        <v/>
      </c>
    </row>
    <row r="245">
      <c r="A245" s="46" t="n"/>
      <c r="B245" s="19" t="n"/>
      <c r="C245" s="20" t="n"/>
      <c r="D245" s="19" t="n"/>
      <c r="E245" s="50" t="n"/>
      <c r="F245" s="22" t="n"/>
      <c r="G245" s="50" t="n"/>
      <c r="H245" s="22" t="n"/>
      <c r="I245" s="22" t="n"/>
      <c r="J245" s="22" t="n"/>
      <c r="K245" s="20" t="n"/>
      <c r="L245" s="23">
        <f>IF($Y245&lt;&gt;1,"",IF($F245="",IF(AND(ISNUMBER('Parâmetros'!$B$4),'Parâmetros'!$B$4&gt;=0,'Parâmetros'!$B$4&lt;=1),'Parâmetros'!$B$4,""),$F245))</f>
        <v/>
      </c>
      <c r="M245" s="23">
        <f>IF($Y245&lt;&gt;1,"",IF($H245="",IF(AND(ISNUMBER('Parâmetros'!$B$5),'Parâmetros'!$B$5&gt;=0,'Parâmetros'!$B$5&lt;=1),'Parâmetros'!$B$5,""),$H245))</f>
        <v/>
      </c>
      <c r="N245" s="23">
        <f>IF($Y245&lt;&gt;1,"",IF($I245="",IF(AND(ISNUMBER('Parâmetros'!$B$6),'Parâmetros'!$B$6&gt;=0,'Parâmetros'!$B$6&lt;=1),'Parâmetros'!$B$6,""),$I245))</f>
        <v/>
      </c>
      <c r="O245" s="23">
        <f>IF($Y245&lt;&gt;1,"",IF($J245="",IF(AND(ISNUMBER('Parâmetros'!$B$7),'Parâmetros'!$B$7&gt;=0,'Parâmetros'!$B$7&lt;=1),'Parâmetros'!$B$7,""),$J245))</f>
        <v/>
      </c>
      <c r="P245" s="51">
        <f>IF(OR($Y245&lt;&gt;1,NOT(ISNUMBER($L245))),"",$E245*$L245)</f>
        <v/>
      </c>
      <c r="Q245" s="51">
        <f>IF($Y245&lt;&gt;1,"",$G245)</f>
        <v/>
      </c>
      <c r="R245" s="51">
        <f>IF(OR($Y245&lt;&gt;1,NOT(ISNUMBER($M245))),"",$E245*$M245)</f>
        <v/>
      </c>
      <c r="S245" s="51">
        <f>IF(OR($Y245&lt;&gt;1,NOT(ISNUMBER($N245))),"",$E245*$N245)</f>
        <v/>
      </c>
      <c r="T245" s="51">
        <f>IF(OR($Y245&lt;&gt;1,NOT(ISNUMBER($O245))),"",$E245*$O245)</f>
        <v/>
      </c>
      <c r="U245" s="51">
        <f>IF(COUNT($P245:$T245)&lt;&gt;5,"",SUM($P245:$T245))</f>
        <v/>
      </c>
      <c r="V245" s="23">
        <f>IFERROR($U245/$E245,"")</f>
        <v/>
      </c>
      <c r="W245" s="25">
        <f>IF(COUNTA($A245:$K245)=0,"",IF($A245="","Informar competência",IF($B245="","Informar SKU",IF($C245="","Informar produto",IF($D245="","Informar categoria",IF(COUNTIF('Parâmetros'!$D$4:$D$13,$D245)=0,"Categoria fora da lista",IF($E245="","Informar estoque médio",IF($G245="","Informar armazenagem",IF(COUNTIFS($A$6:$A$505,$A245,$B$6:$B$505,$B245)&gt;1,"Duplicidade de competência e SKU",IF($Y245&lt;&gt;1,"Valor, taxa ou data inválida",IF($U245="","Revisar parâmetros padrão",IF($V245&gt;'Parâmetros'!$B$8,"Taxa acima do limite",IF($E245&gt;'Parâmetros'!$B$9,"Estoque acima do limite","OK")))))))))))))</f>
        <v/>
      </c>
      <c r="X245" s="26">
        <f>IF(OR($Y245&lt;&gt;1,$A245&lt;&gt;'Resumo'!$B$3,$U245=""),"",COUNTIFS($A$6:$A$505,'Resumo'!$B$3,$Y$6:$Y$505,1,$U$6:$U$505,"&gt;"&amp;$U245)+COUNTIFS($A$6:$A245,'Resumo'!$B$3,$Y$6:$Y245,1,$U$6:$U245,$U245))</f>
        <v/>
      </c>
      <c r="Y245" s="26">
        <f>IF(COUNTA($A245:$K245)=0,"",IFERROR(IF(AND(ISNUMBER($A245),DAY($A245)=1,$A245&gt;=DATE(2020,1,1),$A245&lt;=DATE(2100,12,1),$B245&lt;&gt;"",$C245&lt;&gt;"",$D245&lt;&gt;"",COUNTIF('Parâmetros'!$D$4:$D$13,$D245)=1,ISNUMBER($E245),$E245&gt;0,ISNUMBER($G245),$G245&gt;=0,OR($F245="",AND(ISNUMBER($F245),$F245&gt;=0,$F245&lt;=1)),OR($H245="",AND(ISNUMBER($H245),$H245&gt;=0,$H245&lt;=1)),OR($I245="",AND(ISNUMBER($I245),$I245&gt;=0,$I245&lt;=1)),OR($J245="",AND(ISNUMBER($J245),$J245&gt;=0,$J245&lt;=1)),COUNTIFS($A$6:$A$505,$A245,$B$6:$B$505,$B245)=1),1,0),0))</f>
        <v/>
      </c>
    </row>
    <row r="246">
      <c r="A246" s="46" t="n"/>
      <c r="B246" s="19" t="n"/>
      <c r="C246" s="20" t="n"/>
      <c r="D246" s="19" t="n"/>
      <c r="E246" s="50" t="n"/>
      <c r="F246" s="22" t="n"/>
      <c r="G246" s="50" t="n"/>
      <c r="H246" s="22" t="n"/>
      <c r="I246" s="22" t="n"/>
      <c r="J246" s="22" t="n"/>
      <c r="K246" s="20" t="n"/>
      <c r="L246" s="23">
        <f>IF($Y246&lt;&gt;1,"",IF($F246="",IF(AND(ISNUMBER('Parâmetros'!$B$4),'Parâmetros'!$B$4&gt;=0,'Parâmetros'!$B$4&lt;=1),'Parâmetros'!$B$4,""),$F246))</f>
        <v/>
      </c>
      <c r="M246" s="23">
        <f>IF($Y246&lt;&gt;1,"",IF($H246="",IF(AND(ISNUMBER('Parâmetros'!$B$5),'Parâmetros'!$B$5&gt;=0,'Parâmetros'!$B$5&lt;=1),'Parâmetros'!$B$5,""),$H246))</f>
        <v/>
      </c>
      <c r="N246" s="23">
        <f>IF($Y246&lt;&gt;1,"",IF($I246="",IF(AND(ISNUMBER('Parâmetros'!$B$6),'Parâmetros'!$B$6&gt;=0,'Parâmetros'!$B$6&lt;=1),'Parâmetros'!$B$6,""),$I246))</f>
        <v/>
      </c>
      <c r="O246" s="23">
        <f>IF($Y246&lt;&gt;1,"",IF($J246="",IF(AND(ISNUMBER('Parâmetros'!$B$7),'Parâmetros'!$B$7&gt;=0,'Parâmetros'!$B$7&lt;=1),'Parâmetros'!$B$7,""),$J246))</f>
        <v/>
      </c>
      <c r="P246" s="51">
        <f>IF(OR($Y246&lt;&gt;1,NOT(ISNUMBER($L246))),"",$E246*$L246)</f>
        <v/>
      </c>
      <c r="Q246" s="51">
        <f>IF($Y246&lt;&gt;1,"",$G246)</f>
        <v/>
      </c>
      <c r="R246" s="51">
        <f>IF(OR($Y246&lt;&gt;1,NOT(ISNUMBER($M246))),"",$E246*$M246)</f>
        <v/>
      </c>
      <c r="S246" s="51">
        <f>IF(OR($Y246&lt;&gt;1,NOT(ISNUMBER($N246))),"",$E246*$N246)</f>
        <v/>
      </c>
      <c r="T246" s="51">
        <f>IF(OR($Y246&lt;&gt;1,NOT(ISNUMBER($O246))),"",$E246*$O246)</f>
        <v/>
      </c>
      <c r="U246" s="51">
        <f>IF(COUNT($P246:$T246)&lt;&gt;5,"",SUM($P246:$T246))</f>
        <v/>
      </c>
      <c r="V246" s="23">
        <f>IFERROR($U246/$E246,"")</f>
        <v/>
      </c>
      <c r="W246" s="25">
        <f>IF(COUNTA($A246:$K246)=0,"",IF($A246="","Informar competência",IF($B246="","Informar SKU",IF($C246="","Informar produto",IF($D246="","Informar categoria",IF(COUNTIF('Parâmetros'!$D$4:$D$13,$D246)=0,"Categoria fora da lista",IF($E246="","Informar estoque médio",IF($G246="","Informar armazenagem",IF(COUNTIFS($A$6:$A$505,$A246,$B$6:$B$505,$B246)&gt;1,"Duplicidade de competência e SKU",IF($Y246&lt;&gt;1,"Valor, taxa ou data inválida",IF($U246="","Revisar parâmetros padrão",IF($V246&gt;'Parâmetros'!$B$8,"Taxa acima do limite",IF($E246&gt;'Parâmetros'!$B$9,"Estoque acima do limite","OK")))))))))))))</f>
        <v/>
      </c>
      <c r="X246" s="26">
        <f>IF(OR($Y246&lt;&gt;1,$A246&lt;&gt;'Resumo'!$B$3,$U246=""),"",COUNTIFS($A$6:$A$505,'Resumo'!$B$3,$Y$6:$Y$505,1,$U$6:$U$505,"&gt;"&amp;$U246)+COUNTIFS($A$6:$A246,'Resumo'!$B$3,$Y$6:$Y246,1,$U$6:$U246,$U246))</f>
        <v/>
      </c>
      <c r="Y246" s="26">
        <f>IF(COUNTA($A246:$K246)=0,"",IFERROR(IF(AND(ISNUMBER($A246),DAY($A246)=1,$A246&gt;=DATE(2020,1,1),$A246&lt;=DATE(2100,12,1),$B246&lt;&gt;"",$C246&lt;&gt;"",$D246&lt;&gt;"",COUNTIF('Parâmetros'!$D$4:$D$13,$D246)=1,ISNUMBER($E246),$E246&gt;0,ISNUMBER($G246),$G246&gt;=0,OR($F246="",AND(ISNUMBER($F246),$F246&gt;=0,$F246&lt;=1)),OR($H246="",AND(ISNUMBER($H246),$H246&gt;=0,$H246&lt;=1)),OR($I246="",AND(ISNUMBER($I246),$I246&gt;=0,$I246&lt;=1)),OR($J246="",AND(ISNUMBER($J246),$J246&gt;=0,$J246&lt;=1)),COUNTIFS($A$6:$A$505,$A246,$B$6:$B$505,$B246)=1),1,0),0))</f>
        <v/>
      </c>
    </row>
    <row r="247">
      <c r="A247" s="46" t="n"/>
      <c r="B247" s="19" t="n"/>
      <c r="C247" s="20" t="n"/>
      <c r="D247" s="19" t="n"/>
      <c r="E247" s="50" t="n"/>
      <c r="F247" s="22" t="n"/>
      <c r="G247" s="50" t="n"/>
      <c r="H247" s="22" t="n"/>
      <c r="I247" s="22" t="n"/>
      <c r="J247" s="22" t="n"/>
      <c r="K247" s="20" t="n"/>
      <c r="L247" s="23">
        <f>IF($Y247&lt;&gt;1,"",IF($F247="",IF(AND(ISNUMBER('Parâmetros'!$B$4),'Parâmetros'!$B$4&gt;=0,'Parâmetros'!$B$4&lt;=1),'Parâmetros'!$B$4,""),$F247))</f>
        <v/>
      </c>
      <c r="M247" s="23">
        <f>IF($Y247&lt;&gt;1,"",IF($H247="",IF(AND(ISNUMBER('Parâmetros'!$B$5),'Parâmetros'!$B$5&gt;=0,'Parâmetros'!$B$5&lt;=1),'Parâmetros'!$B$5,""),$H247))</f>
        <v/>
      </c>
      <c r="N247" s="23">
        <f>IF($Y247&lt;&gt;1,"",IF($I247="",IF(AND(ISNUMBER('Parâmetros'!$B$6),'Parâmetros'!$B$6&gt;=0,'Parâmetros'!$B$6&lt;=1),'Parâmetros'!$B$6,""),$I247))</f>
        <v/>
      </c>
      <c r="O247" s="23">
        <f>IF($Y247&lt;&gt;1,"",IF($J247="",IF(AND(ISNUMBER('Parâmetros'!$B$7),'Parâmetros'!$B$7&gt;=0,'Parâmetros'!$B$7&lt;=1),'Parâmetros'!$B$7,""),$J247))</f>
        <v/>
      </c>
      <c r="P247" s="51">
        <f>IF(OR($Y247&lt;&gt;1,NOT(ISNUMBER($L247))),"",$E247*$L247)</f>
        <v/>
      </c>
      <c r="Q247" s="51">
        <f>IF($Y247&lt;&gt;1,"",$G247)</f>
        <v/>
      </c>
      <c r="R247" s="51">
        <f>IF(OR($Y247&lt;&gt;1,NOT(ISNUMBER($M247))),"",$E247*$M247)</f>
        <v/>
      </c>
      <c r="S247" s="51">
        <f>IF(OR($Y247&lt;&gt;1,NOT(ISNUMBER($N247))),"",$E247*$N247)</f>
        <v/>
      </c>
      <c r="T247" s="51">
        <f>IF(OR($Y247&lt;&gt;1,NOT(ISNUMBER($O247))),"",$E247*$O247)</f>
        <v/>
      </c>
      <c r="U247" s="51">
        <f>IF(COUNT($P247:$T247)&lt;&gt;5,"",SUM($P247:$T247))</f>
        <v/>
      </c>
      <c r="V247" s="23">
        <f>IFERROR($U247/$E247,"")</f>
        <v/>
      </c>
      <c r="W247" s="25">
        <f>IF(COUNTA($A247:$K247)=0,"",IF($A247="","Informar competência",IF($B247="","Informar SKU",IF($C247="","Informar produto",IF($D247="","Informar categoria",IF(COUNTIF('Parâmetros'!$D$4:$D$13,$D247)=0,"Categoria fora da lista",IF($E247="","Informar estoque médio",IF($G247="","Informar armazenagem",IF(COUNTIFS($A$6:$A$505,$A247,$B$6:$B$505,$B247)&gt;1,"Duplicidade de competência e SKU",IF($Y247&lt;&gt;1,"Valor, taxa ou data inválida",IF($U247="","Revisar parâmetros padrão",IF($V247&gt;'Parâmetros'!$B$8,"Taxa acima do limite",IF($E247&gt;'Parâmetros'!$B$9,"Estoque acima do limite","OK")))))))))))))</f>
        <v/>
      </c>
      <c r="X247" s="26">
        <f>IF(OR($Y247&lt;&gt;1,$A247&lt;&gt;'Resumo'!$B$3,$U247=""),"",COUNTIFS($A$6:$A$505,'Resumo'!$B$3,$Y$6:$Y$505,1,$U$6:$U$505,"&gt;"&amp;$U247)+COUNTIFS($A$6:$A247,'Resumo'!$B$3,$Y$6:$Y247,1,$U$6:$U247,$U247))</f>
        <v/>
      </c>
      <c r="Y247" s="26">
        <f>IF(COUNTA($A247:$K247)=0,"",IFERROR(IF(AND(ISNUMBER($A247),DAY($A247)=1,$A247&gt;=DATE(2020,1,1),$A247&lt;=DATE(2100,12,1),$B247&lt;&gt;"",$C247&lt;&gt;"",$D247&lt;&gt;"",COUNTIF('Parâmetros'!$D$4:$D$13,$D247)=1,ISNUMBER($E247),$E247&gt;0,ISNUMBER($G247),$G247&gt;=0,OR($F247="",AND(ISNUMBER($F247),$F247&gt;=0,$F247&lt;=1)),OR($H247="",AND(ISNUMBER($H247),$H247&gt;=0,$H247&lt;=1)),OR($I247="",AND(ISNUMBER($I247),$I247&gt;=0,$I247&lt;=1)),OR($J247="",AND(ISNUMBER($J247),$J247&gt;=0,$J247&lt;=1)),COUNTIFS($A$6:$A$505,$A247,$B$6:$B$505,$B247)=1),1,0),0))</f>
        <v/>
      </c>
    </row>
    <row r="248">
      <c r="A248" s="46" t="n"/>
      <c r="B248" s="19" t="n"/>
      <c r="C248" s="20" t="n"/>
      <c r="D248" s="19" t="n"/>
      <c r="E248" s="50" t="n"/>
      <c r="F248" s="22" t="n"/>
      <c r="G248" s="50" t="n"/>
      <c r="H248" s="22" t="n"/>
      <c r="I248" s="22" t="n"/>
      <c r="J248" s="22" t="n"/>
      <c r="K248" s="20" t="n"/>
      <c r="L248" s="23">
        <f>IF($Y248&lt;&gt;1,"",IF($F248="",IF(AND(ISNUMBER('Parâmetros'!$B$4),'Parâmetros'!$B$4&gt;=0,'Parâmetros'!$B$4&lt;=1),'Parâmetros'!$B$4,""),$F248))</f>
        <v/>
      </c>
      <c r="M248" s="23">
        <f>IF($Y248&lt;&gt;1,"",IF($H248="",IF(AND(ISNUMBER('Parâmetros'!$B$5),'Parâmetros'!$B$5&gt;=0,'Parâmetros'!$B$5&lt;=1),'Parâmetros'!$B$5,""),$H248))</f>
        <v/>
      </c>
      <c r="N248" s="23">
        <f>IF($Y248&lt;&gt;1,"",IF($I248="",IF(AND(ISNUMBER('Parâmetros'!$B$6),'Parâmetros'!$B$6&gt;=0,'Parâmetros'!$B$6&lt;=1),'Parâmetros'!$B$6,""),$I248))</f>
        <v/>
      </c>
      <c r="O248" s="23">
        <f>IF($Y248&lt;&gt;1,"",IF($J248="",IF(AND(ISNUMBER('Parâmetros'!$B$7),'Parâmetros'!$B$7&gt;=0,'Parâmetros'!$B$7&lt;=1),'Parâmetros'!$B$7,""),$J248))</f>
        <v/>
      </c>
      <c r="P248" s="51">
        <f>IF(OR($Y248&lt;&gt;1,NOT(ISNUMBER($L248))),"",$E248*$L248)</f>
        <v/>
      </c>
      <c r="Q248" s="51">
        <f>IF($Y248&lt;&gt;1,"",$G248)</f>
        <v/>
      </c>
      <c r="R248" s="51">
        <f>IF(OR($Y248&lt;&gt;1,NOT(ISNUMBER($M248))),"",$E248*$M248)</f>
        <v/>
      </c>
      <c r="S248" s="51">
        <f>IF(OR($Y248&lt;&gt;1,NOT(ISNUMBER($N248))),"",$E248*$N248)</f>
        <v/>
      </c>
      <c r="T248" s="51">
        <f>IF(OR($Y248&lt;&gt;1,NOT(ISNUMBER($O248))),"",$E248*$O248)</f>
        <v/>
      </c>
      <c r="U248" s="51">
        <f>IF(COUNT($P248:$T248)&lt;&gt;5,"",SUM($P248:$T248))</f>
        <v/>
      </c>
      <c r="V248" s="23">
        <f>IFERROR($U248/$E248,"")</f>
        <v/>
      </c>
      <c r="W248" s="25">
        <f>IF(COUNTA($A248:$K248)=0,"",IF($A248="","Informar competência",IF($B248="","Informar SKU",IF($C248="","Informar produto",IF($D248="","Informar categoria",IF(COUNTIF('Parâmetros'!$D$4:$D$13,$D248)=0,"Categoria fora da lista",IF($E248="","Informar estoque médio",IF($G248="","Informar armazenagem",IF(COUNTIFS($A$6:$A$505,$A248,$B$6:$B$505,$B248)&gt;1,"Duplicidade de competência e SKU",IF($Y248&lt;&gt;1,"Valor, taxa ou data inválida",IF($U248="","Revisar parâmetros padrão",IF($V248&gt;'Parâmetros'!$B$8,"Taxa acima do limite",IF($E248&gt;'Parâmetros'!$B$9,"Estoque acima do limite","OK")))))))))))))</f>
        <v/>
      </c>
      <c r="X248" s="26">
        <f>IF(OR($Y248&lt;&gt;1,$A248&lt;&gt;'Resumo'!$B$3,$U248=""),"",COUNTIFS($A$6:$A$505,'Resumo'!$B$3,$Y$6:$Y$505,1,$U$6:$U$505,"&gt;"&amp;$U248)+COUNTIFS($A$6:$A248,'Resumo'!$B$3,$Y$6:$Y248,1,$U$6:$U248,$U248))</f>
        <v/>
      </c>
      <c r="Y248" s="26">
        <f>IF(COUNTA($A248:$K248)=0,"",IFERROR(IF(AND(ISNUMBER($A248),DAY($A248)=1,$A248&gt;=DATE(2020,1,1),$A248&lt;=DATE(2100,12,1),$B248&lt;&gt;"",$C248&lt;&gt;"",$D248&lt;&gt;"",COUNTIF('Parâmetros'!$D$4:$D$13,$D248)=1,ISNUMBER($E248),$E248&gt;0,ISNUMBER($G248),$G248&gt;=0,OR($F248="",AND(ISNUMBER($F248),$F248&gt;=0,$F248&lt;=1)),OR($H248="",AND(ISNUMBER($H248),$H248&gt;=0,$H248&lt;=1)),OR($I248="",AND(ISNUMBER($I248),$I248&gt;=0,$I248&lt;=1)),OR($J248="",AND(ISNUMBER($J248),$J248&gt;=0,$J248&lt;=1)),COUNTIFS($A$6:$A$505,$A248,$B$6:$B$505,$B248)=1),1,0),0))</f>
        <v/>
      </c>
    </row>
    <row r="249">
      <c r="A249" s="46" t="n"/>
      <c r="B249" s="19" t="n"/>
      <c r="C249" s="20" t="n"/>
      <c r="D249" s="19" t="n"/>
      <c r="E249" s="50" t="n"/>
      <c r="F249" s="22" t="n"/>
      <c r="G249" s="50" t="n"/>
      <c r="H249" s="22" t="n"/>
      <c r="I249" s="22" t="n"/>
      <c r="J249" s="22" t="n"/>
      <c r="K249" s="20" t="n"/>
      <c r="L249" s="23">
        <f>IF($Y249&lt;&gt;1,"",IF($F249="",IF(AND(ISNUMBER('Parâmetros'!$B$4),'Parâmetros'!$B$4&gt;=0,'Parâmetros'!$B$4&lt;=1),'Parâmetros'!$B$4,""),$F249))</f>
        <v/>
      </c>
      <c r="M249" s="23">
        <f>IF($Y249&lt;&gt;1,"",IF($H249="",IF(AND(ISNUMBER('Parâmetros'!$B$5),'Parâmetros'!$B$5&gt;=0,'Parâmetros'!$B$5&lt;=1),'Parâmetros'!$B$5,""),$H249))</f>
        <v/>
      </c>
      <c r="N249" s="23">
        <f>IF($Y249&lt;&gt;1,"",IF($I249="",IF(AND(ISNUMBER('Parâmetros'!$B$6),'Parâmetros'!$B$6&gt;=0,'Parâmetros'!$B$6&lt;=1),'Parâmetros'!$B$6,""),$I249))</f>
        <v/>
      </c>
      <c r="O249" s="23">
        <f>IF($Y249&lt;&gt;1,"",IF($J249="",IF(AND(ISNUMBER('Parâmetros'!$B$7),'Parâmetros'!$B$7&gt;=0,'Parâmetros'!$B$7&lt;=1),'Parâmetros'!$B$7,""),$J249))</f>
        <v/>
      </c>
      <c r="P249" s="51">
        <f>IF(OR($Y249&lt;&gt;1,NOT(ISNUMBER($L249))),"",$E249*$L249)</f>
        <v/>
      </c>
      <c r="Q249" s="51">
        <f>IF($Y249&lt;&gt;1,"",$G249)</f>
        <v/>
      </c>
      <c r="R249" s="51">
        <f>IF(OR($Y249&lt;&gt;1,NOT(ISNUMBER($M249))),"",$E249*$M249)</f>
        <v/>
      </c>
      <c r="S249" s="51">
        <f>IF(OR($Y249&lt;&gt;1,NOT(ISNUMBER($N249))),"",$E249*$N249)</f>
        <v/>
      </c>
      <c r="T249" s="51">
        <f>IF(OR($Y249&lt;&gt;1,NOT(ISNUMBER($O249))),"",$E249*$O249)</f>
        <v/>
      </c>
      <c r="U249" s="51">
        <f>IF(COUNT($P249:$T249)&lt;&gt;5,"",SUM($P249:$T249))</f>
        <v/>
      </c>
      <c r="V249" s="23">
        <f>IFERROR($U249/$E249,"")</f>
        <v/>
      </c>
      <c r="W249" s="25">
        <f>IF(COUNTA($A249:$K249)=0,"",IF($A249="","Informar competência",IF($B249="","Informar SKU",IF($C249="","Informar produto",IF($D249="","Informar categoria",IF(COUNTIF('Parâmetros'!$D$4:$D$13,$D249)=0,"Categoria fora da lista",IF($E249="","Informar estoque médio",IF($G249="","Informar armazenagem",IF(COUNTIFS($A$6:$A$505,$A249,$B$6:$B$505,$B249)&gt;1,"Duplicidade de competência e SKU",IF($Y249&lt;&gt;1,"Valor, taxa ou data inválida",IF($U249="","Revisar parâmetros padrão",IF($V249&gt;'Parâmetros'!$B$8,"Taxa acima do limite",IF($E249&gt;'Parâmetros'!$B$9,"Estoque acima do limite","OK")))))))))))))</f>
        <v/>
      </c>
      <c r="X249" s="26">
        <f>IF(OR($Y249&lt;&gt;1,$A249&lt;&gt;'Resumo'!$B$3,$U249=""),"",COUNTIFS($A$6:$A$505,'Resumo'!$B$3,$Y$6:$Y$505,1,$U$6:$U$505,"&gt;"&amp;$U249)+COUNTIFS($A$6:$A249,'Resumo'!$B$3,$Y$6:$Y249,1,$U$6:$U249,$U249))</f>
        <v/>
      </c>
      <c r="Y249" s="26">
        <f>IF(COUNTA($A249:$K249)=0,"",IFERROR(IF(AND(ISNUMBER($A249),DAY($A249)=1,$A249&gt;=DATE(2020,1,1),$A249&lt;=DATE(2100,12,1),$B249&lt;&gt;"",$C249&lt;&gt;"",$D249&lt;&gt;"",COUNTIF('Parâmetros'!$D$4:$D$13,$D249)=1,ISNUMBER($E249),$E249&gt;0,ISNUMBER($G249),$G249&gt;=0,OR($F249="",AND(ISNUMBER($F249),$F249&gt;=0,$F249&lt;=1)),OR($H249="",AND(ISNUMBER($H249),$H249&gt;=0,$H249&lt;=1)),OR($I249="",AND(ISNUMBER($I249),$I249&gt;=0,$I249&lt;=1)),OR($J249="",AND(ISNUMBER($J249),$J249&gt;=0,$J249&lt;=1)),COUNTIFS($A$6:$A$505,$A249,$B$6:$B$505,$B249)=1),1,0),0))</f>
        <v/>
      </c>
    </row>
    <row r="250">
      <c r="A250" s="46" t="n"/>
      <c r="B250" s="19" t="n"/>
      <c r="C250" s="20" t="n"/>
      <c r="D250" s="19" t="n"/>
      <c r="E250" s="50" t="n"/>
      <c r="F250" s="22" t="n"/>
      <c r="G250" s="50" t="n"/>
      <c r="H250" s="22" t="n"/>
      <c r="I250" s="22" t="n"/>
      <c r="J250" s="22" t="n"/>
      <c r="K250" s="20" t="n"/>
      <c r="L250" s="23">
        <f>IF($Y250&lt;&gt;1,"",IF($F250="",IF(AND(ISNUMBER('Parâmetros'!$B$4),'Parâmetros'!$B$4&gt;=0,'Parâmetros'!$B$4&lt;=1),'Parâmetros'!$B$4,""),$F250))</f>
        <v/>
      </c>
      <c r="M250" s="23">
        <f>IF($Y250&lt;&gt;1,"",IF($H250="",IF(AND(ISNUMBER('Parâmetros'!$B$5),'Parâmetros'!$B$5&gt;=0,'Parâmetros'!$B$5&lt;=1),'Parâmetros'!$B$5,""),$H250))</f>
        <v/>
      </c>
      <c r="N250" s="23">
        <f>IF($Y250&lt;&gt;1,"",IF($I250="",IF(AND(ISNUMBER('Parâmetros'!$B$6),'Parâmetros'!$B$6&gt;=0,'Parâmetros'!$B$6&lt;=1),'Parâmetros'!$B$6,""),$I250))</f>
        <v/>
      </c>
      <c r="O250" s="23">
        <f>IF($Y250&lt;&gt;1,"",IF($J250="",IF(AND(ISNUMBER('Parâmetros'!$B$7),'Parâmetros'!$B$7&gt;=0,'Parâmetros'!$B$7&lt;=1),'Parâmetros'!$B$7,""),$J250))</f>
        <v/>
      </c>
      <c r="P250" s="51">
        <f>IF(OR($Y250&lt;&gt;1,NOT(ISNUMBER($L250))),"",$E250*$L250)</f>
        <v/>
      </c>
      <c r="Q250" s="51">
        <f>IF($Y250&lt;&gt;1,"",$G250)</f>
        <v/>
      </c>
      <c r="R250" s="51">
        <f>IF(OR($Y250&lt;&gt;1,NOT(ISNUMBER($M250))),"",$E250*$M250)</f>
        <v/>
      </c>
      <c r="S250" s="51">
        <f>IF(OR($Y250&lt;&gt;1,NOT(ISNUMBER($N250))),"",$E250*$N250)</f>
        <v/>
      </c>
      <c r="T250" s="51">
        <f>IF(OR($Y250&lt;&gt;1,NOT(ISNUMBER($O250))),"",$E250*$O250)</f>
        <v/>
      </c>
      <c r="U250" s="51">
        <f>IF(COUNT($P250:$T250)&lt;&gt;5,"",SUM($P250:$T250))</f>
        <v/>
      </c>
      <c r="V250" s="23">
        <f>IFERROR($U250/$E250,"")</f>
        <v/>
      </c>
      <c r="W250" s="25">
        <f>IF(COUNTA($A250:$K250)=0,"",IF($A250="","Informar competência",IF($B250="","Informar SKU",IF($C250="","Informar produto",IF($D250="","Informar categoria",IF(COUNTIF('Parâmetros'!$D$4:$D$13,$D250)=0,"Categoria fora da lista",IF($E250="","Informar estoque médio",IF($G250="","Informar armazenagem",IF(COUNTIFS($A$6:$A$505,$A250,$B$6:$B$505,$B250)&gt;1,"Duplicidade de competência e SKU",IF($Y250&lt;&gt;1,"Valor, taxa ou data inválida",IF($U250="","Revisar parâmetros padrão",IF($V250&gt;'Parâmetros'!$B$8,"Taxa acima do limite",IF($E250&gt;'Parâmetros'!$B$9,"Estoque acima do limite","OK")))))))))))))</f>
        <v/>
      </c>
      <c r="X250" s="26">
        <f>IF(OR($Y250&lt;&gt;1,$A250&lt;&gt;'Resumo'!$B$3,$U250=""),"",COUNTIFS($A$6:$A$505,'Resumo'!$B$3,$Y$6:$Y$505,1,$U$6:$U$505,"&gt;"&amp;$U250)+COUNTIFS($A$6:$A250,'Resumo'!$B$3,$Y$6:$Y250,1,$U$6:$U250,$U250))</f>
        <v/>
      </c>
      <c r="Y250" s="26">
        <f>IF(COUNTA($A250:$K250)=0,"",IFERROR(IF(AND(ISNUMBER($A250),DAY($A250)=1,$A250&gt;=DATE(2020,1,1),$A250&lt;=DATE(2100,12,1),$B250&lt;&gt;"",$C250&lt;&gt;"",$D250&lt;&gt;"",COUNTIF('Parâmetros'!$D$4:$D$13,$D250)=1,ISNUMBER($E250),$E250&gt;0,ISNUMBER($G250),$G250&gt;=0,OR($F250="",AND(ISNUMBER($F250),$F250&gt;=0,$F250&lt;=1)),OR($H250="",AND(ISNUMBER($H250),$H250&gt;=0,$H250&lt;=1)),OR($I250="",AND(ISNUMBER($I250),$I250&gt;=0,$I250&lt;=1)),OR($J250="",AND(ISNUMBER($J250),$J250&gt;=0,$J250&lt;=1)),COUNTIFS($A$6:$A$505,$A250,$B$6:$B$505,$B250)=1),1,0),0))</f>
        <v/>
      </c>
    </row>
    <row r="251">
      <c r="A251" s="46" t="n"/>
      <c r="B251" s="19" t="n"/>
      <c r="C251" s="20" t="n"/>
      <c r="D251" s="19" t="n"/>
      <c r="E251" s="50" t="n"/>
      <c r="F251" s="22" t="n"/>
      <c r="G251" s="50" t="n"/>
      <c r="H251" s="22" t="n"/>
      <c r="I251" s="22" t="n"/>
      <c r="J251" s="22" t="n"/>
      <c r="K251" s="20" t="n"/>
      <c r="L251" s="23">
        <f>IF($Y251&lt;&gt;1,"",IF($F251="",IF(AND(ISNUMBER('Parâmetros'!$B$4),'Parâmetros'!$B$4&gt;=0,'Parâmetros'!$B$4&lt;=1),'Parâmetros'!$B$4,""),$F251))</f>
        <v/>
      </c>
      <c r="M251" s="23">
        <f>IF($Y251&lt;&gt;1,"",IF($H251="",IF(AND(ISNUMBER('Parâmetros'!$B$5),'Parâmetros'!$B$5&gt;=0,'Parâmetros'!$B$5&lt;=1),'Parâmetros'!$B$5,""),$H251))</f>
        <v/>
      </c>
      <c r="N251" s="23">
        <f>IF($Y251&lt;&gt;1,"",IF($I251="",IF(AND(ISNUMBER('Parâmetros'!$B$6),'Parâmetros'!$B$6&gt;=0,'Parâmetros'!$B$6&lt;=1),'Parâmetros'!$B$6,""),$I251))</f>
        <v/>
      </c>
      <c r="O251" s="23">
        <f>IF($Y251&lt;&gt;1,"",IF($J251="",IF(AND(ISNUMBER('Parâmetros'!$B$7),'Parâmetros'!$B$7&gt;=0,'Parâmetros'!$B$7&lt;=1),'Parâmetros'!$B$7,""),$J251))</f>
        <v/>
      </c>
      <c r="P251" s="51">
        <f>IF(OR($Y251&lt;&gt;1,NOT(ISNUMBER($L251))),"",$E251*$L251)</f>
        <v/>
      </c>
      <c r="Q251" s="51">
        <f>IF($Y251&lt;&gt;1,"",$G251)</f>
        <v/>
      </c>
      <c r="R251" s="51">
        <f>IF(OR($Y251&lt;&gt;1,NOT(ISNUMBER($M251))),"",$E251*$M251)</f>
        <v/>
      </c>
      <c r="S251" s="51">
        <f>IF(OR($Y251&lt;&gt;1,NOT(ISNUMBER($N251))),"",$E251*$N251)</f>
        <v/>
      </c>
      <c r="T251" s="51">
        <f>IF(OR($Y251&lt;&gt;1,NOT(ISNUMBER($O251))),"",$E251*$O251)</f>
        <v/>
      </c>
      <c r="U251" s="51">
        <f>IF(COUNT($P251:$T251)&lt;&gt;5,"",SUM($P251:$T251))</f>
        <v/>
      </c>
      <c r="V251" s="23">
        <f>IFERROR($U251/$E251,"")</f>
        <v/>
      </c>
      <c r="W251" s="25">
        <f>IF(COUNTA($A251:$K251)=0,"",IF($A251="","Informar competência",IF($B251="","Informar SKU",IF($C251="","Informar produto",IF($D251="","Informar categoria",IF(COUNTIF('Parâmetros'!$D$4:$D$13,$D251)=0,"Categoria fora da lista",IF($E251="","Informar estoque médio",IF($G251="","Informar armazenagem",IF(COUNTIFS($A$6:$A$505,$A251,$B$6:$B$505,$B251)&gt;1,"Duplicidade de competência e SKU",IF($Y251&lt;&gt;1,"Valor, taxa ou data inválida",IF($U251="","Revisar parâmetros padrão",IF($V251&gt;'Parâmetros'!$B$8,"Taxa acima do limite",IF($E251&gt;'Parâmetros'!$B$9,"Estoque acima do limite","OK")))))))))))))</f>
        <v/>
      </c>
      <c r="X251" s="26">
        <f>IF(OR($Y251&lt;&gt;1,$A251&lt;&gt;'Resumo'!$B$3,$U251=""),"",COUNTIFS($A$6:$A$505,'Resumo'!$B$3,$Y$6:$Y$505,1,$U$6:$U$505,"&gt;"&amp;$U251)+COUNTIFS($A$6:$A251,'Resumo'!$B$3,$Y$6:$Y251,1,$U$6:$U251,$U251))</f>
        <v/>
      </c>
      <c r="Y251" s="26">
        <f>IF(COUNTA($A251:$K251)=0,"",IFERROR(IF(AND(ISNUMBER($A251),DAY($A251)=1,$A251&gt;=DATE(2020,1,1),$A251&lt;=DATE(2100,12,1),$B251&lt;&gt;"",$C251&lt;&gt;"",$D251&lt;&gt;"",COUNTIF('Parâmetros'!$D$4:$D$13,$D251)=1,ISNUMBER($E251),$E251&gt;0,ISNUMBER($G251),$G251&gt;=0,OR($F251="",AND(ISNUMBER($F251),$F251&gt;=0,$F251&lt;=1)),OR($H251="",AND(ISNUMBER($H251),$H251&gt;=0,$H251&lt;=1)),OR($I251="",AND(ISNUMBER($I251),$I251&gt;=0,$I251&lt;=1)),OR($J251="",AND(ISNUMBER($J251),$J251&gt;=0,$J251&lt;=1)),COUNTIFS($A$6:$A$505,$A251,$B$6:$B$505,$B251)=1),1,0),0))</f>
        <v/>
      </c>
    </row>
    <row r="252">
      <c r="A252" s="46" t="n"/>
      <c r="B252" s="19" t="n"/>
      <c r="C252" s="20" t="n"/>
      <c r="D252" s="19" t="n"/>
      <c r="E252" s="50" t="n"/>
      <c r="F252" s="22" t="n"/>
      <c r="G252" s="50" t="n"/>
      <c r="H252" s="22" t="n"/>
      <c r="I252" s="22" t="n"/>
      <c r="J252" s="22" t="n"/>
      <c r="K252" s="20" t="n"/>
      <c r="L252" s="23">
        <f>IF($Y252&lt;&gt;1,"",IF($F252="",IF(AND(ISNUMBER('Parâmetros'!$B$4),'Parâmetros'!$B$4&gt;=0,'Parâmetros'!$B$4&lt;=1),'Parâmetros'!$B$4,""),$F252))</f>
        <v/>
      </c>
      <c r="M252" s="23">
        <f>IF($Y252&lt;&gt;1,"",IF($H252="",IF(AND(ISNUMBER('Parâmetros'!$B$5),'Parâmetros'!$B$5&gt;=0,'Parâmetros'!$B$5&lt;=1),'Parâmetros'!$B$5,""),$H252))</f>
        <v/>
      </c>
      <c r="N252" s="23">
        <f>IF($Y252&lt;&gt;1,"",IF($I252="",IF(AND(ISNUMBER('Parâmetros'!$B$6),'Parâmetros'!$B$6&gt;=0,'Parâmetros'!$B$6&lt;=1),'Parâmetros'!$B$6,""),$I252))</f>
        <v/>
      </c>
      <c r="O252" s="23">
        <f>IF($Y252&lt;&gt;1,"",IF($J252="",IF(AND(ISNUMBER('Parâmetros'!$B$7),'Parâmetros'!$B$7&gt;=0,'Parâmetros'!$B$7&lt;=1),'Parâmetros'!$B$7,""),$J252))</f>
        <v/>
      </c>
      <c r="P252" s="51">
        <f>IF(OR($Y252&lt;&gt;1,NOT(ISNUMBER($L252))),"",$E252*$L252)</f>
        <v/>
      </c>
      <c r="Q252" s="51">
        <f>IF($Y252&lt;&gt;1,"",$G252)</f>
        <v/>
      </c>
      <c r="R252" s="51">
        <f>IF(OR($Y252&lt;&gt;1,NOT(ISNUMBER($M252))),"",$E252*$M252)</f>
        <v/>
      </c>
      <c r="S252" s="51">
        <f>IF(OR($Y252&lt;&gt;1,NOT(ISNUMBER($N252))),"",$E252*$N252)</f>
        <v/>
      </c>
      <c r="T252" s="51">
        <f>IF(OR($Y252&lt;&gt;1,NOT(ISNUMBER($O252))),"",$E252*$O252)</f>
        <v/>
      </c>
      <c r="U252" s="51">
        <f>IF(COUNT($P252:$T252)&lt;&gt;5,"",SUM($P252:$T252))</f>
        <v/>
      </c>
      <c r="V252" s="23">
        <f>IFERROR($U252/$E252,"")</f>
        <v/>
      </c>
      <c r="W252" s="25">
        <f>IF(COUNTA($A252:$K252)=0,"",IF($A252="","Informar competência",IF($B252="","Informar SKU",IF($C252="","Informar produto",IF($D252="","Informar categoria",IF(COUNTIF('Parâmetros'!$D$4:$D$13,$D252)=0,"Categoria fora da lista",IF($E252="","Informar estoque médio",IF($G252="","Informar armazenagem",IF(COUNTIFS($A$6:$A$505,$A252,$B$6:$B$505,$B252)&gt;1,"Duplicidade de competência e SKU",IF($Y252&lt;&gt;1,"Valor, taxa ou data inválida",IF($U252="","Revisar parâmetros padrão",IF($V252&gt;'Parâmetros'!$B$8,"Taxa acima do limite",IF($E252&gt;'Parâmetros'!$B$9,"Estoque acima do limite","OK")))))))))))))</f>
        <v/>
      </c>
      <c r="X252" s="26">
        <f>IF(OR($Y252&lt;&gt;1,$A252&lt;&gt;'Resumo'!$B$3,$U252=""),"",COUNTIFS($A$6:$A$505,'Resumo'!$B$3,$Y$6:$Y$505,1,$U$6:$U$505,"&gt;"&amp;$U252)+COUNTIFS($A$6:$A252,'Resumo'!$B$3,$Y$6:$Y252,1,$U$6:$U252,$U252))</f>
        <v/>
      </c>
      <c r="Y252" s="26">
        <f>IF(COUNTA($A252:$K252)=0,"",IFERROR(IF(AND(ISNUMBER($A252),DAY($A252)=1,$A252&gt;=DATE(2020,1,1),$A252&lt;=DATE(2100,12,1),$B252&lt;&gt;"",$C252&lt;&gt;"",$D252&lt;&gt;"",COUNTIF('Parâmetros'!$D$4:$D$13,$D252)=1,ISNUMBER($E252),$E252&gt;0,ISNUMBER($G252),$G252&gt;=0,OR($F252="",AND(ISNUMBER($F252),$F252&gt;=0,$F252&lt;=1)),OR($H252="",AND(ISNUMBER($H252),$H252&gt;=0,$H252&lt;=1)),OR($I252="",AND(ISNUMBER($I252),$I252&gt;=0,$I252&lt;=1)),OR($J252="",AND(ISNUMBER($J252),$J252&gt;=0,$J252&lt;=1)),COUNTIFS($A$6:$A$505,$A252,$B$6:$B$505,$B252)=1),1,0),0))</f>
        <v/>
      </c>
    </row>
    <row r="253">
      <c r="A253" s="46" t="n"/>
      <c r="B253" s="19" t="n"/>
      <c r="C253" s="20" t="n"/>
      <c r="D253" s="19" t="n"/>
      <c r="E253" s="50" t="n"/>
      <c r="F253" s="22" t="n"/>
      <c r="G253" s="50" t="n"/>
      <c r="H253" s="22" t="n"/>
      <c r="I253" s="22" t="n"/>
      <c r="J253" s="22" t="n"/>
      <c r="K253" s="20" t="n"/>
      <c r="L253" s="23">
        <f>IF($Y253&lt;&gt;1,"",IF($F253="",IF(AND(ISNUMBER('Parâmetros'!$B$4),'Parâmetros'!$B$4&gt;=0,'Parâmetros'!$B$4&lt;=1),'Parâmetros'!$B$4,""),$F253))</f>
        <v/>
      </c>
      <c r="M253" s="23">
        <f>IF($Y253&lt;&gt;1,"",IF($H253="",IF(AND(ISNUMBER('Parâmetros'!$B$5),'Parâmetros'!$B$5&gt;=0,'Parâmetros'!$B$5&lt;=1),'Parâmetros'!$B$5,""),$H253))</f>
        <v/>
      </c>
      <c r="N253" s="23">
        <f>IF($Y253&lt;&gt;1,"",IF($I253="",IF(AND(ISNUMBER('Parâmetros'!$B$6),'Parâmetros'!$B$6&gt;=0,'Parâmetros'!$B$6&lt;=1),'Parâmetros'!$B$6,""),$I253))</f>
        <v/>
      </c>
      <c r="O253" s="23">
        <f>IF($Y253&lt;&gt;1,"",IF($J253="",IF(AND(ISNUMBER('Parâmetros'!$B$7),'Parâmetros'!$B$7&gt;=0,'Parâmetros'!$B$7&lt;=1),'Parâmetros'!$B$7,""),$J253))</f>
        <v/>
      </c>
      <c r="P253" s="51">
        <f>IF(OR($Y253&lt;&gt;1,NOT(ISNUMBER($L253))),"",$E253*$L253)</f>
        <v/>
      </c>
      <c r="Q253" s="51">
        <f>IF($Y253&lt;&gt;1,"",$G253)</f>
        <v/>
      </c>
      <c r="R253" s="51">
        <f>IF(OR($Y253&lt;&gt;1,NOT(ISNUMBER($M253))),"",$E253*$M253)</f>
        <v/>
      </c>
      <c r="S253" s="51">
        <f>IF(OR($Y253&lt;&gt;1,NOT(ISNUMBER($N253))),"",$E253*$N253)</f>
        <v/>
      </c>
      <c r="T253" s="51">
        <f>IF(OR($Y253&lt;&gt;1,NOT(ISNUMBER($O253))),"",$E253*$O253)</f>
        <v/>
      </c>
      <c r="U253" s="51">
        <f>IF(COUNT($P253:$T253)&lt;&gt;5,"",SUM($P253:$T253))</f>
        <v/>
      </c>
      <c r="V253" s="23">
        <f>IFERROR($U253/$E253,"")</f>
        <v/>
      </c>
      <c r="W253" s="25">
        <f>IF(COUNTA($A253:$K253)=0,"",IF($A253="","Informar competência",IF($B253="","Informar SKU",IF($C253="","Informar produto",IF($D253="","Informar categoria",IF(COUNTIF('Parâmetros'!$D$4:$D$13,$D253)=0,"Categoria fora da lista",IF($E253="","Informar estoque médio",IF($G253="","Informar armazenagem",IF(COUNTIFS($A$6:$A$505,$A253,$B$6:$B$505,$B253)&gt;1,"Duplicidade de competência e SKU",IF($Y253&lt;&gt;1,"Valor, taxa ou data inválida",IF($U253="","Revisar parâmetros padrão",IF($V253&gt;'Parâmetros'!$B$8,"Taxa acima do limite",IF($E253&gt;'Parâmetros'!$B$9,"Estoque acima do limite","OK")))))))))))))</f>
        <v/>
      </c>
      <c r="X253" s="26">
        <f>IF(OR($Y253&lt;&gt;1,$A253&lt;&gt;'Resumo'!$B$3,$U253=""),"",COUNTIFS($A$6:$A$505,'Resumo'!$B$3,$Y$6:$Y$505,1,$U$6:$U$505,"&gt;"&amp;$U253)+COUNTIFS($A$6:$A253,'Resumo'!$B$3,$Y$6:$Y253,1,$U$6:$U253,$U253))</f>
        <v/>
      </c>
      <c r="Y253" s="26">
        <f>IF(COUNTA($A253:$K253)=0,"",IFERROR(IF(AND(ISNUMBER($A253),DAY($A253)=1,$A253&gt;=DATE(2020,1,1),$A253&lt;=DATE(2100,12,1),$B253&lt;&gt;"",$C253&lt;&gt;"",$D253&lt;&gt;"",COUNTIF('Parâmetros'!$D$4:$D$13,$D253)=1,ISNUMBER($E253),$E253&gt;0,ISNUMBER($G253),$G253&gt;=0,OR($F253="",AND(ISNUMBER($F253),$F253&gt;=0,$F253&lt;=1)),OR($H253="",AND(ISNUMBER($H253),$H253&gt;=0,$H253&lt;=1)),OR($I253="",AND(ISNUMBER($I253),$I253&gt;=0,$I253&lt;=1)),OR($J253="",AND(ISNUMBER($J253),$J253&gt;=0,$J253&lt;=1)),COUNTIFS($A$6:$A$505,$A253,$B$6:$B$505,$B253)=1),1,0),0))</f>
        <v/>
      </c>
    </row>
    <row r="254">
      <c r="A254" s="46" t="n"/>
      <c r="B254" s="19" t="n"/>
      <c r="C254" s="20" t="n"/>
      <c r="D254" s="19" t="n"/>
      <c r="E254" s="50" t="n"/>
      <c r="F254" s="22" t="n"/>
      <c r="G254" s="50" t="n"/>
      <c r="H254" s="22" t="n"/>
      <c r="I254" s="22" t="n"/>
      <c r="J254" s="22" t="n"/>
      <c r="K254" s="20" t="n"/>
      <c r="L254" s="23">
        <f>IF($Y254&lt;&gt;1,"",IF($F254="",IF(AND(ISNUMBER('Parâmetros'!$B$4),'Parâmetros'!$B$4&gt;=0,'Parâmetros'!$B$4&lt;=1),'Parâmetros'!$B$4,""),$F254))</f>
        <v/>
      </c>
      <c r="M254" s="23">
        <f>IF($Y254&lt;&gt;1,"",IF($H254="",IF(AND(ISNUMBER('Parâmetros'!$B$5),'Parâmetros'!$B$5&gt;=0,'Parâmetros'!$B$5&lt;=1),'Parâmetros'!$B$5,""),$H254))</f>
        <v/>
      </c>
      <c r="N254" s="23">
        <f>IF($Y254&lt;&gt;1,"",IF($I254="",IF(AND(ISNUMBER('Parâmetros'!$B$6),'Parâmetros'!$B$6&gt;=0,'Parâmetros'!$B$6&lt;=1),'Parâmetros'!$B$6,""),$I254))</f>
        <v/>
      </c>
      <c r="O254" s="23">
        <f>IF($Y254&lt;&gt;1,"",IF($J254="",IF(AND(ISNUMBER('Parâmetros'!$B$7),'Parâmetros'!$B$7&gt;=0,'Parâmetros'!$B$7&lt;=1),'Parâmetros'!$B$7,""),$J254))</f>
        <v/>
      </c>
      <c r="P254" s="51">
        <f>IF(OR($Y254&lt;&gt;1,NOT(ISNUMBER($L254))),"",$E254*$L254)</f>
        <v/>
      </c>
      <c r="Q254" s="51">
        <f>IF($Y254&lt;&gt;1,"",$G254)</f>
        <v/>
      </c>
      <c r="R254" s="51">
        <f>IF(OR($Y254&lt;&gt;1,NOT(ISNUMBER($M254))),"",$E254*$M254)</f>
        <v/>
      </c>
      <c r="S254" s="51">
        <f>IF(OR($Y254&lt;&gt;1,NOT(ISNUMBER($N254))),"",$E254*$N254)</f>
        <v/>
      </c>
      <c r="T254" s="51">
        <f>IF(OR($Y254&lt;&gt;1,NOT(ISNUMBER($O254))),"",$E254*$O254)</f>
        <v/>
      </c>
      <c r="U254" s="51">
        <f>IF(COUNT($P254:$T254)&lt;&gt;5,"",SUM($P254:$T254))</f>
        <v/>
      </c>
      <c r="V254" s="23">
        <f>IFERROR($U254/$E254,"")</f>
        <v/>
      </c>
      <c r="W254" s="25">
        <f>IF(COUNTA($A254:$K254)=0,"",IF($A254="","Informar competência",IF($B254="","Informar SKU",IF($C254="","Informar produto",IF($D254="","Informar categoria",IF(COUNTIF('Parâmetros'!$D$4:$D$13,$D254)=0,"Categoria fora da lista",IF($E254="","Informar estoque médio",IF($G254="","Informar armazenagem",IF(COUNTIFS($A$6:$A$505,$A254,$B$6:$B$505,$B254)&gt;1,"Duplicidade de competência e SKU",IF($Y254&lt;&gt;1,"Valor, taxa ou data inválida",IF($U254="","Revisar parâmetros padrão",IF($V254&gt;'Parâmetros'!$B$8,"Taxa acima do limite",IF($E254&gt;'Parâmetros'!$B$9,"Estoque acima do limite","OK")))))))))))))</f>
        <v/>
      </c>
      <c r="X254" s="26">
        <f>IF(OR($Y254&lt;&gt;1,$A254&lt;&gt;'Resumo'!$B$3,$U254=""),"",COUNTIFS($A$6:$A$505,'Resumo'!$B$3,$Y$6:$Y$505,1,$U$6:$U$505,"&gt;"&amp;$U254)+COUNTIFS($A$6:$A254,'Resumo'!$B$3,$Y$6:$Y254,1,$U$6:$U254,$U254))</f>
        <v/>
      </c>
      <c r="Y254" s="26">
        <f>IF(COUNTA($A254:$K254)=0,"",IFERROR(IF(AND(ISNUMBER($A254),DAY($A254)=1,$A254&gt;=DATE(2020,1,1),$A254&lt;=DATE(2100,12,1),$B254&lt;&gt;"",$C254&lt;&gt;"",$D254&lt;&gt;"",COUNTIF('Parâmetros'!$D$4:$D$13,$D254)=1,ISNUMBER($E254),$E254&gt;0,ISNUMBER($G254),$G254&gt;=0,OR($F254="",AND(ISNUMBER($F254),$F254&gt;=0,$F254&lt;=1)),OR($H254="",AND(ISNUMBER($H254),$H254&gt;=0,$H254&lt;=1)),OR($I254="",AND(ISNUMBER($I254),$I254&gt;=0,$I254&lt;=1)),OR($J254="",AND(ISNUMBER($J254),$J254&gt;=0,$J254&lt;=1)),COUNTIFS($A$6:$A$505,$A254,$B$6:$B$505,$B254)=1),1,0),0))</f>
        <v/>
      </c>
    </row>
    <row r="255">
      <c r="A255" s="46" t="n"/>
      <c r="B255" s="19" t="n"/>
      <c r="C255" s="20" t="n"/>
      <c r="D255" s="19" t="n"/>
      <c r="E255" s="50" t="n"/>
      <c r="F255" s="22" t="n"/>
      <c r="G255" s="50" t="n"/>
      <c r="H255" s="22" t="n"/>
      <c r="I255" s="22" t="n"/>
      <c r="J255" s="22" t="n"/>
      <c r="K255" s="20" t="n"/>
      <c r="L255" s="23">
        <f>IF($Y255&lt;&gt;1,"",IF($F255="",IF(AND(ISNUMBER('Parâmetros'!$B$4),'Parâmetros'!$B$4&gt;=0,'Parâmetros'!$B$4&lt;=1),'Parâmetros'!$B$4,""),$F255))</f>
        <v/>
      </c>
      <c r="M255" s="23">
        <f>IF($Y255&lt;&gt;1,"",IF($H255="",IF(AND(ISNUMBER('Parâmetros'!$B$5),'Parâmetros'!$B$5&gt;=0,'Parâmetros'!$B$5&lt;=1),'Parâmetros'!$B$5,""),$H255))</f>
        <v/>
      </c>
      <c r="N255" s="23">
        <f>IF($Y255&lt;&gt;1,"",IF($I255="",IF(AND(ISNUMBER('Parâmetros'!$B$6),'Parâmetros'!$B$6&gt;=0,'Parâmetros'!$B$6&lt;=1),'Parâmetros'!$B$6,""),$I255))</f>
        <v/>
      </c>
      <c r="O255" s="23">
        <f>IF($Y255&lt;&gt;1,"",IF($J255="",IF(AND(ISNUMBER('Parâmetros'!$B$7),'Parâmetros'!$B$7&gt;=0,'Parâmetros'!$B$7&lt;=1),'Parâmetros'!$B$7,""),$J255))</f>
        <v/>
      </c>
      <c r="P255" s="51">
        <f>IF(OR($Y255&lt;&gt;1,NOT(ISNUMBER($L255))),"",$E255*$L255)</f>
        <v/>
      </c>
      <c r="Q255" s="51">
        <f>IF($Y255&lt;&gt;1,"",$G255)</f>
        <v/>
      </c>
      <c r="R255" s="51">
        <f>IF(OR($Y255&lt;&gt;1,NOT(ISNUMBER($M255))),"",$E255*$M255)</f>
        <v/>
      </c>
      <c r="S255" s="51">
        <f>IF(OR($Y255&lt;&gt;1,NOT(ISNUMBER($N255))),"",$E255*$N255)</f>
        <v/>
      </c>
      <c r="T255" s="51">
        <f>IF(OR($Y255&lt;&gt;1,NOT(ISNUMBER($O255))),"",$E255*$O255)</f>
        <v/>
      </c>
      <c r="U255" s="51">
        <f>IF(COUNT($P255:$T255)&lt;&gt;5,"",SUM($P255:$T255))</f>
        <v/>
      </c>
      <c r="V255" s="23">
        <f>IFERROR($U255/$E255,"")</f>
        <v/>
      </c>
      <c r="W255" s="25">
        <f>IF(COUNTA($A255:$K255)=0,"",IF($A255="","Informar competência",IF($B255="","Informar SKU",IF($C255="","Informar produto",IF($D255="","Informar categoria",IF(COUNTIF('Parâmetros'!$D$4:$D$13,$D255)=0,"Categoria fora da lista",IF($E255="","Informar estoque médio",IF($G255="","Informar armazenagem",IF(COUNTIFS($A$6:$A$505,$A255,$B$6:$B$505,$B255)&gt;1,"Duplicidade de competência e SKU",IF($Y255&lt;&gt;1,"Valor, taxa ou data inválida",IF($U255="","Revisar parâmetros padrão",IF($V255&gt;'Parâmetros'!$B$8,"Taxa acima do limite",IF($E255&gt;'Parâmetros'!$B$9,"Estoque acima do limite","OK")))))))))))))</f>
        <v/>
      </c>
      <c r="X255" s="26">
        <f>IF(OR($Y255&lt;&gt;1,$A255&lt;&gt;'Resumo'!$B$3,$U255=""),"",COUNTIFS($A$6:$A$505,'Resumo'!$B$3,$Y$6:$Y$505,1,$U$6:$U$505,"&gt;"&amp;$U255)+COUNTIFS($A$6:$A255,'Resumo'!$B$3,$Y$6:$Y255,1,$U$6:$U255,$U255))</f>
        <v/>
      </c>
      <c r="Y255" s="26">
        <f>IF(COUNTA($A255:$K255)=0,"",IFERROR(IF(AND(ISNUMBER($A255),DAY($A255)=1,$A255&gt;=DATE(2020,1,1),$A255&lt;=DATE(2100,12,1),$B255&lt;&gt;"",$C255&lt;&gt;"",$D255&lt;&gt;"",COUNTIF('Parâmetros'!$D$4:$D$13,$D255)=1,ISNUMBER($E255),$E255&gt;0,ISNUMBER($G255),$G255&gt;=0,OR($F255="",AND(ISNUMBER($F255),$F255&gt;=0,$F255&lt;=1)),OR($H255="",AND(ISNUMBER($H255),$H255&gt;=0,$H255&lt;=1)),OR($I255="",AND(ISNUMBER($I255),$I255&gt;=0,$I255&lt;=1)),OR($J255="",AND(ISNUMBER($J255),$J255&gt;=0,$J255&lt;=1)),COUNTIFS($A$6:$A$505,$A255,$B$6:$B$505,$B255)=1),1,0),0))</f>
        <v/>
      </c>
    </row>
    <row r="256">
      <c r="A256" s="46" t="n"/>
      <c r="B256" s="19" t="n"/>
      <c r="C256" s="20" t="n"/>
      <c r="D256" s="19" t="n"/>
      <c r="E256" s="50" t="n"/>
      <c r="F256" s="22" t="n"/>
      <c r="G256" s="50" t="n"/>
      <c r="H256" s="22" t="n"/>
      <c r="I256" s="22" t="n"/>
      <c r="J256" s="22" t="n"/>
      <c r="K256" s="20" t="n"/>
      <c r="L256" s="23">
        <f>IF($Y256&lt;&gt;1,"",IF($F256="",IF(AND(ISNUMBER('Parâmetros'!$B$4),'Parâmetros'!$B$4&gt;=0,'Parâmetros'!$B$4&lt;=1),'Parâmetros'!$B$4,""),$F256))</f>
        <v/>
      </c>
      <c r="M256" s="23">
        <f>IF($Y256&lt;&gt;1,"",IF($H256="",IF(AND(ISNUMBER('Parâmetros'!$B$5),'Parâmetros'!$B$5&gt;=0,'Parâmetros'!$B$5&lt;=1),'Parâmetros'!$B$5,""),$H256))</f>
        <v/>
      </c>
      <c r="N256" s="23">
        <f>IF($Y256&lt;&gt;1,"",IF($I256="",IF(AND(ISNUMBER('Parâmetros'!$B$6),'Parâmetros'!$B$6&gt;=0,'Parâmetros'!$B$6&lt;=1),'Parâmetros'!$B$6,""),$I256))</f>
        <v/>
      </c>
      <c r="O256" s="23">
        <f>IF($Y256&lt;&gt;1,"",IF($J256="",IF(AND(ISNUMBER('Parâmetros'!$B$7),'Parâmetros'!$B$7&gt;=0,'Parâmetros'!$B$7&lt;=1),'Parâmetros'!$B$7,""),$J256))</f>
        <v/>
      </c>
      <c r="P256" s="51">
        <f>IF(OR($Y256&lt;&gt;1,NOT(ISNUMBER($L256))),"",$E256*$L256)</f>
        <v/>
      </c>
      <c r="Q256" s="51">
        <f>IF($Y256&lt;&gt;1,"",$G256)</f>
        <v/>
      </c>
      <c r="R256" s="51">
        <f>IF(OR($Y256&lt;&gt;1,NOT(ISNUMBER($M256))),"",$E256*$M256)</f>
        <v/>
      </c>
      <c r="S256" s="51">
        <f>IF(OR($Y256&lt;&gt;1,NOT(ISNUMBER($N256))),"",$E256*$N256)</f>
        <v/>
      </c>
      <c r="T256" s="51">
        <f>IF(OR($Y256&lt;&gt;1,NOT(ISNUMBER($O256))),"",$E256*$O256)</f>
        <v/>
      </c>
      <c r="U256" s="51">
        <f>IF(COUNT($P256:$T256)&lt;&gt;5,"",SUM($P256:$T256))</f>
        <v/>
      </c>
      <c r="V256" s="23">
        <f>IFERROR($U256/$E256,"")</f>
        <v/>
      </c>
      <c r="W256" s="25">
        <f>IF(COUNTA($A256:$K256)=0,"",IF($A256="","Informar competência",IF($B256="","Informar SKU",IF($C256="","Informar produto",IF($D256="","Informar categoria",IF(COUNTIF('Parâmetros'!$D$4:$D$13,$D256)=0,"Categoria fora da lista",IF($E256="","Informar estoque médio",IF($G256="","Informar armazenagem",IF(COUNTIFS($A$6:$A$505,$A256,$B$6:$B$505,$B256)&gt;1,"Duplicidade de competência e SKU",IF($Y256&lt;&gt;1,"Valor, taxa ou data inválida",IF($U256="","Revisar parâmetros padrão",IF($V256&gt;'Parâmetros'!$B$8,"Taxa acima do limite",IF($E256&gt;'Parâmetros'!$B$9,"Estoque acima do limite","OK")))))))))))))</f>
        <v/>
      </c>
      <c r="X256" s="26">
        <f>IF(OR($Y256&lt;&gt;1,$A256&lt;&gt;'Resumo'!$B$3,$U256=""),"",COUNTIFS($A$6:$A$505,'Resumo'!$B$3,$Y$6:$Y$505,1,$U$6:$U$505,"&gt;"&amp;$U256)+COUNTIFS($A$6:$A256,'Resumo'!$B$3,$Y$6:$Y256,1,$U$6:$U256,$U256))</f>
        <v/>
      </c>
      <c r="Y256" s="26">
        <f>IF(COUNTA($A256:$K256)=0,"",IFERROR(IF(AND(ISNUMBER($A256),DAY($A256)=1,$A256&gt;=DATE(2020,1,1),$A256&lt;=DATE(2100,12,1),$B256&lt;&gt;"",$C256&lt;&gt;"",$D256&lt;&gt;"",COUNTIF('Parâmetros'!$D$4:$D$13,$D256)=1,ISNUMBER($E256),$E256&gt;0,ISNUMBER($G256),$G256&gt;=0,OR($F256="",AND(ISNUMBER($F256),$F256&gt;=0,$F256&lt;=1)),OR($H256="",AND(ISNUMBER($H256),$H256&gt;=0,$H256&lt;=1)),OR($I256="",AND(ISNUMBER($I256),$I256&gt;=0,$I256&lt;=1)),OR($J256="",AND(ISNUMBER($J256),$J256&gt;=0,$J256&lt;=1)),COUNTIFS($A$6:$A$505,$A256,$B$6:$B$505,$B256)=1),1,0),0))</f>
        <v/>
      </c>
    </row>
    <row r="257">
      <c r="A257" s="46" t="n"/>
      <c r="B257" s="19" t="n"/>
      <c r="C257" s="20" t="n"/>
      <c r="D257" s="19" t="n"/>
      <c r="E257" s="50" t="n"/>
      <c r="F257" s="22" t="n"/>
      <c r="G257" s="50" t="n"/>
      <c r="H257" s="22" t="n"/>
      <c r="I257" s="22" t="n"/>
      <c r="J257" s="22" t="n"/>
      <c r="K257" s="20" t="n"/>
      <c r="L257" s="23">
        <f>IF($Y257&lt;&gt;1,"",IF($F257="",IF(AND(ISNUMBER('Parâmetros'!$B$4),'Parâmetros'!$B$4&gt;=0,'Parâmetros'!$B$4&lt;=1),'Parâmetros'!$B$4,""),$F257))</f>
        <v/>
      </c>
      <c r="M257" s="23">
        <f>IF($Y257&lt;&gt;1,"",IF($H257="",IF(AND(ISNUMBER('Parâmetros'!$B$5),'Parâmetros'!$B$5&gt;=0,'Parâmetros'!$B$5&lt;=1),'Parâmetros'!$B$5,""),$H257))</f>
        <v/>
      </c>
      <c r="N257" s="23">
        <f>IF($Y257&lt;&gt;1,"",IF($I257="",IF(AND(ISNUMBER('Parâmetros'!$B$6),'Parâmetros'!$B$6&gt;=0,'Parâmetros'!$B$6&lt;=1),'Parâmetros'!$B$6,""),$I257))</f>
        <v/>
      </c>
      <c r="O257" s="23">
        <f>IF($Y257&lt;&gt;1,"",IF($J257="",IF(AND(ISNUMBER('Parâmetros'!$B$7),'Parâmetros'!$B$7&gt;=0,'Parâmetros'!$B$7&lt;=1),'Parâmetros'!$B$7,""),$J257))</f>
        <v/>
      </c>
      <c r="P257" s="51">
        <f>IF(OR($Y257&lt;&gt;1,NOT(ISNUMBER($L257))),"",$E257*$L257)</f>
        <v/>
      </c>
      <c r="Q257" s="51">
        <f>IF($Y257&lt;&gt;1,"",$G257)</f>
        <v/>
      </c>
      <c r="R257" s="51">
        <f>IF(OR($Y257&lt;&gt;1,NOT(ISNUMBER($M257))),"",$E257*$M257)</f>
        <v/>
      </c>
      <c r="S257" s="51">
        <f>IF(OR($Y257&lt;&gt;1,NOT(ISNUMBER($N257))),"",$E257*$N257)</f>
        <v/>
      </c>
      <c r="T257" s="51">
        <f>IF(OR($Y257&lt;&gt;1,NOT(ISNUMBER($O257))),"",$E257*$O257)</f>
        <v/>
      </c>
      <c r="U257" s="51">
        <f>IF(COUNT($P257:$T257)&lt;&gt;5,"",SUM($P257:$T257))</f>
        <v/>
      </c>
      <c r="V257" s="23">
        <f>IFERROR($U257/$E257,"")</f>
        <v/>
      </c>
      <c r="W257" s="25">
        <f>IF(COUNTA($A257:$K257)=0,"",IF($A257="","Informar competência",IF($B257="","Informar SKU",IF($C257="","Informar produto",IF($D257="","Informar categoria",IF(COUNTIF('Parâmetros'!$D$4:$D$13,$D257)=0,"Categoria fora da lista",IF($E257="","Informar estoque médio",IF($G257="","Informar armazenagem",IF(COUNTIFS($A$6:$A$505,$A257,$B$6:$B$505,$B257)&gt;1,"Duplicidade de competência e SKU",IF($Y257&lt;&gt;1,"Valor, taxa ou data inválida",IF($U257="","Revisar parâmetros padrão",IF($V257&gt;'Parâmetros'!$B$8,"Taxa acima do limite",IF($E257&gt;'Parâmetros'!$B$9,"Estoque acima do limite","OK")))))))))))))</f>
        <v/>
      </c>
      <c r="X257" s="26">
        <f>IF(OR($Y257&lt;&gt;1,$A257&lt;&gt;'Resumo'!$B$3,$U257=""),"",COUNTIFS($A$6:$A$505,'Resumo'!$B$3,$Y$6:$Y$505,1,$U$6:$U$505,"&gt;"&amp;$U257)+COUNTIFS($A$6:$A257,'Resumo'!$B$3,$Y$6:$Y257,1,$U$6:$U257,$U257))</f>
        <v/>
      </c>
      <c r="Y257" s="26">
        <f>IF(COUNTA($A257:$K257)=0,"",IFERROR(IF(AND(ISNUMBER($A257),DAY($A257)=1,$A257&gt;=DATE(2020,1,1),$A257&lt;=DATE(2100,12,1),$B257&lt;&gt;"",$C257&lt;&gt;"",$D257&lt;&gt;"",COUNTIF('Parâmetros'!$D$4:$D$13,$D257)=1,ISNUMBER($E257),$E257&gt;0,ISNUMBER($G257),$G257&gt;=0,OR($F257="",AND(ISNUMBER($F257),$F257&gt;=0,$F257&lt;=1)),OR($H257="",AND(ISNUMBER($H257),$H257&gt;=0,$H257&lt;=1)),OR($I257="",AND(ISNUMBER($I257),$I257&gt;=0,$I257&lt;=1)),OR($J257="",AND(ISNUMBER($J257),$J257&gt;=0,$J257&lt;=1)),COUNTIFS($A$6:$A$505,$A257,$B$6:$B$505,$B257)=1),1,0),0))</f>
        <v/>
      </c>
    </row>
    <row r="258">
      <c r="A258" s="46" t="n"/>
      <c r="B258" s="19" t="n"/>
      <c r="C258" s="20" t="n"/>
      <c r="D258" s="19" t="n"/>
      <c r="E258" s="50" t="n"/>
      <c r="F258" s="22" t="n"/>
      <c r="G258" s="50" t="n"/>
      <c r="H258" s="22" t="n"/>
      <c r="I258" s="22" t="n"/>
      <c r="J258" s="22" t="n"/>
      <c r="K258" s="20" t="n"/>
      <c r="L258" s="23">
        <f>IF($Y258&lt;&gt;1,"",IF($F258="",IF(AND(ISNUMBER('Parâmetros'!$B$4),'Parâmetros'!$B$4&gt;=0,'Parâmetros'!$B$4&lt;=1),'Parâmetros'!$B$4,""),$F258))</f>
        <v/>
      </c>
      <c r="M258" s="23">
        <f>IF($Y258&lt;&gt;1,"",IF($H258="",IF(AND(ISNUMBER('Parâmetros'!$B$5),'Parâmetros'!$B$5&gt;=0,'Parâmetros'!$B$5&lt;=1),'Parâmetros'!$B$5,""),$H258))</f>
        <v/>
      </c>
      <c r="N258" s="23">
        <f>IF($Y258&lt;&gt;1,"",IF($I258="",IF(AND(ISNUMBER('Parâmetros'!$B$6),'Parâmetros'!$B$6&gt;=0,'Parâmetros'!$B$6&lt;=1),'Parâmetros'!$B$6,""),$I258))</f>
        <v/>
      </c>
      <c r="O258" s="23">
        <f>IF($Y258&lt;&gt;1,"",IF($J258="",IF(AND(ISNUMBER('Parâmetros'!$B$7),'Parâmetros'!$B$7&gt;=0,'Parâmetros'!$B$7&lt;=1),'Parâmetros'!$B$7,""),$J258))</f>
        <v/>
      </c>
      <c r="P258" s="51">
        <f>IF(OR($Y258&lt;&gt;1,NOT(ISNUMBER($L258))),"",$E258*$L258)</f>
        <v/>
      </c>
      <c r="Q258" s="51">
        <f>IF($Y258&lt;&gt;1,"",$G258)</f>
        <v/>
      </c>
      <c r="R258" s="51">
        <f>IF(OR($Y258&lt;&gt;1,NOT(ISNUMBER($M258))),"",$E258*$M258)</f>
        <v/>
      </c>
      <c r="S258" s="51">
        <f>IF(OR($Y258&lt;&gt;1,NOT(ISNUMBER($N258))),"",$E258*$N258)</f>
        <v/>
      </c>
      <c r="T258" s="51">
        <f>IF(OR($Y258&lt;&gt;1,NOT(ISNUMBER($O258))),"",$E258*$O258)</f>
        <v/>
      </c>
      <c r="U258" s="51">
        <f>IF(COUNT($P258:$T258)&lt;&gt;5,"",SUM($P258:$T258))</f>
        <v/>
      </c>
      <c r="V258" s="23">
        <f>IFERROR($U258/$E258,"")</f>
        <v/>
      </c>
      <c r="W258" s="25">
        <f>IF(COUNTA($A258:$K258)=0,"",IF($A258="","Informar competência",IF($B258="","Informar SKU",IF($C258="","Informar produto",IF($D258="","Informar categoria",IF(COUNTIF('Parâmetros'!$D$4:$D$13,$D258)=0,"Categoria fora da lista",IF($E258="","Informar estoque médio",IF($G258="","Informar armazenagem",IF(COUNTIFS($A$6:$A$505,$A258,$B$6:$B$505,$B258)&gt;1,"Duplicidade de competência e SKU",IF($Y258&lt;&gt;1,"Valor, taxa ou data inválida",IF($U258="","Revisar parâmetros padrão",IF($V258&gt;'Parâmetros'!$B$8,"Taxa acima do limite",IF($E258&gt;'Parâmetros'!$B$9,"Estoque acima do limite","OK")))))))))))))</f>
        <v/>
      </c>
      <c r="X258" s="26">
        <f>IF(OR($Y258&lt;&gt;1,$A258&lt;&gt;'Resumo'!$B$3,$U258=""),"",COUNTIFS($A$6:$A$505,'Resumo'!$B$3,$Y$6:$Y$505,1,$U$6:$U$505,"&gt;"&amp;$U258)+COUNTIFS($A$6:$A258,'Resumo'!$B$3,$Y$6:$Y258,1,$U$6:$U258,$U258))</f>
        <v/>
      </c>
      <c r="Y258" s="26">
        <f>IF(COUNTA($A258:$K258)=0,"",IFERROR(IF(AND(ISNUMBER($A258),DAY($A258)=1,$A258&gt;=DATE(2020,1,1),$A258&lt;=DATE(2100,12,1),$B258&lt;&gt;"",$C258&lt;&gt;"",$D258&lt;&gt;"",COUNTIF('Parâmetros'!$D$4:$D$13,$D258)=1,ISNUMBER($E258),$E258&gt;0,ISNUMBER($G258),$G258&gt;=0,OR($F258="",AND(ISNUMBER($F258),$F258&gt;=0,$F258&lt;=1)),OR($H258="",AND(ISNUMBER($H258),$H258&gt;=0,$H258&lt;=1)),OR($I258="",AND(ISNUMBER($I258),$I258&gt;=0,$I258&lt;=1)),OR($J258="",AND(ISNUMBER($J258),$J258&gt;=0,$J258&lt;=1)),COUNTIFS($A$6:$A$505,$A258,$B$6:$B$505,$B258)=1),1,0),0))</f>
        <v/>
      </c>
    </row>
    <row r="259">
      <c r="A259" s="46" t="n"/>
      <c r="B259" s="19" t="n"/>
      <c r="C259" s="20" t="n"/>
      <c r="D259" s="19" t="n"/>
      <c r="E259" s="50" t="n"/>
      <c r="F259" s="22" t="n"/>
      <c r="G259" s="50" t="n"/>
      <c r="H259" s="22" t="n"/>
      <c r="I259" s="22" t="n"/>
      <c r="J259" s="22" t="n"/>
      <c r="K259" s="20" t="n"/>
      <c r="L259" s="23">
        <f>IF($Y259&lt;&gt;1,"",IF($F259="",IF(AND(ISNUMBER('Parâmetros'!$B$4),'Parâmetros'!$B$4&gt;=0,'Parâmetros'!$B$4&lt;=1),'Parâmetros'!$B$4,""),$F259))</f>
        <v/>
      </c>
      <c r="M259" s="23">
        <f>IF($Y259&lt;&gt;1,"",IF($H259="",IF(AND(ISNUMBER('Parâmetros'!$B$5),'Parâmetros'!$B$5&gt;=0,'Parâmetros'!$B$5&lt;=1),'Parâmetros'!$B$5,""),$H259))</f>
        <v/>
      </c>
      <c r="N259" s="23">
        <f>IF($Y259&lt;&gt;1,"",IF($I259="",IF(AND(ISNUMBER('Parâmetros'!$B$6),'Parâmetros'!$B$6&gt;=0,'Parâmetros'!$B$6&lt;=1),'Parâmetros'!$B$6,""),$I259))</f>
        <v/>
      </c>
      <c r="O259" s="23">
        <f>IF($Y259&lt;&gt;1,"",IF($J259="",IF(AND(ISNUMBER('Parâmetros'!$B$7),'Parâmetros'!$B$7&gt;=0,'Parâmetros'!$B$7&lt;=1),'Parâmetros'!$B$7,""),$J259))</f>
        <v/>
      </c>
      <c r="P259" s="51">
        <f>IF(OR($Y259&lt;&gt;1,NOT(ISNUMBER($L259))),"",$E259*$L259)</f>
        <v/>
      </c>
      <c r="Q259" s="51">
        <f>IF($Y259&lt;&gt;1,"",$G259)</f>
        <v/>
      </c>
      <c r="R259" s="51">
        <f>IF(OR($Y259&lt;&gt;1,NOT(ISNUMBER($M259))),"",$E259*$M259)</f>
        <v/>
      </c>
      <c r="S259" s="51">
        <f>IF(OR($Y259&lt;&gt;1,NOT(ISNUMBER($N259))),"",$E259*$N259)</f>
        <v/>
      </c>
      <c r="T259" s="51">
        <f>IF(OR($Y259&lt;&gt;1,NOT(ISNUMBER($O259))),"",$E259*$O259)</f>
        <v/>
      </c>
      <c r="U259" s="51">
        <f>IF(COUNT($P259:$T259)&lt;&gt;5,"",SUM($P259:$T259))</f>
        <v/>
      </c>
      <c r="V259" s="23">
        <f>IFERROR($U259/$E259,"")</f>
        <v/>
      </c>
      <c r="W259" s="25">
        <f>IF(COUNTA($A259:$K259)=0,"",IF($A259="","Informar competência",IF($B259="","Informar SKU",IF($C259="","Informar produto",IF($D259="","Informar categoria",IF(COUNTIF('Parâmetros'!$D$4:$D$13,$D259)=0,"Categoria fora da lista",IF($E259="","Informar estoque médio",IF($G259="","Informar armazenagem",IF(COUNTIFS($A$6:$A$505,$A259,$B$6:$B$505,$B259)&gt;1,"Duplicidade de competência e SKU",IF($Y259&lt;&gt;1,"Valor, taxa ou data inválida",IF($U259="","Revisar parâmetros padrão",IF($V259&gt;'Parâmetros'!$B$8,"Taxa acima do limite",IF($E259&gt;'Parâmetros'!$B$9,"Estoque acima do limite","OK")))))))))))))</f>
        <v/>
      </c>
      <c r="X259" s="26">
        <f>IF(OR($Y259&lt;&gt;1,$A259&lt;&gt;'Resumo'!$B$3,$U259=""),"",COUNTIFS($A$6:$A$505,'Resumo'!$B$3,$Y$6:$Y$505,1,$U$6:$U$505,"&gt;"&amp;$U259)+COUNTIFS($A$6:$A259,'Resumo'!$B$3,$Y$6:$Y259,1,$U$6:$U259,$U259))</f>
        <v/>
      </c>
      <c r="Y259" s="26">
        <f>IF(COUNTA($A259:$K259)=0,"",IFERROR(IF(AND(ISNUMBER($A259),DAY($A259)=1,$A259&gt;=DATE(2020,1,1),$A259&lt;=DATE(2100,12,1),$B259&lt;&gt;"",$C259&lt;&gt;"",$D259&lt;&gt;"",COUNTIF('Parâmetros'!$D$4:$D$13,$D259)=1,ISNUMBER($E259),$E259&gt;0,ISNUMBER($G259),$G259&gt;=0,OR($F259="",AND(ISNUMBER($F259),$F259&gt;=0,$F259&lt;=1)),OR($H259="",AND(ISNUMBER($H259),$H259&gt;=0,$H259&lt;=1)),OR($I259="",AND(ISNUMBER($I259),$I259&gt;=0,$I259&lt;=1)),OR($J259="",AND(ISNUMBER($J259),$J259&gt;=0,$J259&lt;=1)),COUNTIFS($A$6:$A$505,$A259,$B$6:$B$505,$B259)=1),1,0),0))</f>
        <v/>
      </c>
    </row>
    <row r="260">
      <c r="A260" s="46" t="n"/>
      <c r="B260" s="19" t="n"/>
      <c r="C260" s="20" t="n"/>
      <c r="D260" s="19" t="n"/>
      <c r="E260" s="50" t="n"/>
      <c r="F260" s="22" t="n"/>
      <c r="G260" s="50" t="n"/>
      <c r="H260" s="22" t="n"/>
      <c r="I260" s="22" t="n"/>
      <c r="J260" s="22" t="n"/>
      <c r="K260" s="20" t="n"/>
      <c r="L260" s="23">
        <f>IF($Y260&lt;&gt;1,"",IF($F260="",IF(AND(ISNUMBER('Parâmetros'!$B$4),'Parâmetros'!$B$4&gt;=0,'Parâmetros'!$B$4&lt;=1),'Parâmetros'!$B$4,""),$F260))</f>
        <v/>
      </c>
      <c r="M260" s="23">
        <f>IF($Y260&lt;&gt;1,"",IF($H260="",IF(AND(ISNUMBER('Parâmetros'!$B$5),'Parâmetros'!$B$5&gt;=0,'Parâmetros'!$B$5&lt;=1),'Parâmetros'!$B$5,""),$H260))</f>
        <v/>
      </c>
      <c r="N260" s="23">
        <f>IF($Y260&lt;&gt;1,"",IF($I260="",IF(AND(ISNUMBER('Parâmetros'!$B$6),'Parâmetros'!$B$6&gt;=0,'Parâmetros'!$B$6&lt;=1),'Parâmetros'!$B$6,""),$I260))</f>
        <v/>
      </c>
      <c r="O260" s="23">
        <f>IF($Y260&lt;&gt;1,"",IF($J260="",IF(AND(ISNUMBER('Parâmetros'!$B$7),'Parâmetros'!$B$7&gt;=0,'Parâmetros'!$B$7&lt;=1),'Parâmetros'!$B$7,""),$J260))</f>
        <v/>
      </c>
      <c r="P260" s="51">
        <f>IF(OR($Y260&lt;&gt;1,NOT(ISNUMBER($L260))),"",$E260*$L260)</f>
        <v/>
      </c>
      <c r="Q260" s="51">
        <f>IF($Y260&lt;&gt;1,"",$G260)</f>
        <v/>
      </c>
      <c r="R260" s="51">
        <f>IF(OR($Y260&lt;&gt;1,NOT(ISNUMBER($M260))),"",$E260*$M260)</f>
        <v/>
      </c>
      <c r="S260" s="51">
        <f>IF(OR($Y260&lt;&gt;1,NOT(ISNUMBER($N260))),"",$E260*$N260)</f>
        <v/>
      </c>
      <c r="T260" s="51">
        <f>IF(OR($Y260&lt;&gt;1,NOT(ISNUMBER($O260))),"",$E260*$O260)</f>
        <v/>
      </c>
      <c r="U260" s="51">
        <f>IF(COUNT($P260:$T260)&lt;&gt;5,"",SUM($P260:$T260))</f>
        <v/>
      </c>
      <c r="V260" s="23">
        <f>IFERROR($U260/$E260,"")</f>
        <v/>
      </c>
      <c r="W260" s="25">
        <f>IF(COUNTA($A260:$K260)=0,"",IF($A260="","Informar competência",IF($B260="","Informar SKU",IF($C260="","Informar produto",IF($D260="","Informar categoria",IF(COUNTIF('Parâmetros'!$D$4:$D$13,$D260)=0,"Categoria fora da lista",IF($E260="","Informar estoque médio",IF($G260="","Informar armazenagem",IF(COUNTIFS($A$6:$A$505,$A260,$B$6:$B$505,$B260)&gt;1,"Duplicidade de competência e SKU",IF($Y260&lt;&gt;1,"Valor, taxa ou data inválida",IF($U260="","Revisar parâmetros padrão",IF($V260&gt;'Parâmetros'!$B$8,"Taxa acima do limite",IF($E260&gt;'Parâmetros'!$B$9,"Estoque acima do limite","OK")))))))))))))</f>
        <v/>
      </c>
      <c r="X260" s="26">
        <f>IF(OR($Y260&lt;&gt;1,$A260&lt;&gt;'Resumo'!$B$3,$U260=""),"",COUNTIFS($A$6:$A$505,'Resumo'!$B$3,$Y$6:$Y$505,1,$U$6:$U$505,"&gt;"&amp;$U260)+COUNTIFS($A$6:$A260,'Resumo'!$B$3,$Y$6:$Y260,1,$U$6:$U260,$U260))</f>
        <v/>
      </c>
      <c r="Y260" s="26">
        <f>IF(COUNTA($A260:$K260)=0,"",IFERROR(IF(AND(ISNUMBER($A260),DAY($A260)=1,$A260&gt;=DATE(2020,1,1),$A260&lt;=DATE(2100,12,1),$B260&lt;&gt;"",$C260&lt;&gt;"",$D260&lt;&gt;"",COUNTIF('Parâmetros'!$D$4:$D$13,$D260)=1,ISNUMBER($E260),$E260&gt;0,ISNUMBER($G260),$G260&gt;=0,OR($F260="",AND(ISNUMBER($F260),$F260&gt;=0,$F260&lt;=1)),OR($H260="",AND(ISNUMBER($H260),$H260&gt;=0,$H260&lt;=1)),OR($I260="",AND(ISNUMBER($I260),$I260&gt;=0,$I260&lt;=1)),OR($J260="",AND(ISNUMBER($J260),$J260&gt;=0,$J260&lt;=1)),COUNTIFS($A$6:$A$505,$A260,$B$6:$B$505,$B260)=1),1,0),0))</f>
        <v/>
      </c>
    </row>
    <row r="261">
      <c r="A261" s="46" t="n"/>
      <c r="B261" s="19" t="n"/>
      <c r="C261" s="20" t="n"/>
      <c r="D261" s="19" t="n"/>
      <c r="E261" s="50" t="n"/>
      <c r="F261" s="22" t="n"/>
      <c r="G261" s="50" t="n"/>
      <c r="H261" s="22" t="n"/>
      <c r="I261" s="22" t="n"/>
      <c r="J261" s="22" t="n"/>
      <c r="K261" s="20" t="n"/>
      <c r="L261" s="23">
        <f>IF($Y261&lt;&gt;1,"",IF($F261="",IF(AND(ISNUMBER('Parâmetros'!$B$4),'Parâmetros'!$B$4&gt;=0,'Parâmetros'!$B$4&lt;=1),'Parâmetros'!$B$4,""),$F261))</f>
        <v/>
      </c>
      <c r="M261" s="23">
        <f>IF($Y261&lt;&gt;1,"",IF($H261="",IF(AND(ISNUMBER('Parâmetros'!$B$5),'Parâmetros'!$B$5&gt;=0,'Parâmetros'!$B$5&lt;=1),'Parâmetros'!$B$5,""),$H261))</f>
        <v/>
      </c>
      <c r="N261" s="23">
        <f>IF($Y261&lt;&gt;1,"",IF($I261="",IF(AND(ISNUMBER('Parâmetros'!$B$6),'Parâmetros'!$B$6&gt;=0,'Parâmetros'!$B$6&lt;=1),'Parâmetros'!$B$6,""),$I261))</f>
        <v/>
      </c>
      <c r="O261" s="23">
        <f>IF($Y261&lt;&gt;1,"",IF($J261="",IF(AND(ISNUMBER('Parâmetros'!$B$7),'Parâmetros'!$B$7&gt;=0,'Parâmetros'!$B$7&lt;=1),'Parâmetros'!$B$7,""),$J261))</f>
        <v/>
      </c>
      <c r="P261" s="51">
        <f>IF(OR($Y261&lt;&gt;1,NOT(ISNUMBER($L261))),"",$E261*$L261)</f>
        <v/>
      </c>
      <c r="Q261" s="51">
        <f>IF($Y261&lt;&gt;1,"",$G261)</f>
        <v/>
      </c>
      <c r="R261" s="51">
        <f>IF(OR($Y261&lt;&gt;1,NOT(ISNUMBER($M261))),"",$E261*$M261)</f>
        <v/>
      </c>
      <c r="S261" s="51">
        <f>IF(OR($Y261&lt;&gt;1,NOT(ISNUMBER($N261))),"",$E261*$N261)</f>
        <v/>
      </c>
      <c r="T261" s="51">
        <f>IF(OR($Y261&lt;&gt;1,NOT(ISNUMBER($O261))),"",$E261*$O261)</f>
        <v/>
      </c>
      <c r="U261" s="51">
        <f>IF(COUNT($P261:$T261)&lt;&gt;5,"",SUM($P261:$T261))</f>
        <v/>
      </c>
      <c r="V261" s="23">
        <f>IFERROR($U261/$E261,"")</f>
        <v/>
      </c>
      <c r="W261" s="25">
        <f>IF(COUNTA($A261:$K261)=0,"",IF($A261="","Informar competência",IF($B261="","Informar SKU",IF($C261="","Informar produto",IF($D261="","Informar categoria",IF(COUNTIF('Parâmetros'!$D$4:$D$13,$D261)=0,"Categoria fora da lista",IF($E261="","Informar estoque médio",IF($G261="","Informar armazenagem",IF(COUNTIFS($A$6:$A$505,$A261,$B$6:$B$505,$B261)&gt;1,"Duplicidade de competência e SKU",IF($Y261&lt;&gt;1,"Valor, taxa ou data inválida",IF($U261="","Revisar parâmetros padrão",IF($V261&gt;'Parâmetros'!$B$8,"Taxa acima do limite",IF($E261&gt;'Parâmetros'!$B$9,"Estoque acima do limite","OK")))))))))))))</f>
        <v/>
      </c>
      <c r="X261" s="26">
        <f>IF(OR($Y261&lt;&gt;1,$A261&lt;&gt;'Resumo'!$B$3,$U261=""),"",COUNTIFS($A$6:$A$505,'Resumo'!$B$3,$Y$6:$Y$505,1,$U$6:$U$505,"&gt;"&amp;$U261)+COUNTIFS($A$6:$A261,'Resumo'!$B$3,$Y$6:$Y261,1,$U$6:$U261,$U261))</f>
        <v/>
      </c>
      <c r="Y261" s="26">
        <f>IF(COUNTA($A261:$K261)=0,"",IFERROR(IF(AND(ISNUMBER($A261),DAY($A261)=1,$A261&gt;=DATE(2020,1,1),$A261&lt;=DATE(2100,12,1),$B261&lt;&gt;"",$C261&lt;&gt;"",$D261&lt;&gt;"",COUNTIF('Parâmetros'!$D$4:$D$13,$D261)=1,ISNUMBER($E261),$E261&gt;0,ISNUMBER($G261),$G261&gt;=0,OR($F261="",AND(ISNUMBER($F261),$F261&gt;=0,$F261&lt;=1)),OR($H261="",AND(ISNUMBER($H261),$H261&gt;=0,$H261&lt;=1)),OR($I261="",AND(ISNUMBER($I261),$I261&gt;=0,$I261&lt;=1)),OR($J261="",AND(ISNUMBER($J261),$J261&gt;=0,$J261&lt;=1)),COUNTIFS($A$6:$A$505,$A261,$B$6:$B$505,$B261)=1),1,0),0))</f>
        <v/>
      </c>
    </row>
    <row r="262">
      <c r="A262" s="46" t="n"/>
      <c r="B262" s="19" t="n"/>
      <c r="C262" s="20" t="n"/>
      <c r="D262" s="19" t="n"/>
      <c r="E262" s="50" t="n"/>
      <c r="F262" s="22" t="n"/>
      <c r="G262" s="50" t="n"/>
      <c r="H262" s="22" t="n"/>
      <c r="I262" s="22" t="n"/>
      <c r="J262" s="22" t="n"/>
      <c r="K262" s="20" t="n"/>
      <c r="L262" s="23">
        <f>IF($Y262&lt;&gt;1,"",IF($F262="",IF(AND(ISNUMBER('Parâmetros'!$B$4),'Parâmetros'!$B$4&gt;=0,'Parâmetros'!$B$4&lt;=1),'Parâmetros'!$B$4,""),$F262))</f>
        <v/>
      </c>
      <c r="M262" s="23">
        <f>IF($Y262&lt;&gt;1,"",IF($H262="",IF(AND(ISNUMBER('Parâmetros'!$B$5),'Parâmetros'!$B$5&gt;=0,'Parâmetros'!$B$5&lt;=1),'Parâmetros'!$B$5,""),$H262))</f>
        <v/>
      </c>
      <c r="N262" s="23">
        <f>IF($Y262&lt;&gt;1,"",IF($I262="",IF(AND(ISNUMBER('Parâmetros'!$B$6),'Parâmetros'!$B$6&gt;=0,'Parâmetros'!$B$6&lt;=1),'Parâmetros'!$B$6,""),$I262))</f>
        <v/>
      </c>
      <c r="O262" s="23">
        <f>IF($Y262&lt;&gt;1,"",IF($J262="",IF(AND(ISNUMBER('Parâmetros'!$B$7),'Parâmetros'!$B$7&gt;=0,'Parâmetros'!$B$7&lt;=1),'Parâmetros'!$B$7,""),$J262))</f>
        <v/>
      </c>
      <c r="P262" s="51">
        <f>IF(OR($Y262&lt;&gt;1,NOT(ISNUMBER($L262))),"",$E262*$L262)</f>
        <v/>
      </c>
      <c r="Q262" s="51">
        <f>IF($Y262&lt;&gt;1,"",$G262)</f>
        <v/>
      </c>
      <c r="R262" s="51">
        <f>IF(OR($Y262&lt;&gt;1,NOT(ISNUMBER($M262))),"",$E262*$M262)</f>
        <v/>
      </c>
      <c r="S262" s="51">
        <f>IF(OR($Y262&lt;&gt;1,NOT(ISNUMBER($N262))),"",$E262*$N262)</f>
        <v/>
      </c>
      <c r="T262" s="51">
        <f>IF(OR($Y262&lt;&gt;1,NOT(ISNUMBER($O262))),"",$E262*$O262)</f>
        <v/>
      </c>
      <c r="U262" s="51">
        <f>IF(COUNT($P262:$T262)&lt;&gt;5,"",SUM($P262:$T262))</f>
        <v/>
      </c>
      <c r="V262" s="23">
        <f>IFERROR($U262/$E262,"")</f>
        <v/>
      </c>
      <c r="W262" s="25">
        <f>IF(COUNTA($A262:$K262)=0,"",IF($A262="","Informar competência",IF($B262="","Informar SKU",IF($C262="","Informar produto",IF($D262="","Informar categoria",IF(COUNTIF('Parâmetros'!$D$4:$D$13,$D262)=0,"Categoria fora da lista",IF($E262="","Informar estoque médio",IF($G262="","Informar armazenagem",IF(COUNTIFS($A$6:$A$505,$A262,$B$6:$B$505,$B262)&gt;1,"Duplicidade de competência e SKU",IF($Y262&lt;&gt;1,"Valor, taxa ou data inválida",IF($U262="","Revisar parâmetros padrão",IF($V262&gt;'Parâmetros'!$B$8,"Taxa acima do limite",IF($E262&gt;'Parâmetros'!$B$9,"Estoque acima do limite","OK")))))))))))))</f>
        <v/>
      </c>
      <c r="X262" s="26">
        <f>IF(OR($Y262&lt;&gt;1,$A262&lt;&gt;'Resumo'!$B$3,$U262=""),"",COUNTIFS($A$6:$A$505,'Resumo'!$B$3,$Y$6:$Y$505,1,$U$6:$U$505,"&gt;"&amp;$U262)+COUNTIFS($A$6:$A262,'Resumo'!$B$3,$Y$6:$Y262,1,$U$6:$U262,$U262))</f>
        <v/>
      </c>
      <c r="Y262" s="26">
        <f>IF(COUNTA($A262:$K262)=0,"",IFERROR(IF(AND(ISNUMBER($A262),DAY($A262)=1,$A262&gt;=DATE(2020,1,1),$A262&lt;=DATE(2100,12,1),$B262&lt;&gt;"",$C262&lt;&gt;"",$D262&lt;&gt;"",COUNTIF('Parâmetros'!$D$4:$D$13,$D262)=1,ISNUMBER($E262),$E262&gt;0,ISNUMBER($G262),$G262&gt;=0,OR($F262="",AND(ISNUMBER($F262),$F262&gt;=0,$F262&lt;=1)),OR($H262="",AND(ISNUMBER($H262),$H262&gt;=0,$H262&lt;=1)),OR($I262="",AND(ISNUMBER($I262),$I262&gt;=0,$I262&lt;=1)),OR($J262="",AND(ISNUMBER($J262),$J262&gt;=0,$J262&lt;=1)),COUNTIFS($A$6:$A$505,$A262,$B$6:$B$505,$B262)=1),1,0),0))</f>
        <v/>
      </c>
    </row>
    <row r="263">
      <c r="A263" s="46" t="n"/>
      <c r="B263" s="19" t="n"/>
      <c r="C263" s="20" t="n"/>
      <c r="D263" s="19" t="n"/>
      <c r="E263" s="50" t="n"/>
      <c r="F263" s="22" t="n"/>
      <c r="G263" s="50" t="n"/>
      <c r="H263" s="22" t="n"/>
      <c r="I263" s="22" t="n"/>
      <c r="J263" s="22" t="n"/>
      <c r="K263" s="20" t="n"/>
      <c r="L263" s="23">
        <f>IF($Y263&lt;&gt;1,"",IF($F263="",IF(AND(ISNUMBER('Parâmetros'!$B$4),'Parâmetros'!$B$4&gt;=0,'Parâmetros'!$B$4&lt;=1),'Parâmetros'!$B$4,""),$F263))</f>
        <v/>
      </c>
      <c r="M263" s="23">
        <f>IF($Y263&lt;&gt;1,"",IF($H263="",IF(AND(ISNUMBER('Parâmetros'!$B$5),'Parâmetros'!$B$5&gt;=0,'Parâmetros'!$B$5&lt;=1),'Parâmetros'!$B$5,""),$H263))</f>
        <v/>
      </c>
      <c r="N263" s="23">
        <f>IF($Y263&lt;&gt;1,"",IF($I263="",IF(AND(ISNUMBER('Parâmetros'!$B$6),'Parâmetros'!$B$6&gt;=0,'Parâmetros'!$B$6&lt;=1),'Parâmetros'!$B$6,""),$I263))</f>
        <v/>
      </c>
      <c r="O263" s="23">
        <f>IF($Y263&lt;&gt;1,"",IF($J263="",IF(AND(ISNUMBER('Parâmetros'!$B$7),'Parâmetros'!$B$7&gt;=0,'Parâmetros'!$B$7&lt;=1),'Parâmetros'!$B$7,""),$J263))</f>
        <v/>
      </c>
      <c r="P263" s="51">
        <f>IF(OR($Y263&lt;&gt;1,NOT(ISNUMBER($L263))),"",$E263*$L263)</f>
        <v/>
      </c>
      <c r="Q263" s="51">
        <f>IF($Y263&lt;&gt;1,"",$G263)</f>
        <v/>
      </c>
      <c r="R263" s="51">
        <f>IF(OR($Y263&lt;&gt;1,NOT(ISNUMBER($M263))),"",$E263*$M263)</f>
        <v/>
      </c>
      <c r="S263" s="51">
        <f>IF(OR($Y263&lt;&gt;1,NOT(ISNUMBER($N263))),"",$E263*$N263)</f>
        <v/>
      </c>
      <c r="T263" s="51">
        <f>IF(OR($Y263&lt;&gt;1,NOT(ISNUMBER($O263))),"",$E263*$O263)</f>
        <v/>
      </c>
      <c r="U263" s="51">
        <f>IF(COUNT($P263:$T263)&lt;&gt;5,"",SUM($P263:$T263))</f>
        <v/>
      </c>
      <c r="V263" s="23">
        <f>IFERROR($U263/$E263,"")</f>
        <v/>
      </c>
      <c r="W263" s="25">
        <f>IF(COUNTA($A263:$K263)=0,"",IF($A263="","Informar competência",IF($B263="","Informar SKU",IF($C263="","Informar produto",IF($D263="","Informar categoria",IF(COUNTIF('Parâmetros'!$D$4:$D$13,$D263)=0,"Categoria fora da lista",IF($E263="","Informar estoque médio",IF($G263="","Informar armazenagem",IF(COUNTIFS($A$6:$A$505,$A263,$B$6:$B$505,$B263)&gt;1,"Duplicidade de competência e SKU",IF($Y263&lt;&gt;1,"Valor, taxa ou data inválida",IF($U263="","Revisar parâmetros padrão",IF($V263&gt;'Parâmetros'!$B$8,"Taxa acima do limite",IF($E263&gt;'Parâmetros'!$B$9,"Estoque acima do limite","OK")))))))))))))</f>
        <v/>
      </c>
      <c r="X263" s="26">
        <f>IF(OR($Y263&lt;&gt;1,$A263&lt;&gt;'Resumo'!$B$3,$U263=""),"",COUNTIFS($A$6:$A$505,'Resumo'!$B$3,$Y$6:$Y$505,1,$U$6:$U$505,"&gt;"&amp;$U263)+COUNTIFS($A$6:$A263,'Resumo'!$B$3,$Y$6:$Y263,1,$U$6:$U263,$U263))</f>
        <v/>
      </c>
      <c r="Y263" s="26">
        <f>IF(COUNTA($A263:$K263)=0,"",IFERROR(IF(AND(ISNUMBER($A263),DAY($A263)=1,$A263&gt;=DATE(2020,1,1),$A263&lt;=DATE(2100,12,1),$B263&lt;&gt;"",$C263&lt;&gt;"",$D263&lt;&gt;"",COUNTIF('Parâmetros'!$D$4:$D$13,$D263)=1,ISNUMBER($E263),$E263&gt;0,ISNUMBER($G263),$G263&gt;=0,OR($F263="",AND(ISNUMBER($F263),$F263&gt;=0,$F263&lt;=1)),OR($H263="",AND(ISNUMBER($H263),$H263&gt;=0,$H263&lt;=1)),OR($I263="",AND(ISNUMBER($I263),$I263&gt;=0,$I263&lt;=1)),OR($J263="",AND(ISNUMBER($J263),$J263&gt;=0,$J263&lt;=1)),COUNTIFS($A$6:$A$505,$A263,$B$6:$B$505,$B263)=1),1,0),0))</f>
        <v/>
      </c>
    </row>
    <row r="264">
      <c r="A264" s="46" t="n"/>
      <c r="B264" s="19" t="n"/>
      <c r="C264" s="20" t="n"/>
      <c r="D264" s="19" t="n"/>
      <c r="E264" s="50" t="n"/>
      <c r="F264" s="22" t="n"/>
      <c r="G264" s="50" t="n"/>
      <c r="H264" s="22" t="n"/>
      <c r="I264" s="22" t="n"/>
      <c r="J264" s="22" t="n"/>
      <c r="K264" s="20" t="n"/>
      <c r="L264" s="23">
        <f>IF($Y264&lt;&gt;1,"",IF($F264="",IF(AND(ISNUMBER('Parâmetros'!$B$4),'Parâmetros'!$B$4&gt;=0,'Parâmetros'!$B$4&lt;=1),'Parâmetros'!$B$4,""),$F264))</f>
        <v/>
      </c>
      <c r="M264" s="23">
        <f>IF($Y264&lt;&gt;1,"",IF($H264="",IF(AND(ISNUMBER('Parâmetros'!$B$5),'Parâmetros'!$B$5&gt;=0,'Parâmetros'!$B$5&lt;=1),'Parâmetros'!$B$5,""),$H264))</f>
        <v/>
      </c>
      <c r="N264" s="23">
        <f>IF($Y264&lt;&gt;1,"",IF($I264="",IF(AND(ISNUMBER('Parâmetros'!$B$6),'Parâmetros'!$B$6&gt;=0,'Parâmetros'!$B$6&lt;=1),'Parâmetros'!$B$6,""),$I264))</f>
        <v/>
      </c>
      <c r="O264" s="23">
        <f>IF($Y264&lt;&gt;1,"",IF($J264="",IF(AND(ISNUMBER('Parâmetros'!$B$7),'Parâmetros'!$B$7&gt;=0,'Parâmetros'!$B$7&lt;=1),'Parâmetros'!$B$7,""),$J264))</f>
        <v/>
      </c>
      <c r="P264" s="51">
        <f>IF(OR($Y264&lt;&gt;1,NOT(ISNUMBER($L264))),"",$E264*$L264)</f>
        <v/>
      </c>
      <c r="Q264" s="51">
        <f>IF($Y264&lt;&gt;1,"",$G264)</f>
        <v/>
      </c>
      <c r="R264" s="51">
        <f>IF(OR($Y264&lt;&gt;1,NOT(ISNUMBER($M264))),"",$E264*$M264)</f>
        <v/>
      </c>
      <c r="S264" s="51">
        <f>IF(OR($Y264&lt;&gt;1,NOT(ISNUMBER($N264))),"",$E264*$N264)</f>
        <v/>
      </c>
      <c r="T264" s="51">
        <f>IF(OR($Y264&lt;&gt;1,NOT(ISNUMBER($O264))),"",$E264*$O264)</f>
        <v/>
      </c>
      <c r="U264" s="51">
        <f>IF(COUNT($P264:$T264)&lt;&gt;5,"",SUM($P264:$T264))</f>
        <v/>
      </c>
      <c r="V264" s="23">
        <f>IFERROR($U264/$E264,"")</f>
        <v/>
      </c>
      <c r="W264" s="25">
        <f>IF(COUNTA($A264:$K264)=0,"",IF($A264="","Informar competência",IF($B264="","Informar SKU",IF($C264="","Informar produto",IF($D264="","Informar categoria",IF(COUNTIF('Parâmetros'!$D$4:$D$13,$D264)=0,"Categoria fora da lista",IF($E264="","Informar estoque médio",IF($G264="","Informar armazenagem",IF(COUNTIFS($A$6:$A$505,$A264,$B$6:$B$505,$B264)&gt;1,"Duplicidade de competência e SKU",IF($Y264&lt;&gt;1,"Valor, taxa ou data inválida",IF($U264="","Revisar parâmetros padrão",IF($V264&gt;'Parâmetros'!$B$8,"Taxa acima do limite",IF($E264&gt;'Parâmetros'!$B$9,"Estoque acima do limite","OK")))))))))))))</f>
        <v/>
      </c>
      <c r="X264" s="26">
        <f>IF(OR($Y264&lt;&gt;1,$A264&lt;&gt;'Resumo'!$B$3,$U264=""),"",COUNTIFS($A$6:$A$505,'Resumo'!$B$3,$Y$6:$Y$505,1,$U$6:$U$505,"&gt;"&amp;$U264)+COUNTIFS($A$6:$A264,'Resumo'!$B$3,$Y$6:$Y264,1,$U$6:$U264,$U264))</f>
        <v/>
      </c>
      <c r="Y264" s="26">
        <f>IF(COUNTA($A264:$K264)=0,"",IFERROR(IF(AND(ISNUMBER($A264),DAY($A264)=1,$A264&gt;=DATE(2020,1,1),$A264&lt;=DATE(2100,12,1),$B264&lt;&gt;"",$C264&lt;&gt;"",$D264&lt;&gt;"",COUNTIF('Parâmetros'!$D$4:$D$13,$D264)=1,ISNUMBER($E264),$E264&gt;0,ISNUMBER($G264),$G264&gt;=0,OR($F264="",AND(ISNUMBER($F264),$F264&gt;=0,$F264&lt;=1)),OR($H264="",AND(ISNUMBER($H264),$H264&gt;=0,$H264&lt;=1)),OR($I264="",AND(ISNUMBER($I264),$I264&gt;=0,$I264&lt;=1)),OR($J264="",AND(ISNUMBER($J264),$J264&gt;=0,$J264&lt;=1)),COUNTIFS($A$6:$A$505,$A264,$B$6:$B$505,$B264)=1),1,0),0))</f>
        <v/>
      </c>
    </row>
    <row r="265">
      <c r="A265" s="46" t="n"/>
      <c r="B265" s="19" t="n"/>
      <c r="C265" s="20" t="n"/>
      <c r="D265" s="19" t="n"/>
      <c r="E265" s="50" t="n"/>
      <c r="F265" s="22" t="n"/>
      <c r="G265" s="50" t="n"/>
      <c r="H265" s="22" t="n"/>
      <c r="I265" s="22" t="n"/>
      <c r="J265" s="22" t="n"/>
      <c r="K265" s="20" t="n"/>
      <c r="L265" s="23">
        <f>IF($Y265&lt;&gt;1,"",IF($F265="",IF(AND(ISNUMBER('Parâmetros'!$B$4),'Parâmetros'!$B$4&gt;=0,'Parâmetros'!$B$4&lt;=1),'Parâmetros'!$B$4,""),$F265))</f>
        <v/>
      </c>
      <c r="M265" s="23">
        <f>IF($Y265&lt;&gt;1,"",IF($H265="",IF(AND(ISNUMBER('Parâmetros'!$B$5),'Parâmetros'!$B$5&gt;=0,'Parâmetros'!$B$5&lt;=1),'Parâmetros'!$B$5,""),$H265))</f>
        <v/>
      </c>
      <c r="N265" s="23">
        <f>IF($Y265&lt;&gt;1,"",IF($I265="",IF(AND(ISNUMBER('Parâmetros'!$B$6),'Parâmetros'!$B$6&gt;=0,'Parâmetros'!$B$6&lt;=1),'Parâmetros'!$B$6,""),$I265))</f>
        <v/>
      </c>
      <c r="O265" s="23">
        <f>IF($Y265&lt;&gt;1,"",IF($J265="",IF(AND(ISNUMBER('Parâmetros'!$B$7),'Parâmetros'!$B$7&gt;=0,'Parâmetros'!$B$7&lt;=1),'Parâmetros'!$B$7,""),$J265))</f>
        <v/>
      </c>
      <c r="P265" s="51">
        <f>IF(OR($Y265&lt;&gt;1,NOT(ISNUMBER($L265))),"",$E265*$L265)</f>
        <v/>
      </c>
      <c r="Q265" s="51">
        <f>IF($Y265&lt;&gt;1,"",$G265)</f>
        <v/>
      </c>
      <c r="R265" s="51">
        <f>IF(OR($Y265&lt;&gt;1,NOT(ISNUMBER($M265))),"",$E265*$M265)</f>
        <v/>
      </c>
      <c r="S265" s="51">
        <f>IF(OR($Y265&lt;&gt;1,NOT(ISNUMBER($N265))),"",$E265*$N265)</f>
        <v/>
      </c>
      <c r="T265" s="51">
        <f>IF(OR($Y265&lt;&gt;1,NOT(ISNUMBER($O265))),"",$E265*$O265)</f>
        <v/>
      </c>
      <c r="U265" s="51">
        <f>IF(COUNT($P265:$T265)&lt;&gt;5,"",SUM($P265:$T265))</f>
        <v/>
      </c>
      <c r="V265" s="23">
        <f>IFERROR($U265/$E265,"")</f>
        <v/>
      </c>
      <c r="W265" s="25">
        <f>IF(COUNTA($A265:$K265)=0,"",IF($A265="","Informar competência",IF($B265="","Informar SKU",IF($C265="","Informar produto",IF($D265="","Informar categoria",IF(COUNTIF('Parâmetros'!$D$4:$D$13,$D265)=0,"Categoria fora da lista",IF($E265="","Informar estoque médio",IF($G265="","Informar armazenagem",IF(COUNTIFS($A$6:$A$505,$A265,$B$6:$B$505,$B265)&gt;1,"Duplicidade de competência e SKU",IF($Y265&lt;&gt;1,"Valor, taxa ou data inválida",IF($U265="","Revisar parâmetros padrão",IF($V265&gt;'Parâmetros'!$B$8,"Taxa acima do limite",IF($E265&gt;'Parâmetros'!$B$9,"Estoque acima do limite","OK")))))))))))))</f>
        <v/>
      </c>
      <c r="X265" s="26">
        <f>IF(OR($Y265&lt;&gt;1,$A265&lt;&gt;'Resumo'!$B$3,$U265=""),"",COUNTIFS($A$6:$A$505,'Resumo'!$B$3,$Y$6:$Y$505,1,$U$6:$U$505,"&gt;"&amp;$U265)+COUNTIFS($A$6:$A265,'Resumo'!$B$3,$Y$6:$Y265,1,$U$6:$U265,$U265))</f>
        <v/>
      </c>
      <c r="Y265" s="26">
        <f>IF(COUNTA($A265:$K265)=0,"",IFERROR(IF(AND(ISNUMBER($A265),DAY($A265)=1,$A265&gt;=DATE(2020,1,1),$A265&lt;=DATE(2100,12,1),$B265&lt;&gt;"",$C265&lt;&gt;"",$D265&lt;&gt;"",COUNTIF('Parâmetros'!$D$4:$D$13,$D265)=1,ISNUMBER($E265),$E265&gt;0,ISNUMBER($G265),$G265&gt;=0,OR($F265="",AND(ISNUMBER($F265),$F265&gt;=0,$F265&lt;=1)),OR($H265="",AND(ISNUMBER($H265),$H265&gt;=0,$H265&lt;=1)),OR($I265="",AND(ISNUMBER($I265),$I265&gt;=0,$I265&lt;=1)),OR($J265="",AND(ISNUMBER($J265),$J265&gt;=0,$J265&lt;=1)),COUNTIFS($A$6:$A$505,$A265,$B$6:$B$505,$B265)=1),1,0),0))</f>
        <v/>
      </c>
    </row>
    <row r="266">
      <c r="A266" s="46" t="n"/>
      <c r="B266" s="19" t="n"/>
      <c r="C266" s="20" t="n"/>
      <c r="D266" s="19" t="n"/>
      <c r="E266" s="50" t="n"/>
      <c r="F266" s="22" t="n"/>
      <c r="G266" s="50" t="n"/>
      <c r="H266" s="22" t="n"/>
      <c r="I266" s="22" t="n"/>
      <c r="J266" s="22" t="n"/>
      <c r="K266" s="20" t="n"/>
      <c r="L266" s="23">
        <f>IF($Y266&lt;&gt;1,"",IF($F266="",IF(AND(ISNUMBER('Parâmetros'!$B$4),'Parâmetros'!$B$4&gt;=0,'Parâmetros'!$B$4&lt;=1),'Parâmetros'!$B$4,""),$F266))</f>
        <v/>
      </c>
      <c r="M266" s="23">
        <f>IF($Y266&lt;&gt;1,"",IF($H266="",IF(AND(ISNUMBER('Parâmetros'!$B$5),'Parâmetros'!$B$5&gt;=0,'Parâmetros'!$B$5&lt;=1),'Parâmetros'!$B$5,""),$H266))</f>
        <v/>
      </c>
      <c r="N266" s="23">
        <f>IF($Y266&lt;&gt;1,"",IF($I266="",IF(AND(ISNUMBER('Parâmetros'!$B$6),'Parâmetros'!$B$6&gt;=0,'Parâmetros'!$B$6&lt;=1),'Parâmetros'!$B$6,""),$I266))</f>
        <v/>
      </c>
      <c r="O266" s="23">
        <f>IF($Y266&lt;&gt;1,"",IF($J266="",IF(AND(ISNUMBER('Parâmetros'!$B$7),'Parâmetros'!$B$7&gt;=0,'Parâmetros'!$B$7&lt;=1),'Parâmetros'!$B$7,""),$J266))</f>
        <v/>
      </c>
      <c r="P266" s="51">
        <f>IF(OR($Y266&lt;&gt;1,NOT(ISNUMBER($L266))),"",$E266*$L266)</f>
        <v/>
      </c>
      <c r="Q266" s="51">
        <f>IF($Y266&lt;&gt;1,"",$G266)</f>
        <v/>
      </c>
      <c r="R266" s="51">
        <f>IF(OR($Y266&lt;&gt;1,NOT(ISNUMBER($M266))),"",$E266*$M266)</f>
        <v/>
      </c>
      <c r="S266" s="51">
        <f>IF(OR($Y266&lt;&gt;1,NOT(ISNUMBER($N266))),"",$E266*$N266)</f>
        <v/>
      </c>
      <c r="T266" s="51">
        <f>IF(OR($Y266&lt;&gt;1,NOT(ISNUMBER($O266))),"",$E266*$O266)</f>
        <v/>
      </c>
      <c r="U266" s="51">
        <f>IF(COUNT($P266:$T266)&lt;&gt;5,"",SUM($P266:$T266))</f>
        <v/>
      </c>
      <c r="V266" s="23">
        <f>IFERROR($U266/$E266,"")</f>
        <v/>
      </c>
      <c r="W266" s="25">
        <f>IF(COUNTA($A266:$K266)=0,"",IF($A266="","Informar competência",IF($B266="","Informar SKU",IF($C266="","Informar produto",IF($D266="","Informar categoria",IF(COUNTIF('Parâmetros'!$D$4:$D$13,$D266)=0,"Categoria fora da lista",IF($E266="","Informar estoque médio",IF($G266="","Informar armazenagem",IF(COUNTIFS($A$6:$A$505,$A266,$B$6:$B$505,$B266)&gt;1,"Duplicidade de competência e SKU",IF($Y266&lt;&gt;1,"Valor, taxa ou data inválida",IF($U266="","Revisar parâmetros padrão",IF($V266&gt;'Parâmetros'!$B$8,"Taxa acima do limite",IF($E266&gt;'Parâmetros'!$B$9,"Estoque acima do limite","OK")))))))))))))</f>
        <v/>
      </c>
      <c r="X266" s="26">
        <f>IF(OR($Y266&lt;&gt;1,$A266&lt;&gt;'Resumo'!$B$3,$U266=""),"",COUNTIFS($A$6:$A$505,'Resumo'!$B$3,$Y$6:$Y$505,1,$U$6:$U$505,"&gt;"&amp;$U266)+COUNTIFS($A$6:$A266,'Resumo'!$B$3,$Y$6:$Y266,1,$U$6:$U266,$U266))</f>
        <v/>
      </c>
      <c r="Y266" s="26">
        <f>IF(COUNTA($A266:$K266)=0,"",IFERROR(IF(AND(ISNUMBER($A266),DAY($A266)=1,$A266&gt;=DATE(2020,1,1),$A266&lt;=DATE(2100,12,1),$B266&lt;&gt;"",$C266&lt;&gt;"",$D266&lt;&gt;"",COUNTIF('Parâmetros'!$D$4:$D$13,$D266)=1,ISNUMBER($E266),$E266&gt;0,ISNUMBER($G266),$G266&gt;=0,OR($F266="",AND(ISNUMBER($F266),$F266&gt;=0,$F266&lt;=1)),OR($H266="",AND(ISNUMBER($H266),$H266&gt;=0,$H266&lt;=1)),OR($I266="",AND(ISNUMBER($I266),$I266&gt;=0,$I266&lt;=1)),OR($J266="",AND(ISNUMBER($J266),$J266&gt;=0,$J266&lt;=1)),COUNTIFS($A$6:$A$505,$A266,$B$6:$B$505,$B266)=1),1,0),0))</f>
        <v/>
      </c>
    </row>
    <row r="267">
      <c r="A267" s="46" t="n"/>
      <c r="B267" s="19" t="n"/>
      <c r="C267" s="20" t="n"/>
      <c r="D267" s="19" t="n"/>
      <c r="E267" s="50" t="n"/>
      <c r="F267" s="22" t="n"/>
      <c r="G267" s="50" t="n"/>
      <c r="H267" s="22" t="n"/>
      <c r="I267" s="22" t="n"/>
      <c r="J267" s="22" t="n"/>
      <c r="K267" s="20" t="n"/>
      <c r="L267" s="23">
        <f>IF($Y267&lt;&gt;1,"",IF($F267="",IF(AND(ISNUMBER('Parâmetros'!$B$4),'Parâmetros'!$B$4&gt;=0,'Parâmetros'!$B$4&lt;=1),'Parâmetros'!$B$4,""),$F267))</f>
        <v/>
      </c>
      <c r="M267" s="23">
        <f>IF($Y267&lt;&gt;1,"",IF($H267="",IF(AND(ISNUMBER('Parâmetros'!$B$5),'Parâmetros'!$B$5&gt;=0,'Parâmetros'!$B$5&lt;=1),'Parâmetros'!$B$5,""),$H267))</f>
        <v/>
      </c>
      <c r="N267" s="23">
        <f>IF($Y267&lt;&gt;1,"",IF($I267="",IF(AND(ISNUMBER('Parâmetros'!$B$6),'Parâmetros'!$B$6&gt;=0,'Parâmetros'!$B$6&lt;=1),'Parâmetros'!$B$6,""),$I267))</f>
        <v/>
      </c>
      <c r="O267" s="23">
        <f>IF($Y267&lt;&gt;1,"",IF($J267="",IF(AND(ISNUMBER('Parâmetros'!$B$7),'Parâmetros'!$B$7&gt;=0,'Parâmetros'!$B$7&lt;=1),'Parâmetros'!$B$7,""),$J267))</f>
        <v/>
      </c>
      <c r="P267" s="51">
        <f>IF(OR($Y267&lt;&gt;1,NOT(ISNUMBER($L267))),"",$E267*$L267)</f>
        <v/>
      </c>
      <c r="Q267" s="51">
        <f>IF($Y267&lt;&gt;1,"",$G267)</f>
        <v/>
      </c>
      <c r="R267" s="51">
        <f>IF(OR($Y267&lt;&gt;1,NOT(ISNUMBER($M267))),"",$E267*$M267)</f>
        <v/>
      </c>
      <c r="S267" s="51">
        <f>IF(OR($Y267&lt;&gt;1,NOT(ISNUMBER($N267))),"",$E267*$N267)</f>
        <v/>
      </c>
      <c r="T267" s="51">
        <f>IF(OR($Y267&lt;&gt;1,NOT(ISNUMBER($O267))),"",$E267*$O267)</f>
        <v/>
      </c>
      <c r="U267" s="51">
        <f>IF(COUNT($P267:$T267)&lt;&gt;5,"",SUM($P267:$T267))</f>
        <v/>
      </c>
      <c r="V267" s="23">
        <f>IFERROR($U267/$E267,"")</f>
        <v/>
      </c>
      <c r="W267" s="25">
        <f>IF(COUNTA($A267:$K267)=0,"",IF($A267="","Informar competência",IF($B267="","Informar SKU",IF($C267="","Informar produto",IF($D267="","Informar categoria",IF(COUNTIF('Parâmetros'!$D$4:$D$13,$D267)=0,"Categoria fora da lista",IF($E267="","Informar estoque médio",IF($G267="","Informar armazenagem",IF(COUNTIFS($A$6:$A$505,$A267,$B$6:$B$505,$B267)&gt;1,"Duplicidade de competência e SKU",IF($Y267&lt;&gt;1,"Valor, taxa ou data inválida",IF($U267="","Revisar parâmetros padrão",IF($V267&gt;'Parâmetros'!$B$8,"Taxa acima do limite",IF($E267&gt;'Parâmetros'!$B$9,"Estoque acima do limite","OK")))))))))))))</f>
        <v/>
      </c>
      <c r="X267" s="26">
        <f>IF(OR($Y267&lt;&gt;1,$A267&lt;&gt;'Resumo'!$B$3,$U267=""),"",COUNTIFS($A$6:$A$505,'Resumo'!$B$3,$Y$6:$Y$505,1,$U$6:$U$505,"&gt;"&amp;$U267)+COUNTIFS($A$6:$A267,'Resumo'!$B$3,$Y$6:$Y267,1,$U$6:$U267,$U267))</f>
        <v/>
      </c>
      <c r="Y267" s="26">
        <f>IF(COUNTA($A267:$K267)=0,"",IFERROR(IF(AND(ISNUMBER($A267),DAY($A267)=1,$A267&gt;=DATE(2020,1,1),$A267&lt;=DATE(2100,12,1),$B267&lt;&gt;"",$C267&lt;&gt;"",$D267&lt;&gt;"",COUNTIF('Parâmetros'!$D$4:$D$13,$D267)=1,ISNUMBER($E267),$E267&gt;0,ISNUMBER($G267),$G267&gt;=0,OR($F267="",AND(ISNUMBER($F267),$F267&gt;=0,$F267&lt;=1)),OR($H267="",AND(ISNUMBER($H267),$H267&gt;=0,$H267&lt;=1)),OR($I267="",AND(ISNUMBER($I267),$I267&gt;=0,$I267&lt;=1)),OR($J267="",AND(ISNUMBER($J267),$J267&gt;=0,$J267&lt;=1)),COUNTIFS($A$6:$A$505,$A267,$B$6:$B$505,$B267)=1),1,0),0))</f>
        <v/>
      </c>
    </row>
    <row r="268">
      <c r="A268" s="46" t="n"/>
      <c r="B268" s="19" t="n"/>
      <c r="C268" s="20" t="n"/>
      <c r="D268" s="19" t="n"/>
      <c r="E268" s="50" t="n"/>
      <c r="F268" s="22" t="n"/>
      <c r="G268" s="50" t="n"/>
      <c r="H268" s="22" t="n"/>
      <c r="I268" s="22" t="n"/>
      <c r="J268" s="22" t="n"/>
      <c r="K268" s="20" t="n"/>
      <c r="L268" s="23">
        <f>IF($Y268&lt;&gt;1,"",IF($F268="",IF(AND(ISNUMBER('Parâmetros'!$B$4),'Parâmetros'!$B$4&gt;=0,'Parâmetros'!$B$4&lt;=1),'Parâmetros'!$B$4,""),$F268))</f>
        <v/>
      </c>
      <c r="M268" s="23">
        <f>IF($Y268&lt;&gt;1,"",IF($H268="",IF(AND(ISNUMBER('Parâmetros'!$B$5),'Parâmetros'!$B$5&gt;=0,'Parâmetros'!$B$5&lt;=1),'Parâmetros'!$B$5,""),$H268))</f>
        <v/>
      </c>
      <c r="N268" s="23">
        <f>IF($Y268&lt;&gt;1,"",IF($I268="",IF(AND(ISNUMBER('Parâmetros'!$B$6),'Parâmetros'!$B$6&gt;=0,'Parâmetros'!$B$6&lt;=1),'Parâmetros'!$B$6,""),$I268))</f>
        <v/>
      </c>
      <c r="O268" s="23">
        <f>IF($Y268&lt;&gt;1,"",IF($J268="",IF(AND(ISNUMBER('Parâmetros'!$B$7),'Parâmetros'!$B$7&gt;=0,'Parâmetros'!$B$7&lt;=1),'Parâmetros'!$B$7,""),$J268))</f>
        <v/>
      </c>
      <c r="P268" s="51">
        <f>IF(OR($Y268&lt;&gt;1,NOT(ISNUMBER($L268))),"",$E268*$L268)</f>
        <v/>
      </c>
      <c r="Q268" s="51">
        <f>IF($Y268&lt;&gt;1,"",$G268)</f>
        <v/>
      </c>
      <c r="R268" s="51">
        <f>IF(OR($Y268&lt;&gt;1,NOT(ISNUMBER($M268))),"",$E268*$M268)</f>
        <v/>
      </c>
      <c r="S268" s="51">
        <f>IF(OR($Y268&lt;&gt;1,NOT(ISNUMBER($N268))),"",$E268*$N268)</f>
        <v/>
      </c>
      <c r="T268" s="51">
        <f>IF(OR($Y268&lt;&gt;1,NOT(ISNUMBER($O268))),"",$E268*$O268)</f>
        <v/>
      </c>
      <c r="U268" s="51">
        <f>IF(COUNT($P268:$T268)&lt;&gt;5,"",SUM($P268:$T268))</f>
        <v/>
      </c>
      <c r="V268" s="23">
        <f>IFERROR($U268/$E268,"")</f>
        <v/>
      </c>
      <c r="W268" s="25">
        <f>IF(COUNTA($A268:$K268)=0,"",IF($A268="","Informar competência",IF($B268="","Informar SKU",IF($C268="","Informar produto",IF($D268="","Informar categoria",IF(COUNTIF('Parâmetros'!$D$4:$D$13,$D268)=0,"Categoria fora da lista",IF($E268="","Informar estoque médio",IF($G268="","Informar armazenagem",IF(COUNTIFS($A$6:$A$505,$A268,$B$6:$B$505,$B268)&gt;1,"Duplicidade de competência e SKU",IF($Y268&lt;&gt;1,"Valor, taxa ou data inválida",IF($U268="","Revisar parâmetros padrão",IF($V268&gt;'Parâmetros'!$B$8,"Taxa acima do limite",IF($E268&gt;'Parâmetros'!$B$9,"Estoque acima do limite","OK")))))))))))))</f>
        <v/>
      </c>
      <c r="X268" s="26">
        <f>IF(OR($Y268&lt;&gt;1,$A268&lt;&gt;'Resumo'!$B$3,$U268=""),"",COUNTIFS($A$6:$A$505,'Resumo'!$B$3,$Y$6:$Y$505,1,$U$6:$U$505,"&gt;"&amp;$U268)+COUNTIFS($A$6:$A268,'Resumo'!$B$3,$Y$6:$Y268,1,$U$6:$U268,$U268))</f>
        <v/>
      </c>
      <c r="Y268" s="26">
        <f>IF(COUNTA($A268:$K268)=0,"",IFERROR(IF(AND(ISNUMBER($A268),DAY($A268)=1,$A268&gt;=DATE(2020,1,1),$A268&lt;=DATE(2100,12,1),$B268&lt;&gt;"",$C268&lt;&gt;"",$D268&lt;&gt;"",COUNTIF('Parâmetros'!$D$4:$D$13,$D268)=1,ISNUMBER($E268),$E268&gt;0,ISNUMBER($G268),$G268&gt;=0,OR($F268="",AND(ISNUMBER($F268),$F268&gt;=0,$F268&lt;=1)),OR($H268="",AND(ISNUMBER($H268),$H268&gt;=0,$H268&lt;=1)),OR($I268="",AND(ISNUMBER($I268),$I268&gt;=0,$I268&lt;=1)),OR($J268="",AND(ISNUMBER($J268),$J268&gt;=0,$J268&lt;=1)),COUNTIFS($A$6:$A$505,$A268,$B$6:$B$505,$B268)=1),1,0),0))</f>
        <v/>
      </c>
    </row>
    <row r="269">
      <c r="A269" s="46" t="n"/>
      <c r="B269" s="19" t="n"/>
      <c r="C269" s="20" t="n"/>
      <c r="D269" s="19" t="n"/>
      <c r="E269" s="50" t="n"/>
      <c r="F269" s="22" t="n"/>
      <c r="G269" s="50" t="n"/>
      <c r="H269" s="22" t="n"/>
      <c r="I269" s="22" t="n"/>
      <c r="J269" s="22" t="n"/>
      <c r="K269" s="20" t="n"/>
      <c r="L269" s="23">
        <f>IF($Y269&lt;&gt;1,"",IF($F269="",IF(AND(ISNUMBER('Parâmetros'!$B$4),'Parâmetros'!$B$4&gt;=0,'Parâmetros'!$B$4&lt;=1),'Parâmetros'!$B$4,""),$F269))</f>
        <v/>
      </c>
      <c r="M269" s="23">
        <f>IF($Y269&lt;&gt;1,"",IF($H269="",IF(AND(ISNUMBER('Parâmetros'!$B$5),'Parâmetros'!$B$5&gt;=0,'Parâmetros'!$B$5&lt;=1),'Parâmetros'!$B$5,""),$H269))</f>
        <v/>
      </c>
      <c r="N269" s="23">
        <f>IF($Y269&lt;&gt;1,"",IF($I269="",IF(AND(ISNUMBER('Parâmetros'!$B$6),'Parâmetros'!$B$6&gt;=0,'Parâmetros'!$B$6&lt;=1),'Parâmetros'!$B$6,""),$I269))</f>
        <v/>
      </c>
      <c r="O269" s="23">
        <f>IF($Y269&lt;&gt;1,"",IF($J269="",IF(AND(ISNUMBER('Parâmetros'!$B$7),'Parâmetros'!$B$7&gt;=0,'Parâmetros'!$B$7&lt;=1),'Parâmetros'!$B$7,""),$J269))</f>
        <v/>
      </c>
      <c r="P269" s="51">
        <f>IF(OR($Y269&lt;&gt;1,NOT(ISNUMBER($L269))),"",$E269*$L269)</f>
        <v/>
      </c>
      <c r="Q269" s="51">
        <f>IF($Y269&lt;&gt;1,"",$G269)</f>
        <v/>
      </c>
      <c r="R269" s="51">
        <f>IF(OR($Y269&lt;&gt;1,NOT(ISNUMBER($M269))),"",$E269*$M269)</f>
        <v/>
      </c>
      <c r="S269" s="51">
        <f>IF(OR($Y269&lt;&gt;1,NOT(ISNUMBER($N269))),"",$E269*$N269)</f>
        <v/>
      </c>
      <c r="T269" s="51">
        <f>IF(OR($Y269&lt;&gt;1,NOT(ISNUMBER($O269))),"",$E269*$O269)</f>
        <v/>
      </c>
      <c r="U269" s="51">
        <f>IF(COUNT($P269:$T269)&lt;&gt;5,"",SUM($P269:$T269))</f>
        <v/>
      </c>
      <c r="V269" s="23">
        <f>IFERROR($U269/$E269,"")</f>
        <v/>
      </c>
      <c r="W269" s="25">
        <f>IF(COUNTA($A269:$K269)=0,"",IF($A269="","Informar competência",IF($B269="","Informar SKU",IF($C269="","Informar produto",IF($D269="","Informar categoria",IF(COUNTIF('Parâmetros'!$D$4:$D$13,$D269)=0,"Categoria fora da lista",IF($E269="","Informar estoque médio",IF($G269="","Informar armazenagem",IF(COUNTIFS($A$6:$A$505,$A269,$B$6:$B$505,$B269)&gt;1,"Duplicidade de competência e SKU",IF($Y269&lt;&gt;1,"Valor, taxa ou data inválida",IF($U269="","Revisar parâmetros padrão",IF($V269&gt;'Parâmetros'!$B$8,"Taxa acima do limite",IF($E269&gt;'Parâmetros'!$B$9,"Estoque acima do limite","OK")))))))))))))</f>
        <v/>
      </c>
      <c r="X269" s="26">
        <f>IF(OR($Y269&lt;&gt;1,$A269&lt;&gt;'Resumo'!$B$3,$U269=""),"",COUNTIFS($A$6:$A$505,'Resumo'!$B$3,$Y$6:$Y$505,1,$U$6:$U$505,"&gt;"&amp;$U269)+COUNTIFS($A$6:$A269,'Resumo'!$B$3,$Y$6:$Y269,1,$U$6:$U269,$U269))</f>
        <v/>
      </c>
      <c r="Y269" s="26">
        <f>IF(COUNTA($A269:$K269)=0,"",IFERROR(IF(AND(ISNUMBER($A269),DAY($A269)=1,$A269&gt;=DATE(2020,1,1),$A269&lt;=DATE(2100,12,1),$B269&lt;&gt;"",$C269&lt;&gt;"",$D269&lt;&gt;"",COUNTIF('Parâmetros'!$D$4:$D$13,$D269)=1,ISNUMBER($E269),$E269&gt;0,ISNUMBER($G269),$G269&gt;=0,OR($F269="",AND(ISNUMBER($F269),$F269&gt;=0,$F269&lt;=1)),OR($H269="",AND(ISNUMBER($H269),$H269&gt;=0,$H269&lt;=1)),OR($I269="",AND(ISNUMBER($I269),$I269&gt;=0,$I269&lt;=1)),OR($J269="",AND(ISNUMBER($J269),$J269&gt;=0,$J269&lt;=1)),COUNTIFS($A$6:$A$505,$A269,$B$6:$B$505,$B269)=1),1,0),0))</f>
        <v/>
      </c>
    </row>
    <row r="270">
      <c r="A270" s="46" t="n"/>
      <c r="B270" s="19" t="n"/>
      <c r="C270" s="20" t="n"/>
      <c r="D270" s="19" t="n"/>
      <c r="E270" s="50" t="n"/>
      <c r="F270" s="22" t="n"/>
      <c r="G270" s="50" t="n"/>
      <c r="H270" s="22" t="n"/>
      <c r="I270" s="22" t="n"/>
      <c r="J270" s="22" t="n"/>
      <c r="K270" s="20" t="n"/>
      <c r="L270" s="23">
        <f>IF($Y270&lt;&gt;1,"",IF($F270="",IF(AND(ISNUMBER('Parâmetros'!$B$4),'Parâmetros'!$B$4&gt;=0,'Parâmetros'!$B$4&lt;=1),'Parâmetros'!$B$4,""),$F270))</f>
        <v/>
      </c>
      <c r="M270" s="23">
        <f>IF($Y270&lt;&gt;1,"",IF($H270="",IF(AND(ISNUMBER('Parâmetros'!$B$5),'Parâmetros'!$B$5&gt;=0,'Parâmetros'!$B$5&lt;=1),'Parâmetros'!$B$5,""),$H270))</f>
        <v/>
      </c>
      <c r="N270" s="23">
        <f>IF($Y270&lt;&gt;1,"",IF($I270="",IF(AND(ISNUMBER('Parâmetros'!$B$6),'Parâmetros'!$B$6&gt;=0,'Parâmetros'!$B$6&lt;=1),'Parâmetros'!$B$6,""),$I270))</f>
        <v/>
      </c>
      <c r="O270" s="23">
        <f>IF($Y270&lt;&gt;1,"",IF($J270="",IF(AND(ISNUMBER('Parâmetros'!$B$7),'Parâmetros'!$B$7&gt;=0,'Parâmetros'!$B$7&lt;=1),'Parâmetros'!$B$7,""),$J270))</f>
        <v/>
      </c>
      <c r="P270" s="51">
        <f>IF(OR($Y270&lt;&gt;1,NOT(ISNUMBER($L270))),"",$E270*$L270)</f>
        <v/>
      </c>
      <c r="Q270" s="51">
        <f>IF($Y270&lt;&gt;1,"",$G270)</f>
        <v/>
      </c>
      <c r="R270" s="51">
        <f>IF(OR($Y270&lt;&gt;1,NOT(ISNUMBER($M270))),"",$E270*$M270)</f>
        <v/>
      </c>
      <c r="S270" s="51">
        <f>IF(OR($Y270&lt;&gt;1,NOT(ISNUMBER($N270))),"",$E270*$N270)</f>
        <v/>
      </c>
      <c r="T270" s="51">
        <f>IF(OR($Y270&lt;&gt;1,NOT(ISNUMBER($O270))),"",$E270*$O270)</f>
        <v/>
      </c>
      <c r="U270" s="51">
        <f>IF(COUNT($P270:$T270)&lt;&gt;5,"",SUM($P270:$T270))</f>
        <v/>
      </c>
      <c r="V270" s="23">
        <f>IFERROR($U270/$E270,"")</f>
        <v/>
      </c>
      <c r="W270" s="25">
        <f>IF(COUNTA($A270:$K270)=0,"",IF($A270="","Informar competência",IF($B270="","Informar SKU",IF($C270="","Informar produto",IF($D270="","Informar categoria",IF(COUNTIF('Parâmetros'!$D$4:$D$13,$D270)=0,"Categoria fora da lista",IF($E270="","Informar estoque médio",IF($G270="","Informar armazenagem",IF(COUNTIFS($A$6:$A$505,$A270,$B$6:$B$505,$B270)&gt;1,"Duplicidade de competência e SKU",IF($Y270&lt;&gt;1,"Valor, taxa ou data inválida",IF($U270="","Revisar parâmetros padrão",IF($V270&gt;'Parâmetros'!$B$8,"Taxa acima do limite",IF($E270&gt;'Parâmetros'!$B$9,"Estoque acima do limite","OK")))))))))))))</f>
        <v/>
      </c>
      <c r="X270" s="26">
        <f>IF(OR($Y270&lt;&gt;1,$A270&lt;&gt;'Resumo'!$B$3,$U270=""),"",COUNTIFS($A$6:$A$505,'Resumo'!$B$3,$Y$6:$Y$505,1,$U$6:$U$505,"&gt;"&amp;$U270)+COUNTIFS($A$6:$A270,'Resumo'!$B$3,$Y$6:$Y270,1,$U$6:$U270,$U270))</f>
        <v/>
      </c>
      <c r="Y270" s="26">
        <f>IF(COUNTA($A270:$K270)=0,"",IFERROR(IF(AND(ISNUMBER($A270),DAY($A270)=1,$A270&gt;=DATE(2020,1,1),$A270&lt;=DATE(2100,12,1),$B270&lt;&gt;"",$C270&lt;&gt;"",$D270&lt;&gt;"",COUNTIF('Parâmetros'!$D$4:$D$13,$D270)=1,ISNUMBER($E270),$E270&gt;0,ISNUMBER($G270),$G270&gt;=0,OR($F270="",AND(ISNUMBER($F270),$F270&gt;=0,$F270&lt;=1)),OR($H270="",AND(ISNUMBER($H270),$H270&gt;=0,$H270&lt;=1)),OR($I270="",AND(ISNUMBER($I270),$I270&gt;=0,$I270&lt;=1)),OR($J270="",AND(ISNUMBER($J270),$J270&gt;=0,$J270&lt;=1)),COUNTIFS($A$6:$A$505,$A270,$B$6:$B$505,$B270)=1),1,0),0))</f>
        <v/>
      </c>
    </row>
    <row r="271">
      <c r="A271" s="46" t="n"/>
      <c r="B271" s="19" t="n"/>
      <c r="C271" s="20" t="n"/>
      <c r="D271" s="19" t="n"/>
      <c r="E271" s="50" t="n"/>
      <c r="F271" s="22" t="n"/>
      <c r="G271" s="50" t="n"/>
      <c r="H271" s="22" t="n"/>
      <c r="I271" s="22" t="n"/>
      <c r="J271" s="22" t="n"/>
      <c r="K271" s="20" t="n"/>
      <c r="L271" s="23">
        <f>IF($Y271&lt;&gt;1,"",IF($F271="",IF(AND(ISNUMBER('Parâmetros'!$B$4),'Parâmetros'!$B$4&gt;=0,'Parâmetros'!$B$4&lt;=1),'Parâmetros'!$B$4,""),$F271))</f>
        <v/>
      </c>
      <c r="M271" s="23">
        <f>IF($Y271&lt;&gt;1,"",IF($H271="",IF(AND(ISNUMBER('Parâmetros'!$B$5),'Parâmetros'!$B$5&gt;=0,'Parâmetros'!$B$5&lt;=1),'Parâmetros'!$B$5,""),$H271))</f>
        <v/>
      </c>
      <c r="N271" s="23">
        <f>IF($Y271&lt;&gt;1,"",IF($I271="",IF(AND(ISNUMBER('Parâmetros'!$B$6),'Parâmetros'!$B$6&gt;=0,'Parâmetros'!$B$6&lt;=1),'Parâmetros'!$B$6,""),$I271))</f>
        <v/>
      </c>
      <c r="O271" s="23">
        <f>IF($Y271&lt;&gt;1,"",IF($J271="",IF(AND(ISNUMBER('Parâmetros'!$B$7),'Parâmetros'!$B$7&gt;=0,'Parâmetros'!$B$7&lt;=1),'Parâmetros'!$B$7,""),$J271))</f>
        <v/>
      </c>
      <c r="P271" s="51">
        <f>IF(OR($Y271&lt;&gt;1,NOT(ISNUMBER($L271))),"",$E271*$L271)</f>
        <v/>
      </c>
      <c r="Q271" s="51">
        <f>IF($Y271&lt;&gt;1,"",$G271)</f>
        <v/>
      </c>
      <c r="R271" s="51">
        <f>IF(OR($Y271&lt;&gt;1,NOT(ISNUMBER($M271))),"",$E271*$M271)</f>
        <v/>
      </c>
      <c r="S271" s="51">
        <f>IF(OR($Y271&lt;&gt;1,NOT(ISNUMBER($N271))),"",$E271*$N271)</f>
        <v/>
      </c>
      <c r="T271" s="51">
        <f>IF(OR($Y271&lt;&gt;1,NOT(ISNUMBER($O271))),"",$E271*$O271)</f>
        <v/>
      </c>
      <c r="U271" s="51">
        <f>IF(COUNT($P271:$T271)&lt;&gt;5,"",SUM($P271:$T271))</f>
        <v/>
      </c>
      <c r="V271" s="23">
        <f>IFERROR($U271/$E271,"")</f>
        <v/>
      </c>
      <c r="W271" s="25">
        <f>IF(COUNTA($A271:$K271)=0,"",IF($A271="","Informar competência",IF($B271="","Informar SKU",IF($C271="","Informar produto",IF($D271="","Informar categoria",IF(COUNTIF('Parâmetros'!$D$4:$D$13,$D271)=0,"Categoria fora da lista",IF($E271="","Informar estoque médio",IF($G271="","Informar armazenagem",IF(COUNTIFS($A$6:$A$505,$A271,$B$6:$B$505,$B271)&gt;1,"Duplicidade de competência e SKU",IF($Y271&lt;&gt;1,"Valor, taxa ou data inválida",IF($U271="","Revisar parâmetros padrão",IF($V271&gt;'Parâmetros'!$B$8,"Taxa acima do limite",IF($E271&gt;'Parâmetros'!$B$9,"Estoque acima do limite","OK")))))))))))))</f>
        <v/>
      </c>
      <c r="X271" s="26">
        <f>IF(OR($Y271&lt;&gt;1,$A271&lt;&gt;'Resumo'!$B$3,$U271=""),"",COUNTIFS($A$6:$A$505,'Resumo'!$B$3,$Y$6:$Y$505,1,$U$6:$U$505,"&gt;"&amp;$U271)+COUNTIFS($A$6:$A271,'Resumo'!$B$3,$Y$6:$Y271,1,$U$6:$U271,$U271))</f>
        <v/>
      </c>
      <c r="Y271" s="26">
        <f>IF(COUNTA($A271:$K271)=0,"",IFERROR(IF(AND(ISNUMBER($A271),DAY($A271)=1,$A271&gt;=DATE(2020,1,1),$A271&lt;=DATE(2100,12,1),$B271&lt;&gt;"",$C271&lt;&gt;"",$D271&lt;&gt;"",COUNTIF('Parâmetros'!$D$4:$D$13,$D271)=1,ISNUMBER($E271),$E271&gt;0,ISNUMBER($G271),$G271&gt;=0,OR($F271="",AND(ISNUMBER($F271),$F271&gt;=0,$F271&lt;=1)),OR($H271="",AND(ISNUMBER($H271),$H271&gt;=0,$H271&lt;=1)),OR($I271="",AND(ISNUMBER($I271),$I271&gt;=0,$I271&lt;=1)),OR($J271="",AND(ISNUMBER($J271),$J271&gt;=0,$J271&lt;=1)),COUNTIFS($A$6:$A$505,$A271,$B$6:$B$505,$B271)=1),1,0),0))</f>
        <v/>
      </c>
    </row>
    <row r="272">
      <c r="A272" s="46" t="n"/>
      <c r="B272" s="19" t="n"/>
      <c r="C272" s="20" t="n"/>
      <c r="D272" s="19" t="n"/>
      <c r="E272" s="50" t="n"/>
      <c r="F272" s="22" t="n"/>
      <c r="G272" s="50" t="n"/>
      <c r="H272" s="22" t="n"/>
      <c r="I272" s="22" t="n"/>
      <c r="J272" s="22" t="n"/>
      <c r="K272" s="20" t="n"/>
      <c r="L272" s="23">
        <f>IF($Y272&lt;&gt;1,"",IF($F272="",IF(AND(ISNUMBER('Parâmetros'!$B$4),'Parâmetros'!$B$4&gt;=0,'Parâmetros'!$B$4&lt;=1),'Parâmetros'!$B$4,""),$F272))</f>
        <v/>
      </c>
      <c r="M272" s="23">
        <f>IF($Y272&lt;&gt;1,"",IF($H272="",IF(AND(ISNUMBER('Parâmetros'!$B$5),'Parâmetros'!$B$5&gt;=0,'Parâmetros'!$B$5&lt;=1),'Parâmetros'!$B$5,""),$H272))</f>
        <v/>
      </c>
      <c r="N272" s="23">
        <f>IF($Y272&lt;&gt;1,"",IF($I272="",IF(AND(ISNUMBER('Parâmetros'!$B$6),'Parâmetros'!$B$6&gt;=0,'Parâmetros'!$B$6&lt;=1),'Parâmetros'!$B$6,""),$I272))</f>
        <v/>
      </c>
      <c r="O272" s="23">
        <f>IF($Y272&lt;&gt;1,"",IF($J272="",IF(AND(ISNUMBER('Parâmetros'!$B$7),'Parâmetros'!$B$7&gt;=0,'Parâmetros'!$B$7&lt;=1),'Parâmetros'!$B$7,""),$J272))</f>
        <v/>
      </c>
      <c r="P272" s="51">
        <f>IF(OR($Y272&lt;&gt;1,NOT(ISNUMBER($L272))),"",$E272*$L272)</f>
        <v/>
      </c>
      <c r="Q272" s="51">
        <f>IF($Y272&lt;&gt;1,"",$G272)</f>
        <v/>
      </c>
      <c r="R272" s="51">
        <f>IF(OR($Y272&lt;&gt;1,NOT(ISNUMBER($M272))),"",$E272*$M272)</f>
        <v/>
      </c>
      <c r="S272" s="51">
        <f>IF(OR($Y272&lt;&gt;1,NOT(ISNUMBER($N272))),"",$E272*$N272)</f>
        <v/>
      </c>
      <c r="T272" s="51">
        <f>IF(OR($Y272&lt;&gt;1,NOT(ISNUMBER($O272))),"",$E272*$O272)</f>
        <v/>
      </c>
      <c r="U272" s="51">
        <f>IF(COUNT($P272:$T272)&lt;&gt;5,"",SUM($P272:$T272))</f>
        <v/>
      </c>
      <c r="V272" s="23">
        <f>IFERROR($U272/$E272,"")</f>
        <v/>
      </c>
      <c r="W272" s="25">
        <f>IF(COUNTA($A272:$K272)=0,"",IF($A272="","Informar competência",IF($B272="","Informar SKU",IF($C272="","Informar produto",IF($D272="","Informar categoria",IF(COUNTIF('Parâmetros'!$D$4:$D$13,$D272)=0,"Categoria fora da lista",IF($E272="","Informar estoque médio",IF($G272="","Informar armazenagem",IF(COUNTIFS($A$6:$A$505,$A272,$B$6:$B$505,$B272)&gt;1,"Duplicidade de competência e SKU",IF($Y272&lt;&gt;1,"Valor, taxa ou data inválida",IF($U272="","Revisar parâmetros padrão",IF($V272&gt;'Parâmetros'!$B$8,"Taxa acima do limite",IF($E272&gt;'Parâmetros'!$B$9,"Estoque acima do limite","OK")))))))))))))</f>
        <v/>
      </c>
      <c r="X272" s="26">
        <f>IF(OR($Y272&lt;&gt;1,$A272&lt;&gt;'Resumo'!$B$3,$U272=""),"",COUNTIFS($A$6:$A$505,'Resumo'!$B$3,$Y$6:$Y$505,1,$U$6:$U$505,"&gt;"&amp;$U272)+COUNTIFS($A$6:$A272,'Resumo'!$B$3,$Y$6:$Y272,1,$U$6:$U272,$U272))</f>
        <v/>
      </c>
      <c r="Y272" s="26">
        <f>IF(COUNTA($A272:$K272)=0,"",IFERROR(IF(AND(ISNUMBER($A272),DAY($A272)=1,$A272&gt;=DATE(2020,1,1),$A272&lt;=DATE(2100,12,1),$B272&lt;&gt;"",$C272&lt;&gt;"",$D272&lt;&gt;"",COUNTIF('Parâmetros'!$D$4:$D$13,$D272)=1,ISNUMBER($E272),$E272&gt;0,ISNUMBER($G272),$G272&gt;=0,OR($F272="",AND(ISNUMBER($F272),$F272&gt;=0,$F272&lt;=1)),OR($H272="",AND(ISNUMBER($H272),$H272&gt;=0,$H272&lt;=1)),OR($I272="",AND(ISNUMBER($I272),$I272&gt;=0,$I272&lt;=1)),OR($J272="",AND(ISNUMBER($J272),$J272&gt;=0,$J272&lt;=1)),COUNTIFS($A$6:$A$505,$A272,$B$6:$B$505,$B272)=1),1,0),0))</f>
        <v/>
      </c>
    </row>
    <row r="273">
      <c r="A273" s="46" t="n"/>
      <c r="B273" s="19" t="n"/>
      <c r="C273" s="20" t="n"/>
      <c r="D273" s="19" t="n"/>
      <c r="E273" s="50" t="n"/>
      <c r="F273" s="22" t="n"/>
      <c r="G273" s="50" t="n"/>
      <c r="H273" s="22" t="n"/>
      <c r="I273" s="22" t="n"/>
      <c r="J273" s="22" t="n"/>
      <c r="K273" s="20" t="n"/>
      <c r="L273" s="23">
        <f>IF($Y273&lt;&gt;1,"",IF($F273="",IF(AND(ISNUMBER('Parâmetros'!$B$4),'Parâmetros'!$B$4&gt;=0,'Parâmetros'!$B$4&lt;=1),'Parâmetros'!$B$4,""),$F273))</f>
        <v/>
      </c>
      <c r="M273" s="23">
        <f>IF($Y273&lt;&gt;1,"",IF($H273="",IF(AND(ISNUMBER('Parâmetros'!$B$5),'Parâmetros'!$B$5&gt;=0,'Parâmetros'!$B$5&lt;=1),'Parâmetros'!$B$5,""),$H273))</f>
        <v/>
      </c>
      <c r="N273" s="23">
        <f>IF($Y273&lt;&gt;1,"",IF($I273="",IF(AND(ISNUMBER('Parâmetros'!$B$6),'Parâmetros'!$B$6&gt;=0,'Parâmetros'!$B$6&lt;=1),'Parâmetros'!$B$6,""),$I273))</f>
        <v/>
      </c>
      <c r="O273" s="23">
        <f>IF($Y273&lt;&gt;1,"",IF($J273="",IF(AND(ISNUMBER('Parâmetros'!$B$7),'Parâmetros'!$B$7&gt;=0,'Parâmetros'!$B$7&lt;=1),'Parâmetros'!$B$7,""),$J273))</f>
        <v/>
      </c>
      <c r="P273" s="51">
        <f>IF(OR($Y273&lt;&gt;1,NOT(ISNUMBER($L273))),"",$E273*$L273)</f>
        <v/>
      </c>
      <c r="Q273" s="51">
        <f>IF($Y273&lt;&gt;1,"",$G273)</f>
        <v/>
      </c>
      <c r="R273" s="51">
        <f>IF(OR($Y273&lt;&gt;1,NOT(ISNUMBER($M273))),"",$E273*$M273)</f>
        <v/>
      </c>
      <c r="S273" s="51">
        <f>IF(OR($Y273&lt;&gt;1,NOT(ISNUMBER($N273))),"",$E273*$N273)</f>
        <v/>
      </c>
      <c r="T273" s="51">
        <f>IF(OR($Y273&lt;&gt;1,NOT(ISNUMBER($O273))),"",$E273*$O273)</f>
        <v/>
      </c>
      <c r="U273" s="51">
        <f>IF(COUNT($P273:$T273)&lt;&gt;5,"",SUM($P273:$T273))</f>
        <v/>
      </c>
      <c r="V273" s="23">
        <f>IFERROR($U273/$E273,"")</f>
        <v/>
      </c>
      <c r="W273" s="25">
        <f>IF(COUNTA($A273:$K273)=0,"",IF($A273="","Informar competência",IF($B273="","Informar SKU",IF($C273="","Informar produto",IF($D273="","Informar categoria",IF(COUNTIF('Parâmetros'!$D$4:$D$13,$D273)=0,"Categoria fora da lista",IF($E273="","Informar estoque médio",IF($G273="","Informar armazenagem",IF(COUNTIFS($A$6:$A$505,$A273,$B$6:$B$505,$B273)&gt;1,"Duplicidade de competência e SKU",IF($Y273&lt;&gt;1,"Valor, taxa ou data inválida",IF($U273="","Revisar parâmetros padrão",IF($V273&gt;'Parâmetros'!$B$8,"Taxa acima do limite",IF($E273&gt;'Parâmetros'!$B$9,"Estoque acima do limite","OK")))))))))))))</f>
        <v/>
      </c>
      <c r="X273" s="26">
        <f>IF(OR($Y273&lt;&gt;1,$A273&lt;&gt;'Resumo'!$B$3,$U273=""),"",COUNTIFS($A$6:$A$505,'Resumo'!$B$3,$Y$6:$Y$505,1,$U$6:$U$505,"&gt;"&amp;$U273)+COUNTIFS($A$6:$A273,'Resumo'!$B$3,$Y$6:$Y273,1,$U$6:$U273,$U273))</f>
        <v/>
      </c>
      <c r="Y273" s="26">
        <f>IF(COUNTA($A273:$K273)=0,"",IFERROR(IF(AND(ISNUMBER($A273),DAY($A273)=1,$A273&gt;=DATE(2020,1,1),$A273&lt;=DATE(2100,12,1),$B273&lt;&gt;"",$C273&lt;&gt;"",$D273&lt;&gt;"",COUNTIF('Parâmetros'!$D$4:$D$13,$D273)=1,ISNUMBER($E273),$E273&gt;0,ISNUMBER($G273),$G273&gt;=0,OR($F273="",AND(ISNUMBER($F273),$F273&gt;=0,$F273&lt;=1)),OR($H273="",AND(ISNUMBER($H273),$H273&gt;=0,$H273&lt;=1)),OR($I273="",AND(ISNUMBER($I273),$I273&gt;=0,$I273&lt;=1)),OR($J273="",AND(ISNUMBER($J273),$J273&gt;=0,$J273&lt;=1)),COUNTIFS($A$6:$A$505,$A273,$B$6:$B$505,$B273)=1),1,0),0))</f>
        <v/>
      </c>
    </row>
    <row r="274">
      <c r="A274" s="46" t="n"/>
      <c r="B274" s="19" t="n"/>
      <c r="C274" s="20" t="n"/>
      <c r="D274" s="19" t="n"/>
      <c r="E274" s="50" t="n"/>
      <c r="F274" s="22" t="n"/>
      <c r="G274" s="50" t="n"/>
      <c r="H274" s="22" t="n"/>
      <c r="I274" s="22" t="n"/>
      <c r="J274" s="22" t="n"/>
      <c r="K274" s="20" t="n"/>
      <c r="L274" s="23">
        <f>IF($Y274&lt;&gt;1,"",IF($F274="",IF(AND(ISNUMBER('Parâmetros'!$B$4),'Parâmetros'!$B$4&gt;=0,'Parâmetros'!$B$4&lt;=1),'Parâmetros'!$B$4,""),$F274))</f>
        <v/>
      </c>
      <c r="M274" s="23">
        <f>IF($Y274&lt;&gt;1,"",IF($H274="",IF(AND(ISNUMBER('Parâmetros'!$B$5),'Parâmetros'!$B$5&gt;=0,'Parâmetros'!$B$5&lt;=1),'Parâmetros'!$B$5,""),$H274))</f>
        <v/>
      </c>
      <c r="N274" s="23">
        <f>IF($Y274&lt;&gt;1,"",IF($I274="",IF(AND(ISNUMBER('Parâmetros'!$B$6),'Parâmetros'!$B$6&gt;=0,'Parâmetros'!$B$6&lt;=1),'Parâmetros'!$B$6,""),$I274))</f>
        <v/>
      </c>
      <c r="O274" s="23">
        <f>IF($Y274&lt;&gt;1,"",IF($J274="",IF(AND(ISNUMBER('Parâmetros'!$B$7),'Parâmetros'!$B$7&gt;=0,'Parâmetros'!$B$7&lt;=1),'Parâmetros'!$B$7,""),$J274))</f>
        <v/>
      </c>
      <c r="P274" s="51">
        <f>IF(OR($Y274&lt;&gt;1,NOT(ISNUMBER($L274))),"",$E274*$L274)</f>
        <v/>
      </c>
      <c r="Q274" s="51">
        <f>IF($Y274&lt;&gt;1,"",$G274)</f>
        <v/>
      </c>
      <c r="R274" s="51">
        <f>IF(OR($Y274&lt;&gt;1,NOT(ISNUMBER($M274))),"",$E274*$M274)</f>
        <v/>
      </c>
      <c r="S274" s="51">
        <f>IF(OR($Y274&lt;&gt;1,NOT(ISNUMBER($N274))),"",$E274*$N274)</f>
        <v/>
      </c>
      <c r="T274" s="51">
        <f>IF(OR($Y274&lt;&gt;1,NOT(ISNUMBER($O274))),"",$E274*$O274)</f>
        <v/>
      </c>
      <c r="U274" s="51">
        <f>IF(COUNT($P274:$T274)&lt;&gt;5,"",SUM($P274:$T274))</f>
        <v/>
      </c>
      <c r="V274" s="23">
        <f>IFERROR($U274/$E274,"")</f>
        <v/>
      </c>
      <c r="W274" s="25">
        <f>IF(COUNTA($A274:$K274)=0,"",IF($A274="","Informar competência",IF($B274="","Informar SKU",IF($C274="","Informar produto",IF($D274="","Informar categoria",IF(COUNTIF('Parâmetros'!$D$4:$D$13,$D274)=0,"Categoria fora da lista",IF($E274="","Informar estoque médio",IF($G274="","Informar armazenagem",IF(COUNTIFS($A$6:$A$505,$A274,$B$6:$B$505,$B274)&gt;1,"Duplicidade de competência e SKU",IF($Y274&lt;&gt;1,"Valor, taxa ou data inválida",IF($U274="","Revisar parâmetros padrão",IF($V274&gt;'Parâmetros'!$B$8,"Taxa acima do limite",IF($E274&gt;'Parâmetros'!$B$9,"Estoque acima do limite","OK")))))))))))))</f>
        <v/>
      </c>
      <c r="X274" s="26">
        <f>IF(OR($Y274&lt;&gt;1,$A274&lt;&gt;'Resumo'!$B$3,$U274=""),"",COUNTIFS($A$6:$A$505,'Resumo'!$B$3,$Y$6:$Y$505,1,$U$6:$U$505,"&gt;"&amp;$U274)+COUNTIFS($A$6:$A274,'Resumo'!$B$3,$Y$6:$Y274,1,$U$6:$U274,$U274))</f>
        <v/>
      </c>
      <c r="Y274" s="26">
        <f>IF(COUNTA($A274:$K274)=0,"",IFERROR(IF(AND(ISNUMBER($A274),DAY($A274)=1,$A274&gt;=DATE(2020,1,1),$A274&lt;=DATE(2100,12,1),$B274&lt;&gt;"",$C274&lt;&gt;"",$D274&lt;&gt;"",COUNTIF('Parâmetros'!$D$4:$D$13,$D274)=1,ISNUMBER($E274),$E274&gt;0,ISNUMBER($G274),$G274&gt;=0,OR($F274="",AND(ISNUMBER($F274),$F274&gt;=0,$F274&lt;=1)),OR($H274="",AND(ISNUMBER($H274),$H274&gt;=0,$H274&lt;=1)),OR($I274="",AND(ISNUMBER($I274),$I274&gt;=0,$I274&lt;=1)),OR($J274="",AND(ISNUMBER($J274),$J274&gt;=0,$J274&lt;=1)),COUNTIFS($A$6:$A$505,$A274,$B$6:$B$505,$B274)=1),1,0),0))</f>
        <v/>
      </c>
    </row>
    <row r="275">
      <c r="A275" s="46" t="n"/>
      <c r="B275" s="19" t="n"/>
      <c r="C275" s="20" t="n"/>
      <c r="D275" s="19" t="n"/>
      <c r="E275" s="50" t="n"/>
      <c r="F275" s="22" t="n"/>
      <c r="G275" s="50" t="n"/>
      <c r="H275" s="22" t="n"/>
      <c r="I275" s="22" t="n"/>
      <c r="J275" s="22" t="n"/>
      <c r="K275" s="20" t="n"/>
      <c r="L275" s="23">
        <f>IF($Y275&lt;&gt;1,"",IF($F275="",IF(AND(ISNUMBER('Parâmetros'!$B$4),'Parâmetros'!$B$4&gt;=0,'Parâmetros'!$B$4&lt;=1),'Parâmetros'!$B$4,""),$F275))</f>
        <v/>
      </c>
      <c r="M275" s="23">
        <f>IF($Y275&lt;&gt;1,"",IF($H275="",IF(AND(ISNUMBER('Parâmetros'!$B$5),'Parâmetros'!$B$5&gt;=0,'Parâmetros'!$B$5&lt;=1),'Parâmetros'!$B$5,""),$H275))</f>
        <v/>
      </c>
      <c r="N275" s="23">
        <f>IF($Y275&lt;&gt;1,"",IF($I275="",IF(AND(ISNUMBER('Parâmetros'!$B$6),'Parâmetros'!$B$6&gt;=0,'Parâmetros'!$B$6&lt;=1),'Parâmetros'!$B$6,""),$I275))</f>
        <v/>
      </c>
      <c r="O275" s="23">
        <f>IF($Y275&lt;&gt;1,"",IF($J275="",IF(AND(ISNUMBER('Parâmetros'!$B$7),'Parâmetros'!$B$7&gt;=0,'Parâmetros'!$B$7&lt;=1),'Parâmetros'!$B$7,""),$J275))</f>
        <v/>
      </c>
      <c r="P275" s="51">
        <f>IF(OR($Y275&lt;&gt;1,NOT(ISNUMBER($L275))),"",$E275*$L275)</f>
        <v/>
      </c>
      <c r="Q275" s="51">
        <f>IF($Y275&lt;&gt;1,"",$G275)</f>
        <v/>
      </c>
      <c r="R275" s="51">
        <f>IF(OR($Y275&lt;&gt;1,NOT(ISNUMBER($M275))),"",$E275*$M275)</f>
        <v/>
      </c>
      <c r="S275" s="51">
        <f>IF(OR($Y275&lt;&gt;1,NOT(ISNUMBER($N275))),"",$E275*$N275)</f>
        <v/>
      </c>
      <c r="T275" s="51">
        <f>IF(OR($Y275&lt;&gt;1,NOT(ISNUMBER($O275))),"",$E275*$O275)</f>
        <v/>
      </c>
      <c r="U275" s="51">
        <f>IF(COUNT($P275:$T275)&lt;&gt;5,"",SUM($P275:$T275))</f>
        <v/>
      </c>
      <c r="V275" s="23">
        <f>IFERROR($U275/$E275,"")</f>
        <v/>
      </c>
      <c r="W275" s="25">
        <f>IF(COUNTA($A275:$K275)=0,"",IF($A275="","Informar competência",IF($B275="","Informar SKU",IF($C275="","Informar produto",IF($D275="","Informar categoria",IF(COUNTIF('Parâmetros'!$D$4:$D$13,$D275)=0,"Categoria fora da lista",IF($E275="","Informar estoque médio",IF($G275="","Informar armazenagem",IF(COUNTIFS($A$6:$A$505,$A275,$B$6:$B$505,$B275)&gt;1,"Duplicidade de competência e SKU",IF($Y275&lt;&gt;1,"Valor, taxa ou data inválida",IF($U275="","Revisar parâmetros padrão",IF($V275&gt;'Parâmetros'!$B$8,"Taxa acima do limite",IF($E275&gt;'Parâmetros'!$B$9,"Estoque acima do limite","OK")))))))))))))</f>
        <v/>
      </c>
      <c r="X275" s="26">
        <f>IF(OR($Y275&lt;&gt;1,$A275&lt;&gt;'Resumo'!$B$3,$U275=""),"",COUNTIFS($A$6:$A$505,'Resumo'!$B$3,$Y$6:$Y$505,1,$U$6:$U$505,"&gt;"&amp;$U275)+COUNTIFS($A$6:$A275,'Resumo'!$B$3,$Y$6:$Y275,1,$U$6:$U275,$U275))</f>
        <v/>
      </c>
      <c r="Y275" s="26">
        <f>IF(COUNTA($A275:$K275)=0,"",IFERROR(IF(AND(ISNUMBER($A275),DAY($A275)=1,$A275&gt;=DATE(2020,1,1),$A275&lt;=DATE(2100,12,1),$B275&lt;&gt;"",$C275&lt;&gt;"",$D275&lt;&gt;"",COUNTIF('Parâmetros'!$D$4:$D$13,$D275)=1,ISNUMBER($E275),$E275&gt;0,ISNUMBER($G275),$G275&gt;=0,OR($F275="",AND(ISNUMBER($F275),$F275&gt;=0,$F275&lt;=1)),OR($H275="",AND(ISNUMBER($H275),$H275&gt;=0,$H275&lt;=1)),OR($I275="",AND(ISNUMBER($I275),$I275&gt;=0,$I275&lt;=1)),OR($J275="",AND(ISNUMBER($J275),$J275&gt;=0,$J275&lt;=1)),COUNTIFS($A$6:$A$505,$A275,$B$6:$B$505,$B275)=1),1,0),0))</f>
        <v/>
      </c>
    </row>
    <row r="276">
      <c r="A276" s="46" t="n"/>
      <c r="B276" s="19" t="n"/>
      <c r="C276" s="20" t="n"/>
      <c r="D276" s="19" t="n"/>
      <c r="E276" s="50" t="n"/>
      <c r="F276" s="22" t="n"/>
      <c r="G276" s="50" t="n"/>
      <c r="H276" s="22" t="n"/>
      <c r="I276" s="22" t="n"/>
      <c r="J276" s="22" t="n"/>
      <c r="K276" s="20" t="n"/>
      <c r="L276" s="23">
        <f>IF($Y276&lt;&gt;1,"",IF($F276="",IF(AND(ISNUMBER('Parâmetros'!$B$4),'Parâmetros'!$B$4&gt;=0,'Parâmetros'!$B$4&lt;=1),'Parâmetros'!$B$4,""),$F276))</f>
        <v/>
      </c>
      <c r="M276" s="23">
        <f>IF($Y276&lt;&gt;1,"",IF($H276="",IF(AND(ISNUMBER('Parâmetros'!$B$5),'Parâmetros'!$B$5&gt;=0,'Parâmetros'!$B$5&lt;=1),'Parâmetros'!$B$5,""),$H276))</f>
        <v/>
      </c>
      <c r="N276" s="23">
        <f>IF($Y276&lt;&gt;1,"",IF($I276="",IF(AND(ISNUMBER('Parâmetros'!$B$6),'Parâmetros'!$B$6&gt;=0,'Parâmetros'!$B$6&lt;=1),'Parâmetros'!$B$6,""),$I276))</f>
        <v/>
      </c>
      <c r="O276" s="23">
        <f>IF($Y276&lt;&gt;1,"",IF($J276="",IF(AND(ISNUMBER('Parâmetros'!$B$7),'Parâmetros'!$B$7&gt;=0,'Parâmetros'!$B$7&lt;=1),'Parâmetros'!$B$7,""),$J276))</f>
        <v/>
      </c>
      <c r="P276" s="51">
        <f>IF(OR($Y276&lt;&gt;1,NOT(ISNUMBER($L276))),"",$E276*$L276)</f>
        <v/>
      </c>
      <c r="Q276" s="51">
        <f>IF($Y276&lt;&gt;1,"",$G276)</f>
        <v/>
      </c>
      <c r="R276" s="51">
        <f>IF(OR($Y276&lt;&gt;1,NOT(ISNUMBER($M276))),"",$E276*$M276)</f>
        <v/>
      </c>
      <c r="S276" s="51">
        <f>IF(OR($Y276&lt;&gt;1,NOT(ISNUMBER($N276))),"",$E276*$N276)</f>
        <v/>
      </c>
      <c r="T276" s="51">
        <f>IF(OR($Y276&lt;&gt;1,NOT(ISNUMBER($O276))),"",$E276*$O276)</f>
        <v/>
      </c>
      <c r="U276" s="51">
        <f>IF(COUNT($P276:$T276)&lt;&gt;5,"",SUM($P276:$T276))</f>
        <v/>
      </c>
      <c r="V276" s="23">
        <f>IFERROR($U276/$E276,"")</f>
        <v/>
      </c>
      <c r="W276" s="25">
        <f>IF(COUNTA($A276:$K276)=0,"",IF($A276="","Informar competência",IF($B276="","Informar SKU",IF($C276="","Informar produto",IF($D276="","Informar categoria",IF(COUNTIF('Parâmetros'!$D$4:$D$13,$D276)=0,"Categoria fora da lista",IF($E276="","Informar estoque médio",IF($G276="","Informar armazenagem",IF(COUNTIFS($A$6:$A$505,$A276,$B$6:$B$505,$B276)&gt;1,"Duplicidade de competência e SKU",IF($Y276&lt;&gt;1,"Valor, taxa ou data inválida",IF($U276="","Revisar parâmetros padrão",IF($V276&gt;'Parâmetros'!$B$8,"Taxa acima do limite",IF($E276&gt;'Parâmetros'!$B$9,"Estoque acima do limite","OK")))))))))))))</f>
        <v/>
      </c>
      <c r="X276" s="26">
        <f>IF(OR($Y276&lt;&gt;1,$A276&lt;&gt;'Resumo'!$B$3,$U276=""),"",COUNTIFS($A$6:$A$505,'Resumo'!$B$3,$Y$6:$Y$505,1,$U$6:$U$505,"&gt;"&amp;$U276)+COUNTIFS($A$6:$A276,'Resumo'!$B$3,$Y$6:$Y276,1,$U$6:$U276,$U276))</f>
        <v/>
      </c>
      <c r="Y276" s="26">
        <f>IF(COUNTA($A276:$K276)=0,"",IFERROR(IF(AND(ISNUMBER($A276),DAY($A276)=1,$A276&gt;=DATE(2020,1,1),$A276&lt;=DATE(2100,12,1),$B276&lt;&gt;"",$C276&lt;&gt;"",$D276&lt;&gt;"",COUNTIF('Parâmetros'!$D$4:$D$13,$D276)=1,ISNUMBER($E276),$E276&gt;0,ISNUMBER($G276),$G276&gt;=0,OR($F276="",AND(ISNUMBER($F276),$F276&gt;=0,$F276&lt;=1)),OR($H276="",AND(ISNUMBER($H276),$H276&gt;=0,$H276&lt;=1)),OR($I276="",AND(ISNUMBER($I276),$I276&gt;=0,$I276&lt;=1)),OR($J276="",AND(ISNUMBER($J276),$J276&gt;=0,$J276&lt;=1)),COUNTIFS($A$6:$A$505,$A276,$B$6:$B$505,$B276)=1),1,0),0))</f>
        <v/>
      </c>
    </row>
    <row r="277">
      <c r="A277" s="46" t="n"/>
      <c r="B277" s="19" t="n"/>
      <c r="C277" s="20" t="n"/>
      <c r="D277" s="19" t="n"/>
      <c r="E277" s="50" t="n"/>
      <c r="F277" s="22" t="n"/>
      <c r="G277" s="50" t="n"/>
      <c r="H277" s="22" t="n"/>
      <c r="I277" s="22" t="n"/>
      <c r="J277" s="22" t="n"/>
      <c r="K277" s="20" t="n"/>
      <c r="L277" s="23">
        <f>IF($Y277&lt;&gt;1,"",IF($F277="",IF(AND(ISNUMBER('Parâmetros'!$B$4),'Parâmetros'!$B$4&gt;=0,'Parâmetros'!$B$4&lt;=1),'Parâmetros'!$B$4,""),$F277))</f>
        <v/>
      </c>
      <c r="M277" s="23">
        <f>IF($Y277&lt;&gt;1,"",IF($H277="",IF(AND(ISNUMBER('Parâmetros'!$B$5),'Parâmetros'!$B$5&gt;=0,'Parâmetros'!$B$5&lt;=1),'Parâmetros'!$B$5,""),$H277))</f>
        <v/>
      </c>
      <c r="N277" s="23">
        <f>IF($Y277&lt;&gt;1,"",IF($I277="",IF(AND(ISNUMBER('Parâmetros'!$B$6),'Parâmetros'!$B$6&gt;=0,'Parâmetros'!$B$6&lt;=1),'Parâmetros'!$B$6,""),$I277))</f>
        <v/>
      </c>
      <c r="O277" s="23">
        <f>IF($Y277&lt;&gt;1,"",IF($J277="",IF(AND(ISNUMBER('Parâmetros'!$B$7),'Parâmetros'!$B$7&gt;=0,'Parâmetros'!$B$7&lt;=1),'Parâmetros'!$B$7,""),$J277))</f>
        <v/>
      </c>
      <c r="P277" s="51">
        <f>IF(OR($Y277&lt;&gt;1,NOT(ISNUMBER($L277))),"",$E277*$L277)</f>
        <v/>
      </c>
      <c r="Q277" s="51">
        <f>IF($Y277&lt;&gt;1,"",$G277)</f>
        <v/>
      </c>
      <c r="R277" s="51">
        <f>IF(OR($Y277&lt;&gt;1,NOT(ISNUMBER($M277))),"",$E277*$M277)</f>
        <v/>
      </c>
      <c r="S277" s="51">
        <f>IF(OR($Y277&lt;&gt;1,NOT(ISNUMBER($N277))),"",$E277*$N277)</f>
        <v/>
      </c>
      <c r="T277" s="51">
        <f>IF(OR($Y277&lt;&gt;1,NOT(ISNUMBER($O277))),"",$E277*$O277)</f>
        <v/>
      </c>
      <c r="U277" s="51">
        <f>IF(COUNT($P277:$T277)&lt;&gt;5,"",SUM($P277:$T277))</f>
        <v/>
      </c>
      <c r="V277" s="23">
        <f>IFERROR($U277/$E277,"")</f>
        <v/>
      </c>
      <c r="W277" s="25">
        <f>IF(COUNTA($A277:$K277)=0,"",IF($A277="","Informar competência",IF($B277="","Informar SKU",IF($C277="","Informar produto",IF($D277="","Informar categoria",IF(COUNTIF('Parâmetros'!$D$4:$D$13,$D277)=0,"Categoria fora da lista",IF($E277="","Informar estoque médio",IF($G277="","Informar armazenagem",IF(COUNTIFS($A$6:$A$505,$A277,$B$6:$B$505,$B277)&gt;1,"Duplicidade de competência e SKU",IF($Y277&lt;&gt;1,"Valor, taxa ou data inválida",IF($U277="","Revisar parâmetros padrão",IF($V277&gt;'Parâmetros'!$B$8,"Taxa acima do limite",IF($E277&gt;'Parâmetros'!$B$9,"Estoque acima do limite","OK")))))))))))))</f>
        <v/>
      </c>
      <c r="X277" s="26">
        <f>IF(OR($Y277&lt;&gt;1,$A277&lt;&gt;'Resumo'!$B$3,$U277=""),"",COUNTIFS($A$6:$A$505,'Resumo'!$B$3,$Y$6:$Y$505,1,$U$6:$U$505,"&gt;"&amp;$U277)+COUNTIFS($A$6:$A277,'Resumo'!$B$3,$Y$6:$Y277,1,$U$6:$U277,$U277))</f>
        <v/>
      </c>
      <c r="Y277" s="26">
        <f>IF(COUNTA($A277:$K277)=0,"",IFERROR(IF(AND(ISNUMBER($A277),DAY($A277)=1,$A277&gt;=DATE(2020,1,1),$A277&lt;=DATE(2100,12,1),$B277&lt;&gt;"",$C277&lt;&gt;"",$D277&lt;&gt;"",COUNTIF('Parâmetros'!$D$4:$D$13,$D277)=1,ISNUMBER($E277),$E277&gt;0,ISNUMBER($G277),$G277&gt;=0,OR($F277="",AND(ISNUMBER($F277),$F277&gt;=0,$F277&lt;=1)),OR($H277="",AND(ISNUMBER($H277),$H277&gt;=0,$H277&lt;=1)),OR($I277="",AND(ISNUMBER($I277),$I277&gt;=0,$I277&lt;=1)),OR($J277="",AND(ISNUMBER($J277),$J277&gt;=0,$J277&lt;=1)),COUNTIFS($A$6:$A$505,$A277,$B$6:$B$505,$B277)=1),1,0),0))</f>
        <v/>
      </c>
    </row>
    <row r="278">
      <c r="A278" s="46" t="n"/>
      <c r="B278" s="19" t="n"/>
      <c r="C278" s="20" t="n"/>
      <c r="D278" s="19" t="n"/>
      <c r="E278" s="50" t="n"/>
      <c r="F278" s="22" t="n"/>
      <c r="G278" s="50" t="n"/>
      <c r="H278" s="22" t="n"/>
      <c r="I278" s="22" t="n"/>
      <c r="J278" s="22" t="n"/>
      <c r="K278" s="20" t="n"/>
      <c r="L278" s="23">
        <f>IF($Y278&lt;&gt;1,"",IF($F278="",IF(AND(ISNUMBER('Parâmetros'!$B$4),'Parâmetros'!$B$4&gt;=0,'Parâmetros'!$B$4&lt;=1),'Parâmetros'!$B$4,""),$F278))</f>
        <v/>
      </c>
      <c r="M278" s="23">
        <f>IF($Y278&lt;&gt;1,"",IF($H278="",IF(AND(ISNUMBER('Parâmetros'!$B$5),'Parâmetros'!$B$5&gt;=0,'Parâmetros'!$B$5&lt;=1),'Parâmetros'!$B$5,""),$H278))</f>
        <v/>
      </c>
      <c r="N278" s="23">
        <f>IF($Y278&lt;&gt;1,"",IF($I278="",IF(AND(ISNUMBER('Parâmetros'!$B$6),'Parâmetros'!$B$6&gt;=0,'Parâmetros'!$B$6&lt;=1),'Parâmetros'!$B$6,""),$I278))</f>
        <v/>
      </c>
      <c r="O278" s="23">
        <f>IF($Y278&lt;&gt;1,"",IF($J278="",IF(AND(ISNUMBER('Parâmetros'!$B$7),'Parâmetros'!$B$7&gt;=0,'Parâmetros'!$B$7&lt;=1),'Parâmetros'!$B$7,""),$J278))</f>
        <v/>
      </c>
      <c r="P278" s="51">
        <f>IF(OR($Y278&lt;&gt;1,NOT(ISNUMBER($L278))),"",$E278*$L278)</f>
        <v/>
      </c>
      <c r="Q278" s="51">
        <f>IF($Y278&lt;&gt;1,"",$G278)</f>
        <v/>
      </c>
      <c r="R278" s="51">
        <f>IF(OR($Y278&lt;&gt;1,NOT(ISNUMBER($M278))),"",$E278*$M278)</f>
        <v/>
      </c>
      <c r="S278" s="51">
        <f>IF(OR($Y278&lt;&gt;1,NOT(ISNUMBER($N278))),"",$E278*$N278)</f>
        <v/>
      </c>
      <c r="T278" s="51">
        <f>IF(OR($Y278&lt;&gt;1,NOT(ISNUMBER($O278))),"",$E278*$O278)</f>
        <v/>
      </c>
      <c r="U278" s="51">
        <f>IF(COUNT($P278:$T278)&lt;&gt;5,"",SUM($P278:$T278))</f>
        <v/>
      </c>
      <c r="V278" s="23">
        <f>IFERROR($U278/$E278,"")</f>
        <v/>
      </c>
      <c r="W278" s="25">
        <f>IF(COUNTA($A278:$K278)=0,"",IF($A278="","Informar competência",IF($B278="","Informar SKU",IF($C278="","Informar produto",IF($D278="","Informar categoria",IF(COUNTIF('Parâmetros'!$D$4:$D$13,$D278)=0,"Categoria fora da lista",IF($E278="","Informar estoque médio",IF($G278="","Informar armazenagem",IF(COUNTIFS($A$6:$A$505,$A278,$B$6:$B$505,$B278)&gt;1,"Duplicidade de competência e SKU",IF($Y278&lt;&gt;1,"Valor, taxa ou data inválida",IF($U278="","Revisar parâmetros padrão",IF($V278&gt;'Parâmetros'!$B$8,"Taxa acima do limite",IF($E278&gt;'Parâmetros'!$B$9,"Estoque acima do limite","OK")))))))))))))</f>
        <v/>
      </c>
      <c r="X278" s="26">
        <f>IF(OR($Y278&lt;&gt;1,$A278&lt;&gt;'Resumo'!$B$3,$U278=""),"",COUNTIFS($A$6:$A$505,'Resumo'!$B$3,$Y$6:$Y$505,1,$U$6:$U$505,"&gt;"&amp;$U278)+COUNTIFS($A$6:$A278,'Resumo'!$B$3,$Y$6:$Y278,1,$U$6:$U278,$U278))</f>
        <v/>
      </c>
      <c r="Y278" s="26">
        <f>IF(COUNTA($A278:$K278)=0,"",IFERROR(IF(AND(ISNUMBER($A278),DAY($A278)=1,$A278&gt;=DATE(2020,1,1),$A278&lt;=DATE(2100,12,1),$B278&lt;&gt;"",$C278&lt;&gt;"",$D278&lt;&gt;"",COUNTIF('Parâmetros'!$D$4:$D$13,$D278)=1,ISNUMBER($E278),$E278&gt;0,ISNUMBER($G278),$G278&gt;=0,OR($F278="",AND(ISNUMBER($F278),$F278&gt;=0,$F278&lt;=1)),OR($H278="",AND(ISNUMBER($H278),$H278&gt;=0,$H278&lt;=1)),OR($I278="",AND(ISNUMBER($I278),$I278&gt;=0,$I278&lt;=1)),OR($J278="",AND(ISNUMBER($J278),$J278&gt;=0,$J278&lt;=1)),COUNTIFS($A$6:$A$505,$A278,$B$6:$B$505,$B278)=1),1,0),0))</f>
        <v/>
      </c>
    </row>
    <row r="279">
      <c r="A279" s="46" t="n"/>
      <c r="B279" s="19" t="n"/>
      <c r="C279" s="20" t="n"/>
      <c r="D279" s="19" t="n"/>
      <c r="E279" s="50" t="n"/>
      <c r="F279" s="22" t="n"/>
      <c r="G279" s="50" t="n"/>
      <c r="H279" s="22" t="n"/>
      <c r="I279" s="22" t="n"/>
      <c r="J279" s="22" t="n"/>
      <c r="K279" s="20" t="n"/>
      <c r="L279" s="23">
        <f>IF($Y279&lt;&gt;1,"",IF($F279="",IF(AND(ISNUMBER('Parâmetros'!$B$4),'Parâmetros'!$B$4&gt;=0,'Parâmetros'!$B$4&lt;=1),'Parâmetros'!$B$4,""),$F279))</f>
        <v/>
      </c>
      <c r="M279" s="23">
        <f>IF($Y279&lt;&gt;1,"",IF($H279="",IF(AND(ISNUMBER('Parâmetros'!$B$5),'Parâmetros'!$B$5&gt;=0,'Parâmetros'!$B$5&lt;=1),'Parâmetros'!$B$5,""),$H279))</f>
        <v/>
      </c>
      <c r="N279" s="23">
        <f>IF($Y279&lt;&gt;1,"",IF($I279="",IF(AND(ISNUMBER('Parâmetros'!$B$6),'Parâmetros'!$B$6&gt;=0,'Parâmetros'!$B$6&lt;=1),'Parâmetros'!$B$6,""),$I279))</f>
        <v/>
      </c>
      <c r="O279" s="23">
        <f>IF($Y279&lt;&gt;1,"",IF($J279="",IF(AND(ISNUMBER('Parâmetros'!$B$7),'Parâmetros'!$B$7&gt;=0,'Parâmetros'!$B$7&lt;=1),'Parâmetros'!$B$7,""),$J279))</f>
        <v/>
      </c>
      <c r="P279" s="51">
        <f>IF(OR($Y279&lt;&gt;1,NOT(ISNUMBER($L279))),"",$E279*$L279)</f>
        <v/>
      </c>
      <c r="Q279" s="51">
        <f>IF($Y279&lt;&gt;1,"",$G279)</f>
        <v/>
      </c>
      <c r="R279" s="51">
        <f>IF(OR($Y279&lt;&gt;1,NOT(ISNUMBER($M279))),"",$E279*$M279)</f>
        <v/>
      </c>
      <c r="S279" s="51">
        <f>IF(OR($Y279&lt;&gt;1,NOT(ISNUMBER($N279))),"",$E279*$N279)</f>
        <v/>
      </c>
      <c r="T279" s="51">
        <f>IF(OR($Y279&lt;&gt;1,NOT(ISNUMBER($O279))),"",$E279*$O279)</f>
        <v/>
      </c>
      <c r="U279" s="51">
        <f>IF(COUNT($P279:$T279)&lt;&gt;5,"",SUM($P279:$T279))</f>
        <v/>
      </c>
      <c r="V279" s="23">
        <f>IFERROR($U279/$E279,"")</f>
        <v/>
      </c>
      <c r="W279" s="25">
        <f>IF(COUNTA($A279:$K279)=0,"",IF($A279="","Informar competência",IF($B279="","Informar SKU",IF($C279="","Informar produto",IF($D279="","Informar categoria",IF(COUNTIF('Parâmetros'!$D$4:$D$13,$D279)=0,"Categoria fora da lista",IF($E279="","Informar estoque médio",IF($G279="","Informar armazenagem",IF(COUNTIFS($A$6:$A$505,$A279,$B$6:$B$505,$B279)&gt;1,"Duplicidade de competência e SKU",IF($Y279&lt;&gt;1,"Valor, taxa ou data inválida",IF($U279="","Revisar parâmetros padrão",IF($V279&gt;'Parâmetros'!$B$8,"Taxa acima do limite",IF($E279&gt;'Parâmetros'!$B$9,"Estoque acima do limite","OK")))))))))))))</f>
        <v/>
      </c>
      <c r="X279" s="26">
        <f>IF(OR($Y279&lt;&gt;1,$A279&lt;&gt;'Resumo'!$B$3,$U279=""),"",COUNTIFS($A$6:$A$505,'Resumo'!$B$3,$Y$6:$Y$505,1,$U$6:$U$505,"&gt;"&amp;$U279)+COUNTIFS($A$6:$A279,'Resumo'!$B$3,$Y$6:$Y279,1,$U$6:$U279,$U279))</f>
        <v/>
      </c>
      <c r="Y279" s="26">
        <f>IF(COUNTA($A279:$K279)=0,"",IFERROR(IF(AND(ISNUMBER($A279),DAY($A279)=1,$A279&gt;=DATE(2020,1,1),$A279&lt;=DATE(2100,12,1),$B279&lt;&gt;"",$C279&lt;&gt;"",$D279&lt;&gt;"",COUNTIF('Parâmetros'!$D$4:$D$13,$D279)=1,ISNUMBER($E279),$E279&gt;0,ISNUMBER($G279),$G279&gt;=0,OR($F279="",AND(ISNUMBER($F279),$F279&gt;=0,$F279&lt;=1)),OR($H279="",AND(ISNUMBER($H279),$H279&gt;=0,$H279&lt;=1)),OR($I279="",AND(ISNUMBER($I279),$I279&gt;=0,$I279&lt;=1)),OR($J279="",AND(ISNUMBER($J279),$J279&gt;=0,$J279&lt;=1)),COUNTIFS($A$6:$A$505,$A279,$B$6:$B$505,$B279)=1),1,0),0))</f>
        <v/>
      </c>
    </row>
    <row r="280">
      <c r="A280" s="46" t="n"/>
      <c r="B280" s="19" t="n"/>
      <c r="C280" s="20" t="n"/>
      <c r="D280" s="19" t="n"/>
      <c r="E280" s="50" t="n"/>
      <c r="F280" s="22" t="n"/>
      <c r="G280" s="50" t="n"/>
      <c r="H280" s="22" t="n"/>
      <c r="I280" s="22" t="n"/>
      <c r="J280" s="22" t="n"/>
      <c r="K280" s="20" t="n"/>
      <c r="L280" s="23">
        <f>IF($Y280&lt;&gt;1,"",IF($F280="",IF(AND(ISNUMBER('Parâmetros'!$B$4),'Parâmetros'!$B$4&gt;=0,'Parâmetros'!$B$4&lt;=1),'Parâmetros'!$B$4,""),$F280))</f>
        <v/>
      </c>
      <c r="M280" s="23">
        <f>IF($Y280&lt;&gt;1,"",IF($H280="",IF(AND(ISNUMBER('Parâmetros'!$B$5),'Parâmetros'!$B$5&gt;=0,'Parâmetros'!$B$5&lt;=1),'Parâmetros'!$B$5,""),$H280))</f>
        <v/>
      </c>
      <c r="N280" s="23">
        <f>IF($Y280&lt;&gt;1,"",IF($I280="",IF(AND(ISNUMBER('Parâmetros'!$B$6),'Parâmetros'!$B$6&gt;=0,'Parâmetros'!$B$6&lt;=1),'Parâmetros'!$B$6,""),$I280))</f>
        <v/>
      </c>
      <c r="O280" s="23">
        <f>IF($Y280&lt;&gt;1,"",IF($J280="",IF(AND(ISNUMBER('Parâmetros'!$B$7),'Parâmetros'!$B$7&gt;=0,'Parâmetros'!$B$7&lt;=1),'Parâmetros'!$B$7,""),$J280))</f>
        <v/>
      </c>
      <c r="P280" s="51">
        <f>IF(OR($Y280&lt;&gt;1,NOT(ISNUMBER($L280))),"",$E280*$L280)</f>
        <v/>
      </c>
      <c r="Q280" s="51">
        <f>IF($Y280&lt;&gt;1,"",$G280)</f>
        <v/>
      </c>
      <c r="R280" s="51">
        <f>IF(OR($Y280&lt;&gt;1,NOT(ISNUMBER($M280))),"",$E280*$M280)</f>
        <v/>
      </c>
      <c r="S280" s="51">
        <f>IF(OR($Y280&lt;&gt;1,NOT(ISNUMBER($N280))),"",$E280*$N280)</f>
        <v/>
      </c>
      <c r="T280" s="51">
        <f>IF(OR($Y280&lt;&gt;1,NOT(ISNUMBER($O280))),"",$E280*$O280)</f>
        <v/>
      </c>
      <c r="U280" s="51">
        <f>IF(COUNT($P280:$T280)&lt;&gt;5,"",SUM($P280:$T280))</f>
        <v/>
      </c>
      <c r="V280" s="23">
        <f>IFERROR($U280/$E280,"")</f>
        <v/>
      </c>
      <c r="W280" s="25">
        <f>IF(COUNTA($A280:$K280)=0,"",IF($A280="","Informar competência",IF($B280="","Informar SKU",IF($C280="","Informar produto",IF($D280="","Informar categoria",IF(COUNTIF('Parâmetros'!$D$4:$D$13,$D280)=0,"Categoria fora da lista",IF($E280="","Informar estoque médio",IF($G280="","Informar armazenagem",IF(COUNTIFS($A$6:$A$505,$A280,$B$6:$B$505,$B280)&gt;1,"Duplicidade de competência e SKU",IF($Y280&lt;&gt;1,"Valor, taxa ou data inválida",IF($U280="","Revisar parâmetros padrão",IF($V280&gt;'Parâmetros'!$B$8,"Taxa acima do limite",IF($E280&gt;'Parâmetros'!$B$9,"Estoque acima do limite","OK")))))))))))))</f>
        <v/>
      </c>
      <c r="X280" s="26">
        <f>IF(OR($Y280&lt;&gt;1,$A280&lt;&gt;'Resumo'!$B$3,$U280=""),"",COUNTIFS($A$6:$A$505,'Resumo'!$B$3,$Y$6:$Y$505,1,$U$6:$U$505,"&gt;"&amp;$U280)+COUNTIFS($A$6:$A280,'Resumo'!$B$3,$Y$6:$Y280,1,$U$6:$U280,$U280))</f>
        <v/>
      </c>
      <c r="Y280" s="26">
        <f>IF(COUNTA($A280:$K280)=0,"",IFERROR(IF(AND(ISNUMBER($A280),DAY($A280)=1,$A280&gt;=DATE(2020,1,1),$A280&lt;=DATE(2100,12,1),$B280&lt;&gt;"",$C280&lt;&gt;"",$D280&lt;&gt;"",COUNTIF('Parâmetros'!$D$4:$D$13,$D280)=1,ISNUMBER($E280),$E280&gt;0,ISNUMBER($G280),$G280&gt;=0,OR($F280="",AND(ISNUMBER($F280),$F280&gt;=0,$F280&lt;=1)),OR($H280="",AND(ISNUMBER($H280),$H280&gt;=0,$H280&lt;=1)),OR($I280="",AND(ISNUMBER($I280),$I280&gt;=0,$I280&lt;=1)),OR($J280="",AND(ISNUMBER($J280),$J280&gt;=0,$J280&lt;=1)),COUNTIFS($A$6:$A$505,$A280,$B$6:$B$505,$B280)=1),1,0),0))</f>
        <v/>
      </c>
    </row>
    <row r="281">
      <c r="A281" s="46" t="n"/>
      <c r="B281" s="19" t="n"/>
      <c r="C281" s="20" t="n"/>
      <c r="D281" s="19" t="n"/>
      <c r="E281" s="50" t="n"/>
      <c r="F281" s="22" t="n"/>
      <c r="G281" s="50" t="n"/>
      <c r="H281" s="22" t="n"/>
      <c r="I281" s="22" t="n"/>
      <c r="J281" s="22" t="n"/>
      <c r="K281" s="20" t="n"/>
      <c r="L281" s="23">
        <f>IF($Y281&lt;&gt;1,"",IF($F281="",IF(AND(ISNUMBER('Parâmetros'!$B$4),'Parâmetros'!$B$4&gt;=0,'Parâmetros'!$B$4&lt;=1),'Parâmetros'!$B$4,""),$F281))</f>
        <v/>
      </c>
      <c r="M281" s="23">
        <f>IF($Y281&lt;&gt;1,"",IF($H281="",IF(AND(ISNUMBER('Parâmetros'!$B$5),'Parâmetros'!$B$5&gt;=0,'Parâmetros'!$B$5&lt;=1),'Parâmetros'!$B$5,""),$H281))</f>
        <v/>
      </c>
      <c r="N281" s="23">
        <f>IF($Y281&lt;&gt;1,"",IF($I281="",IF(AND(ISNUMBER('Parâmetros'!$B$6),'Parâmetros'!$B$6&gt;=0,'Parâmetros'!$B$6&lt;=1),'Parâmetros'!$B$6,""),$I281))</f>
        <v/>
      </c>
      <c r="O281" s="23">
        <f>IF($Y281&lt;&gt;1,"",IF($J281="",IF(AND(ISNUMBER('Parâmetros'!$B$7),'Parâmetros'!$B$7&gt;=0,'Parâmetros'!$B$7&lt;=1),'Parâmetros'!$B$7,""),$J281))</f>
        <v/>
      </c>
      <c r="P281" s="51">
        <f>IF(OR($Y281&lt;&gt;1,NOT(ISNUMBER($L281))),"",$E281*$L281)</f>
        <v/>
      </c>
      <c r="Q281" s="51">
        <f>IF($Y281&lt;&gt;1,"",$G281)</f>
        <v/>
      </c>
      <c r="R281" s="51">
        <f>IF(OR($Y281&lt;&gt;1,NOT(ISNUMBER($M281))),"",$E281*$M281)</f>
        <v/>
      </c>
      <c r="S281" s="51">
        <f>IF(OR($Y281&lt;&gt;1,NOT(ISNUMBER($N281))),"",$E281*$N281)</f>
        <v/>
      </c>
      <c r="T281" s="51">
        <f>IF(OR($Y281&lt;&gt;1,NOT(ISNUMBER($O281))),"",$E281*$O281)</f>
        <v/>
      </c>
      <c r="U281" s="51">
        <f>IF(COUNT($P281:$T281)&lt;&gt;5,"",SUM($P281:$T281))</f>
        <v/>
      </c>
      <c r="V281" s="23">
        <f>IFERROR($U281/$E281,"")</f>
        <v/>
      </c>
      <c r="W281" s="25">
        <f>IF(COUNTA($A281:$K281)=0,"",IF($A281="","Informar competência",IF($B281="","Informar SKU",IF($C281="","Informar produto",IF($D281="","Informar categoria",IF(COUNTIF('Parâmetros'!$D$4:$D$13,$D281)=0,"Categoria fora da lista",IF($E281="","Informar estoque médio",IF($G281="","Informar armazenagem",IF(COUNTIFS($A$6:$A$505,$A281,$B$6:$B$505,$B281)&gt;1,"Duplicidade de competência e SKU",IF($Y281&lt;&gt;1,"Valor, taxa ou data inválida",IF($U281="","Revisar parâmetros padrão",IF($V281&gt;'Parâmetros'!$B$8,"Taxa acima do limite",IF($E281&gt;'Parâmetros'!$B$9,"Estoque acima do limite","OK")))))))))))))</f>
        <v/>
      </c>
      <c r="X281" s="26">
        <f>IF(OR($Y281&lt;&gt;1,$A281&lt;&gt;'Resumo'!$B$3,$U281=""),"",COUNTIFS($A$6:$A$505,'Resumo'!$B$3,$Y$6:$Y$505,1,$U$6:$U$505,"&gt;"&amp;$U281)+COUNTIFS($A$6:$A281,'Resumo'!$B$3,$Y$6:$Y281,1,$U$6:$U281,$U281))</f>
        <v/>
      </c>
      <c r="Y281" s="26">
        <f>IF(COUNTA($A281:$K281)=0,"",IFERROR(IF(AND(ISNUMBER($A281),DAY($A281)=1,$A281&gt;=DATE(2020,1,1),$A281&lt;=DATE(2100,12,1),$B281&lt;&gt;"",$C281&lt;&gt;"",$D281&lt;&gt;"",COUNTIF('Parâmetros'!$D$4:$D$13,$D281)=1,ISNUMBER($E281),$E281&gt;0,ISNUMBER($G281),$G281&gt;=0,OR($F281="",AND(ISNUMBER($F281),$F281&gt;=0,$F281&lt;=1)),OR($H281="",AND(ISNUMBER($H281),$H281&gt;=0,$H281&lt;=1)),OR($I281="",AND(ISNUMBER($I281),$I281&gt;=0,$I281&lt;=1)),OR($J281="",AND(ISNUMBER($J281),$J281&gt;=0,$J281&lt;=1)),COUNTIFS($A$6:$A$505,$A281,$B$6:$B$505,$B281)=1),1,0),0))</f>
        <v/>
      </c>
    </row>
    <row r="282">
      <c r="A282" s="46" t="n"/>
      <c r="B282" s="19" t="n"/>
      <c r="C282" s="20" t="n"/>
      <c r="D282" s="19" t="n"/>
      <c r="E282" s="50" t="n"/>
      <c r="F282" s="22" t="n"/>
      <c r="G282" s="50" t="n"/>
      <c r="H282" s="22" t="n"/>
      <c r="I282" s="22" t="n"/>
      <c r="J282" s="22" t="n"/>
      <c r="K282" s="20" t="n"/>
      <c r="L282" s="23">
        <f>IF($Y282&lt;&gt;1,"",IF($F282="",IF(AND(ISNUMBER('Parâmetros'!$B$4),'Parâmetros'!$B$4&gt;=0,'Parâmetros'!$B$4&lt;=1),'Parâmetros'!$B$4,""),$F282))</f>
        <v/>
      </c>
      <c r="M282" s="23">
        <f>IF($Y282&lt;&gt;1,"",IF($H282="",IF(AND(ISNUMBER('Parâmetros'!$B$5),'Parâmetros'!$B$5&gt;=0,'Parâmetros'!$B$5&lt;=1),'Parâmetros'!$B$5,""),$H282))</f>
        <v/>
      </c>
      <c r="N282" s="23">
        <f>IF($Y282&lt;&gt;1,"",IF($I282="",IF(AND(ISNUMBER('Parâmetros'!$B$6),'Parâmetros'!$B$6&gt;=0,'Parâmetros'!$B$6&lt;=1),'Parâmetros'!$B$6,""),$I282))</f>
        <v/>
      </c>
      <c r="O282" s="23">
        <f>IF($Y282&lt;&gt;1,"",IF($J282="",IF(AND(ISNUMBER('Parâmetros'!$B$7),'Parâmetros'!$B$7&gt;=0,'Parâmetros'!$B$7&lt;=1),'Parâmetros'!$B$7,""),$J282))</f>
        <v/>
      </c>
      <c r="P282" s="51">
        <f>IF(OR($Y282&lt;&gt;1,NOT(ISNUMBER($L282))),"",$E282*$L282)</f>
        <v/>
      </c>
      <c r="Q282" s="51">
        <f>IF($Y282&lt;&gt;1,"",$G282)</f>
        <v/>
      </c>
      <c r="R282" s="51">
        <f>IF(OR($Y282&lt;&gt;1,NOT(ISNUMBER($M282))),"",$E282*$M282)</f>
        <v/>
      </c>
      <c r="S282" s="51">
        <f>IF(OR($Y282&lt;&gt;1,NOT(ISNUMBER($N282))),"",$E282*$N282)</f>
        <v/>
      </c>
      <c r="T282" s="51">
        <f>IF(OR($Y282&lt;&gt;1,NOT(ISNUMBER($O282))),"",$E282*$O282)</f>
        <v/>
      </c>
      <c r="U282" s="51">
        <f>IF(COUNT($P282:$T282)&lt;&gt;5,"",SUM($P282:$T282))</f>
        <v/>
      </c>
      <c r="V282" s="23">
        <f>IFERROR($U282/$E282,"")</f>
        <v/>
      </c>
      <c r="W282" s="25">
        <f>IF(COUNTA($A282:$K282)=0,"",IF($A282="","Informar competência",IF($B282="","Informar SKU",IF($C282="","Informar produto",IF($D282="","Informar categoria",IF(COUNTIF('Parâmetros'!$D$4:$D$13,$D282)=0,"Categoria fora da lista",IF($E282="","Informar estoque médio",IF($G282="","Informar armazenagem",IF(COUNTIFS($A$6:$A$505,$A282,$B$6:$B$505,$B282)&gt;1,"Duplicidade de competência e SKU",IF($Y282&lt;&gt;1,"Valor, taxa ou data inválida",IF($U282="","Revisar parâmetros padrão",IF($V282&gt;'Parâmetros'!$B$8,"Taxa acima do limite",IF($E282&gt;'Parâmetros'!$B$9,"Estoque acima do limite","OK")))))))))))))</f>
        <v/>
      </c>
      <c r="X282" s="26">
        <f>IF(OR($Y282&lt;&gt;1,$A282&lt;&gt;'Resumo'!$B$3,$U282=""),"",COUNTIFS($A$6:$A$505,'Resumo'!$B$3,$Y$6:$Y$505,1,$U$6:$U$505,"&gt;"&amp;$U282)+COUNTIFS($A$6:$A282,'Resumo'!$B$3,$Y$6:$Y282,1,$U$6:$U282,$U282))</f>
        <v/>
      </c>
      <c r="Y282" s="26">
        <f>IF(COUNTA($A282:$K282)=0,"",IFERROR(IF(AND(ISNUMBER($A282),DAY($A282)=1,$A282&gt;=DATE(2020,1,1),$A282&lt;=DATE(2100,12,1),$B282&lt;&gt;"",$C282&lt;&gt;"",$D282&lt;&gt;"",COUNTIF('Parâmetros'!$D$4:$D$13,$D282)=1,ISNUMBER($E282),$E282&gt;0,ISNUMBER($G282),$G282&gt;=0,OR($F282="",AND(ISNUMBER($F282),$F282&gt;=0,$F282&lt;=1)),OR($H282="",AND(ISNUMBER($H282),$H282&gt;=0,$H282&lt;=1)),OR($I282="",AND(ISNUMBER($I282),$I282&gt;=0,$I282&lt;=1)),OR($J282="",AND(ISNUMBER($J282),$J282&gt;=0,$J282&lt;=1)),COUNTIFS($A$6:$A$505,$A282,$B$6:$B$505,$B282)=1),1,0),0))</f>
        <v/>
      </c>
    </row>
    <row r="283">
      <c r="A283" s="46" t="n"/>
      <c r="B283" s="19" t="n"/>
      <c r="C283" s="20" t="n"/>
      <c r="D283" s="19" t="n"/>
      <c r="E283" s="50" t="n"/>
      <c r="F283" s="22" t="n"/>
      <c r="G283" s="50" t="n"/>
      <c r="H283" s="22" t="n"/>
      <c r="I283" s="22" t="n"/>
      <c r="J283" s="22" t="n"/>
      <c r="K283" s="20" t="n"/>
      <c r="L283" s="23">
        <f>IF($Y283&lt;&gt;1,"",IF($F283="",IF(AND(ISNUMBER('Parâmetros'!$B$4),'Parâmetros'!$B$4&gt;=0,'Parâmetros'!$B$4&lt;=1),'Parâmetros'!$B$4,""),$F283))</f>
        <v/>
      </c>
      <c r="M283" s="23">
        <f>IF($Y283&lt;&gt;1,"",IF($H283="",IF(AND(ISNUMBER('Parâmetros'!$B$5),'Parâmetros'!$B$5&gt;=0,'Parâmetros'!$B$5&lt;=1),'Parâmetros'!$B$5,""),$H283))</f>
        <v/>
      </c>
      <c r="N283" s="23">
        <f>IF($Y283&lt;&gt;1,"",IF($I283="",IF(AND(ISNUMBER('Parâmetros'!$B$6),'Parâmetros'!$B$6&gt;=0,'Parâmetros'!$B$6&lt;=1),'Parâmetros'!$B$6,""),$I283))</f>
        <v/>
      </c>
      <c r="O283" s="23">
        <f>IF($Y283&lt;&gt;1,"",IF($J283="",IF(AND(ISNUMBER('Parâmetros'!$B$7),'Parâmetros'!$B$7&gt;=0,'Parâmetros'!$B$7&lt;=1),'Parâmetros'!$B$7,""),$J283))</f>
        <v/>
      </c>
      <c r="P283" s="51">
        <f>IF(OR($Y283&lt;&gt;1,NOT(ISNUMBER($L283))),"",$E283*$L283)</f>
        <v/>
      </c>
      <c r="Q283" s="51">
        <f>IF($Y283&lt;&gt;1,"",$G283)</f>
        <v/>
      </c>
      <c r="R283" s="51">
        <f>IF(OR($Y283&lt;&gt;1,NOT(ISNUMBER($M283))),"",$E283*$M283)</f>
        <v/>
      </c>
      <c r="S283" s="51">
        <f>IF(OR($Y283&lt;&gt;1,NOT(ISNUMBER($N283))),"",$E283*$N283)</f>
        <v/>
      </c>
      <c r="T283" s="51">
        <f>IF(OR($Y283&lt;&gt;1,NOT(ISNUMBER($O283))),"",$E283*$O283)</f>
        <v/>
      </c>
      <c r="U283" s="51">
        <f>IF(COUNT($P283:$T283)&lt;&gt;5,"",SUM($P283:$T283))</f>
        <v/>
      </c>
      <c r="V283" s="23">
        <f>IFERROR($U283/$E283,"")</f>
        <v/>
      </c>
      <c r="W283" s="25">
        <f>IF(COUNTA($A283:$K283)=0,"",IF($A283="","Informar competência",IF($B283="","Informar SKU",IF($C283="","Informar produto",IF($D283="","Informar categoria",IF(COUNTIF('Parâmetros'!$D$4:$D$13,$D283)=0,"Categoria fora da lista",IF($E283="","Informar estoque médio",IF($G283="","Informar armazenagem",IF(COUNTIFS($A$6:$A$505,$A283,$B$6:$B$505,$B283)&gt;1,"Duplicidade de competência e SKU",IF($Y283&lt;&gt;1,"Valor, taxa ou data inválida",IF($U283="","Revisar parâmetros padrão",IF($V283&gt;'Parâmetros'!$B$8,"Taxa acima do limite",IF($E283&gt;'Parâmetros'!$B$9,"Estoque acima do limite","OK")))))))))))))</f>
        <v/>
      </c>
      <c r="X283" s="26">
        <f>IF(OR($Y283&lt;&gt;1,$A283&lt;&gt;'Resumo'!$B$3,$U283=""),"",COUNTIFS($A$6:$A$505,'Resumo'!$B$3,$Y$6:$Y$505,1,$U$6:$U$505,"&gt;"&amp;$U283)+COUNTIFS($A$6:$A283,'Resumo'!$B$3,$Y$6:$Y283,1,$U$6:$U283,$U283))</f>
        <v/>
      </c>
      <c r="Y283" s="26">
        <f>IF(COUNTA($A283:$K283)=0,"",IFERROR(IF(AND(ISNUMBER($A283),DAY($A283)=1,$A283&gt;=DATE(2020,1,1),$A283&lt;=DATE(2100,12,1),$B283&lt;&gt;"",$C283&lt;&gt;"",$D283&lt;&gt;"",COUNTIF('Parâmetros'!$D$4:$D$13,$D283)=1,ISNUMBER($E283),$E283&gt;0,ISNUMBER($G283),$G283&gt;=0,OR($F283="",AND(ISNUMBER($F283),$F283&gt;=0,$F283&lt;=1)),OR($H283="",AND(ISNUMBER($H283),$H283&gt;=0,$H283&lt;=1)),OR($I283="",AND(ISNUMBER($I283),$I283&gt;=0,$I283&lt;=1)),OR($J283="",AND(ISNUMBER($J283),$J283&gt;=0,$J283&lt;=1)),COUNTIFS($A$6:$A$505,$A283,$B$6:$B$505,$B283)=1),1,0),0))</f>
        <v/>
      </c>
    </row>
    <row r="284">
      <c r="A284" s="46" t="n"/>
      <c r="B284" s="19" t="n"/>
      <c r="C284" s="20" t="n"/>
      <c r="D284" s="19" t="n"/>
      <c r="E284" s="50" t="n"/>
      <c r="F284" s="22" t="n"/>
      <c r="G284" s="50" t="n"/>
      <c r="H284" s="22" t="n"/>
      <c r="I284" s="22" t="n"/>
      <c r="J284" s="22" t="n"/>
      <c r="K284" s="20" t="n"/>
      <c r="L284" s="23">
        <f>IF($Y284&lt;&gt;1,"",IF($F284="",IF(AND(ISNUMBER('Parâmetros'!$B$4),'Parâmetros'!$B$4&gt;=0,'Parâmetros'!$B$4&lt;=1),'Parâmetros'!$B$4,""),$F284))</f>
        <v/>
      </c>
      <c r="M284" s="23">
        <f>IF($Y284&lt;&gt;1,"",IF($H284="",IF(AND(ISNUMBER('Parâmetros'!$B$5),'Parâmetros'!$B$5&gt;=0,'Parâmetros'!$B$5&lt;=1),'Parâmetros'!$B$5,""),$H284))</f>
        <v/>
      </c>
      <c r="N284" s="23">
        <f>IF($Y284&lt;&gt;1,"",IF($I284="",IF(AND(ISNUMBER('Parâmetros'!$B$6),'Parâmetros'!$B$6&gt;=0,'Parâmetros'!$B$6&lt;=1),'Parâmetros'!$B$6,""),$I284))</f>
        <v/>
      </c>
      <c r="O284" s="23">
        <f>IF($Y284&lt;&gt;1,"",IF($J284="",IF(AND(ISNUMBER('Parâmetros'!$B$7),'Parâmetros'!$B$7&gt;=0,'Parâmetros'!$B$7&lt;=1),'Parâmetros'!$B$7,""),$J284))</f>
        <v/>
      </c>
      <c r="P284" s="51">
        <f>IF(OR($Y284&lt;&gt;1,NOT(ISNUMBER($L284))),"",$E284*$L284)</f>
        <v/>
      </c>
      <c r="Q284" s="51">
        <f>IF($Y284&lt;&gt;1,"",$G284)</f>
        <v/>
      </c>
      <c r="R284" s="51">
        <f>IF(OR($Y284&lt;&gt;1,NOT(ISNUMBER($M284))),"",$E284*$M284)</f>
        <v/>
      </c>
      <c r="S284" s="51">
        <f>IF(OR($Y284&lt;&gt;1,NOT(ISNUMBER($N284))),"",$E284*$N284)</f>
        <v/>
      </c>
      <c r="T284" s="51">
        <f>IF(OR($Y284&lt;&gt;1,NOT(ISNUMBER($O284))),"",$E284*$O284)</f>
        <v/>
      </c>
      <c r="U284" s="51">
        <f>IF(COUNT($P284:$T284)&lt;&gt;5,"",SUM($P284:$T284))</f>
        <v/>
      </c>
      <c r="V284" s="23">
        <f>IFERROR($U284/$E284,"")</f>
        <v/>
      </c>
      <c r="W284" s="25">
        <f>IF(COUNTA($A284:$K284)=0,"",IF($A284="","Informar competência",IF($B284="","Informar SKU",IF($C284="","Informar produto",IF($D284="","Informar categoria",IF(COUNTIF('Parâmetros'!$D$4:$D$13,$D284)=0,"Categoria fora da lista",IF($E284="","Informar estoque médio",IF($G284="","Informar armazenagem",IF(COUNTIFS($A$6:$A$505,$A284,$B$6:$B$505,$B284)&gt;1,"Duplicidade de competência e SKU",IF($Y284&lt;&gt;1,"Valor, taxa ou data inválida",IF($U284="","Revisar parâmetros padrão",IF($V284&gt;'Parâmetros'!$B$8,"Taxa acima do limite",IF($E284&gt;'Parâmetros'!$B$9,"Estoque acima do limite","OK")))))))))))))</f>
        <v/>
      </c>
      <c r="X284" s="26">
        <f>IF(OR($Y284&lt;&gt;1,$A284&lt;&gt;'Resumo'!$B$3,$U284=""),"",COUNTIFS($A$6:$A$505,'Resumo'!$B$3,$Y$6:$Y$505,1,$U$6:$U$505,"&gt;"&amp;$U284)+COUNTIFS($A$6:$A284,'Resumo'!$B$3,$Y$6:$Y284,1,$U$6:$U284,$U284))</f>
        <v/>
      </c>
      <c r="Y284" s="26">
        <f>IF(COUNTA($A284:$K284)=0,"",IFERROR(IF(AND(ISNUMBER($A284),DAY($A284)=1,$A284&gt;=DATE(2020,1,1),$A284&lt;=DATE(2100,12,1),$B284&lt;&gt;"",$C284&lt;&gt;"",$D284&lt;&gt;"",COUNTIF('Parâmetros'!$D$4:$D$13,$D284)=1,ISNUMBER($E284),$E284&gt;0,ISNUMBER($G284),$G284&gt;=0,OR($F284="",AND(ISNUMBER($F284),$F284&gt;=0,$F284&lt;=1)),OR($H284="",AND(ISNUMBER($H284),$H284&gt;=0,$H284&lt;=1)),OR($I284="",AND(ISNUMBER($I284),$I284&gt;=0,$I284&lt;=1)),OR($J284="",AND(ISNUMBER($J284),$J284&gt;=0,$J284&lt;=1)),COUNTIFS($A$6:$A$505,$A284,$B$6:$B$505,$B284)=1),1,0),0))</f>
        <v/>
      </c>
    </row>
    <row r="285">
      <c r="A285" s="46" t="n"/>
      <c r="B285" s="19" t="n"/>
      <c r="C285" s="20" t="n"/>
      <c r="D285" s="19" t="n"/>
      <c r="E285" s="50" t="n"/>
      <c r="F285" s="22" t="n"/>
      <c r="G285" s="50" t="n"/>
      <c r="H285" s="22" t="n"/>
      <c r="I285" s="22" t="n"/>
      <c r="J285" s="22" t="n"/>
      <c r="K285" s="20" t="n"/>
      <c r="L285" s="23">
        <f>IF($Y285&lt;&gt;1,"",IF($F285="",IF(AND(ISNUMBER('Parâmetros'!$B$4),'Parâmetros'!$B$4&gt;=0,'Parâmetros'!$B$4&lt;=1),'Parâmetros'!$B$4,""),$F285))</f>
        <v/>
      </c>
      <c r="M285" s="23">
        <f>IF($Y285&lt;&gt;1,"",IF($H285="",IF(AND(ISNUMBER('Parâmetros'!$B$5),'Parâmetros'!$B$5&gt;=0,'Parâmetros'!$B$5&lt;=1),'Parâmetros'!$B$5,""),$H285))</f>
        <v/>
      </c>
      <c r="N285" s="23">
        <f>IF($Y285&lt;&gt;1,"",IF($I285="",IF(AND(ISNUMBER('Parâmetros'!$B$6),'Parâmetros'!$B$6&gt;=0,'Parâmetros'!$B$6&lt;=1),'Parâmetros'!$B$6,""),$I285))</f>
        <v/>
      </c>
      <c r="O285" s="23">
        <f>IF($Y285&lt;&gt;1,"",IF($J285="",IF(AND(ISNUMBER('Parâmetros'!$B$7),'Parâmetros'!$B$7&gt;=0,'Parâmetros'!$B$7&lt;=1),'Parâmetros'!$B$7,""),$J285))</f>
        <v/>
      </c>
      <c r="P285" s="51">
        <f>IF(OR($Y285&lt;&gt;1,NOT(ISNUMBER($L285))),"",$E285*$L285)</f>
        <v/>
      </c>
      <c r="Q285" s="51">
        <f>IF($Y285&lt;&gt;1,"",$G285)</f>
        <v/>
      </c>
      <c r="R285" s="51">
        <f>IF(OR($Y285&lt;&gt;1,NOT(ISNUMBER($M285))),"",$E285*$M285)</f>
        <v/>
      </c>
      <c r="S285" s="51">
        <f>IF(OR($Y285&lt;&gt;1,NOT(ISNUMBER($N285))),"",$E285*$N285)</f>
        <v/>
      </c>
      <c r="T285" s="51">
        <f>IF(OR($Y285&lt;&gt;1,NOT(ISNUMBER($O285))),"",$E285*$O285)</f>
        <v/>
      </c>
      <c r="U285" s="51">
        <f>IF(COUNT($P285:$T285)&lt;&gt;5,"",SUM($P285:$T285))</f>
        <v/>
      </c>
      <c r="V285" s="23">
        <f>IFERROR($U285/$E285,"")</f>
        <v/>
      </c>
      <c r="W285" s="25">
        <f>IF(COUNTA($A285:$K285)=0,"",IF($A285="","Informar competência",IF($B285="","Informar SKU",IF($C285="","Informar produto",IF($D285="","Informar categoria",IF(COUNTIF('Parâmetros'!$D$4:$D$13,$D285)=0,"Categoria fora da lista",IF($E285="","Informar estoque médio",IF($G285="","Informar armazenagem",IF(COUNTIFS($A$6:$A$505,$A285,$B$6:$B$505,$B285)&gt;1,"Duplicidade de competência e SKU",IF($Y285&lt;&gt;1,"Valor, taxa ou data inválida",IF($U285="","Revisar parâmetros padrão",IF($V285&gt;'Parâmetros'!$B$8,"Taxa acima do limite",IF($E285&gt;'Parâmetros'!$B$9,"Estoque acima do limite","OK")))))))))))))</f>
        <v/>
      </c>
      <c r="X285" s="26">
        <f>IF(OR($Y285&lt;&gt;1,$A285&lt;&gt;'Resumo'!$B$3,$U285=""),"",COUNTIFS($A$6:$A$505,'Resumo'!$B$3,$Y$6:$Y$505,1,$U$6:$U$505,"&gt;"&amp;$U285)+COUNTIFS($A$6:$A285,'Resumo'!$B$3,$Y$6:$Y285,1,$U$6:$U285,$U285))</f>
        <v/>
      </c>
      <c r="Y285" s="26">
        <f>IF(COUNTA($A285:$K285)=0,"",IFERROR(IF(AND(ISNUMBER($A285),DAY($A285)=1,$A285&gt;=DATE(2020,1,1),$A285&lt;=DATE(2100,12,1),$B285&lt;&gt;"",$C285&lt;&gt;"",$D285&lt;&gt;"",COUNTIF('Parâmetros'!$D$4:$D$13,$D285)=1,ISNUMBER($E285),$E285&gt;0,ISNUMBER($G285),$G285&gt;=0,OR($F285="",AND(ISNUMBER($F285),$F285&gt;=0,$F285&lt;=1)),OR($H285="",AND(ISNUMBER($H285),$H285&gt;=0,$H285&lt;=1)),OR($I285="",AND(ISNUMBER($I285),$I285&gt;=0,$I285&lt;=1)),OR($J285="",AND(ISNUMBER($J285),$J285&gt;=0,$J285&lt;=1)),COUNTIFS($A$6:$A$505,$A285,$B$6:$B$505,$B285)=1),1,0),0))</f>
        <v/>
      </c>
    </row>
    <row r="286">
      <c r="A286" s="46" t="n"/>
      <c r="B286" s="19" t="n"/>
      <c r="C286" s="20" t="n"/>
      <c r="D286" s="19" t="n"/>
      <c r="E286" s="50" t="n"/>
      <c r="F286" s="22" t="n"/>
      <c r="G286" s="50" t="n"/>
      <c r="H286" s="22" t="n"/>
      <c r="I286" s="22" t="n"/>
      <c r="J286" s="22" t="n"/>
      <c r="K286" s="20" t="n"/>
      <c r="L286" s="23">
        <f>IF($Y286&lt;&gt;1,"",IF($F286="",IF(AND(ISNUMBER('Parâmetros'!$B$4),'Parâmetros'!$B$4&gt;=0,'Parâmetros'!$B$4&lt;=1),'Parâmetros'!$B$4,""),$F286))</f>
        <v/>
      </c>
      <c r="M286" s="23">
        <f>IF($Y286&lt;&gt;1,"",IF($H286="",IF(AND(ISNUMBER('Parâmetros'!$B$5),'Parâmetros'!$B$5&gt;=0,'Parâmetros'!$B$5&lt;=1),'Parâmetros'!$B$5,""),$H286))</f>
        <v/>
      </c>
      <c r="N286" s="23">
        <f>IF($Y286&lt;&gt;1,"",IF($I286="",IF(AND(ISNUMBER('Parâmetros'!$B$6),'Parâmetros'!$B$6&gt;=0,'Parâmetros'!$B$6&lt;=1),'Parâmetros'!$B$6,""),$I286))</f>
        <v/>
      </c>
      <c r="O286" s="23">
        <f>IF($Y286&lt;&gt;1,"",IF($J286="",IF(AND(ISNUMBER('Parâmetros'!$B$7),'Parâmetros'!$B$7&gt;=0,'Parâmetros'!$B$7&lt;=1),'Parâmetros'!$B$7,""),$J286))</f>
        <v/>
      </c>
      <c r="P286" s="51">
        <f>IF(OR($Y286&lt;&gt;1,NOT(ISNUMBER($L286))),"",$E286*$L286)</f>
        <v/>
      </c>
      <c r="Q286" s="51">
        <f>IF($Y286&lt;&gt;1,"",$G286)</f>
        <v/>
      </c>
      <c r="R286" s="51">
        <f>IF(OR($Y286&lt;&gt;1,NOT(ISNUMBER($M286))),"",$E286*$M286)</f>
        <v/>
      </c>
      <c r="S286" s="51">
        <f>IF(OR($Y286&lt;&gt;1,NOT(ISNUMBER($N286))),"",$E286*$N286)</f>
        <v/>
      </c>
      <c r="T286" s="51">
        <f>IF(OR($Y286&lt;&gt;1,NOT(ISNUMBER($O286))),"",$E286*$O286)</f>
        <v/>
      </c>
      <c r="U286" s="51">
        <f>IF(COUNT($P286:$T286)&lt;&gt;5,"",SUM($P286:$T286))</f>
        <v/>
      </c>
      <c r="V286" s="23">
        <f>IFERROR($U286/$E286,"")</f>
        <v/>
      </c>
      <c r="W286" s="25">
        <f>IF(COUNTA($A286:$K286)=0,"",IF($A286="","Informar competência",IF($B286="","Informar SKU",IF($C286="","Informar produto",IF($D286="","Informar categoria",IF(COUNTIF('Parâmetros'!$D$4:$D$13,$D286)=0,"Categoria fora da lista",IF($E286="","Informar estoque médio",IF($G286="","Informar armazenagem",IF(COUNTIFS($A$6:$A$505,$A286,$B$6:$B$505,$B286)&gt;1,"Duplicidade de competência e SKU",IF($Y286&lt;&gt;1,"Valor, taxa ou data inválida",IF($U286="","Revisar parâmetros padrão",IF($V286&gt;'Parâmetros'!$B$8,"Taxa acima do limite",IF($E286&gt;'Parâmetros'!$B$9,"Estoque acima do limite","OK")))))))))))))</f>
        <v/>
      </c>
      <c r="X286" s="26">
        <f>IF(OR($Y286&lt;&gt;1,$A286&lt;&gt;'Resumo'!$B$3,$U286=""),"",COUNTIFS($A$6:$A$505,'Resumo'!$B$3,$Y$6:$Y$505,1,$U$6:$U$505,"&gt;"&amp;$U286)+COUNTIFS($A$6:$A286,'Resumo'!$B$3,$Y$6:$Y286,1,$U$6:$U286,$U286))</f>
        <v/>
      </c>
      <c r="Y286" s="26">
        <f>IF(COUNTA($A286:$K286)=0,"",IFERROR(IF(AND(ISNUMBER($A286),DAY($A286)=1,$A286&gt;=DATE(2020,1,1),$A286&lt;=DATE(2100,12,1),$B286&lt;&gt;"",$C286&lt;&gt;"",$D286&lt;&gt;"",COUNTIF('Parâmetros'!$D$4:$D$13,$D286)=1,ISNUMBER($E286),$E286&gt;0,ISNUMBER($G286),$G286&gt;=0,OR($F286="",AND(ISNUMBER($F286),$F286&gt;=0,$F286&lt;=1)),OR($H286="",AND(ISNUMBER($H286),$H286&gt;=0,$H286&lt;=1)),OR($I286="",AND(ISNUMBER($I286),$I286&gt;=0,$I286&lt;=1)),OR($J286="",AND(ISNUMBER($J286),$J286&gt;=0,$J286&lt;=1)),COUNTIFS($A$6:$A$505,$A286,$B$6:$B$505,$B286)=1),1,0),0))</f>
        <v/>
      </c>
    </row>
    <row r="287">
      <c r="A287" s="46" t="n"/>
      <c r="B287" s="19" t="n"/>
      <c r="C287" s="20" t="n"/>
      <c r="D287" s="19" t="n"/>
      <c r="E287" s="50" t="n"/>
      <c r="F287" s="22" t="n"/>
      <c r="G287" s="50" t="n"/>
      <c r="H287" s="22" t="n"/>
      <c r="I287" s="22" t="n"/>
      <c r="J287" s="22" t="n"/>
      <c r="K287" s="20" t="n"/>
      <c r="L287" s="23">
        <f>IF($Y287&lt;&gt;1,"",IF($F287="",IF(AND(ISNUMBER('Parâmetros'!$B$4),'Parâmetros'!$B$4&gt;=0,'Parâmetros'!$B$4&lt;=1),'Parâmetros'!$B$4,""),$F287))</f>
        <v/>
      </c>
      <c r="M287" s="23">
        <f>IF($Y287&lt;&gt;1,"",IF($H287="",IF(AND(ISNUMBER('Parâmetros'!$B$5),'Parâmetros'!$B$5&gt;=0,'Parâmetros'!$B$5&lt;=1),'Parâmetros'!$B$5,""),$H287))</f>
        <v/>
      </c>
      <c r="N287" s="23">
        <f>IF($Y287&lt;&gt;1,"",IF($I287="",IF(AND(ISNUMBER('Parâmetros'!$B$6),'Parâmetros'!$B$6&gt;=0,'Parâmetros'!$B$6&lt;=1),'Parâmetros'!$B$6,""),$I287))</f>
        <v/>
      </c>
      <c r="O287" s="23">
        <f>IF($Y287&lt;&gt;1,"",IF($J287="",IF(AND(ISNUMBER('Parâmetros'!$B$7),'Parâmetros'!$B$7&gt;=0,'Parâmetros'!$B$7&lt;=1),'Parâmetros'!$B$7,""),$J287))</f>
        <v/>
      </c>
      <c r="P287" s="51">
        <f>IF(OR($Y287&lt;&gt;1,NOT(ISNUMBER($L287))),"",$E287*$L287)</f>
        <v/>
      </c>
      <c r="Q287" s="51">
        <f>IF($Y287&lt;&gt;1,"",$G287)</f>
        <v/>
      </c>
      <c r="R287" s="51">
        <f>IF(OR($Y287&lt;&gt;1,NOT(ISNUMBER($M287))),"",$E287*$M287)</f>
        <v/>
      </c>
      <c r="S287" s="51">
        <f>IF(OR($Y287&lt;&gt;1,NOT(ISNUMBER($N287))),"",$E287*$N287)</f>
        <v/>
      </c>
      <c r="T287" s="51">
        <f>IF(OR($Y287&lt;&gt;1,NOT(ISNUMBER($O287))),"",$E287*$O287)</f>
        <v/>
      </c>
      <c r="U287" s="51">
        <f>IF(COUNT($P287:$T287)&lt;&gt;5,"",SUM($P287:$T287))</f>
        <v/>
      </c>
      <c r="V287" s="23">
        <f>IFERROR($U287/$E287,"")</f>
        <v/>
      </c>
      <c r="W287" s="25">
        <f>IF(COUNTA($A287:$K287)=0,"",IF($A287="","Informar competência",IF($B287="","Informar SKU",IF($C287="","Informar produto",IF($D287="","Informar categoria",IF(COUNTIF('Parâmetros'!$D$4:$D$13,$D287)=0,"Categoria fora da lista",IF($E287="","Informar estoque médio",IF($G287="","Informar armazenagem",IF(COUNTIFS($A$6:$A$505,$A287,$B$6:$B$505,$B287)&gt;1,"Duplicidade de competência e SKU",IF($Y287&lt;&gt;1,"Valor, taxa ou data inválida",IF($U287="","Revisar parâmetros padrão",IF($V287&gt;'Parâmetros'!$B$8,"Taxa acima do limite",IF($E287&gt;'Parâmetros'!$B$9,"Estoque acima do limite","OK")))))))))))))</f>
        <v/>
      </c>
      <c r="X287" s="26">
        <f>IF(OR($Y287&lt;&gt;1,$A287&lt;&gt;'Resumo'!$B$3,$U287=""),"",COUNTIFS($A$6:$A$505,'Resumo'!$B$3,$Y$6:$Y$505,1,$U$6:$U$505,"&gt;"&amp;$U287)+COUNTIFS($A$6:$A287,'Resumo'!$B$3,$Y$6:$Y287,1,$U$6:$U287,$U287))</f>
        <v/>
      </c>
      <c r="Y287" s="26">
        <f>IF(COUNTA($A287:$K287)=0,"",IFERROR(IF(AND(ISNUMBER($A287),DAY($A287)=1,$A287&gt;=DATE(2020,1,1),$A287&lt;=DATE(2100,12,1),$B287&lt;&gt;"",$C287&lt;&gt;"",$D287&lt;&gt;"",COUNTIF('Parâmetros'!$D$4:$D$13,$D287)=1,ISNUMBER($E287),$E287&gt;0,ISNUMBER($G287),$G287&gt;=0,OR($F287="",AND(ISNUMBER($F287),$F287&gt;=0,$F287&lt;=1)),OR($H287="",AND(ISNUMBER($H287),$H287&gt;=0,$H287&lt;=1)),OR($I287="",AND(ISNUMBER($I287),$I287&gt;=0,$I287&lt;=1)),OR($J287="",AND(ISNUMBER($J287),$J287&gt;=0,$J287&lt;=1)),COUNTIFS($A$6:$A$505,$A287,$B$6:$B$505,$B287)=1),1,0),0))</f>
        <v/>
      </c>
    </row>
    <row r="288">
      <c r="A288" s="46" t="n"/>
      <c r="B288" s="19" t="n"/>
      <c r="C288" s="20" t="n"/>
      <c r="D288" s="19" t="n"/>
      <c r="E288" s="50" t="n"/>
      <c r="F288" s="22" t="n"/>
      <c r="G288" s="50" t="n"/>
      <c r="H288" s="22" t="n"/>
      <c r="I288" s="22" t="n"/>
      <c r="J288" s="22" t="n"/>
      <c r="K288" s="20" t="n"/>
      <c r="L288" s="23">
        <f>IF($Y288&lt;&gt;1,"",IF($F288="",IF(AND(ISNUMBER('Parâmetros'!$B$4),'Parâmetros'!$B$4&gt;=0,'Parâmetros'!$B$4&lt;=1),'Parâmetros'!$B$4,""),$F288))</f>
        <v/>
      </c>
      <c r="M288" s="23">
        <f>IF($Y288&lt;&gt;1,"",IF($H288="",IF(AND(ISNUMBER('Parâmetros'!$B$5),'Parâmetros'!$B$5&gt;=0,'Parâmetros'!$B$5&lt;=1),'Parâmetros'!$B$5,""),$H288))</f>
        <v/>
      </c>
      <c r="N288" s="23">
        <f>IF($Y288&lt;&gt;1,"",IF($I288="",IF(AND(ISNUMBER('Parâmetros'!$B$6),'Parâmetros'!$B$6&gt;=0,'Parâmetros'!$B$6&lt;=1),'Parâmetros'!$B$6,""),$I288))</f>
        <v/>
      </c>
      <c r="O288" s="23">
        <f>IF($Y288&lt;&gt;1,"",IF($J288="",IF(AND(ISNUMBER('Parâmetros'!$B$7),'Parâmetros'!$B$7&gt;=0,'Parâmetros'!$B$7&lt;=1),'Parâmetros'!$B$7,""),$J288))</f>
        <v/>
      </c>
      <c r="P288" s="51">
        <f>IF(OR($Y288&lt;&gt;1,NOT(ISNUMBER($L288))),"",$E288*$L288)</f>
        <v/>
      </c>
      <c r="Q288" s="51">
        <f>IF($Y288&lt;&gt;1,"",$G288)</f>
        <v/>
      </c>
      <c r="R288" s="51">
        <f>IF(OR($Y288&lt;&gt;1,NOT(ISNUMBER($M288))),"",$E288*$M288)</f>
        <v/>
      </c>
      <c r="S288" s="51">
        <f>IF(OR($Y288&lt;&gt;1,NOT(ISNUMBER($N288))),"",$E288*$N288)</f>
        <v/>
      </c>
      <c r="T288" s="51">
        <f>IF(OR($Y288&lt;&gt;1,NOT(ISNUMBER($O288))),"",$E288*$O288)</f>
        <v/>
      </c>
      <c r="U288" s="51">
        <f>IF(COUNT($P288:$T288)&lt;&gt;5,"",SUM($P288:$T288))</f>
        <v/>
      </c>
      <c r="V288" s="23">
        <f>IFERROR($U288/$E288,"")</f>
        <v/>
      </c>
      <c r="W288" s="25">
        <f>IF(COUNTA($A288:$K288)=0,"",IF($A288="","Informar competência",IF($B288="","Informar SKU",IF($C288="","Informar produto",IF($D288="","Informar categoria",IF(COUNTIF('Parâmetros'!$D$4:$D$13,$D288)=0,"Categoria fora da lista",IF($E288="","Informar estoque médio",IF($G288="","Informar armazenagem",IF(COUNTIFS($A$6:$A$505,$A288,$B$6:$B$505,$B288)&gt;1,"Duplicidade de competência e SKU",IF($Y288&lt;&gt;1,"Valor, taxa ou data inválida",IF($U288="","Revisar parâmetros padrão",IF($V288&gt;'Parâmetros'!$B$8,"Taxa acima do limite",IF($E288&gt;'Parâmetros'!$B$9,"Estoque acima do limite","OK")))))))))))))</f>
        <v/>
      </c>
      <c r="X288" s="26">
        <f>IF(OR($Y288&lt;&gt;1,$A288&lt;&gt;'Resumo'!$B$3,$U288=""),"",COUNTIFS($A$6:$A$505,'Resumo'!$B$3,$Y$6:$Y$505,1,$U$6:$U$505,"&gt;"&amp;$U288)+COUNTIFS($A$6:$A288,'Resumo'!$B$3,$Y$6:$Y288,1,$U$6:$U288,$U288))</f>
        <v/>
      </c>
      <c r="Y288" s="26">
        <f>IF(COUNTA($A288:$K288)=0,"",IFERROR(IF(AND(ISNUMBER($A288),DAY($A288)=1,$A288&gt;=DATE(2020,1,1),$A288&lt;=DATE(2100,12,1),$B288&lt;&gt;"",$C288&lt;&gt;"",$D288&lt;&gt;"",COUNTIF('Parâmetros'!$D$4:$D$13,$D288)=1,ISNUMBER($E288),$E288&gt;0,ISNUMBER($G288),$G288&gt;=0,OR($F288="",AND(ISNUMBER($F288),$F288&gt;=0,$F288&lt;=1)),OR($H288="",AND(ISNUMBER($H288),$H288&gt;=0,$H288&lt;=1)),OR($I288="",AND(ISNUMBER($I288),$I288&gt;=0,$I288&lt;=1)),OR($J288="",AND(ISNUMBER($J288),$J288&gt;=0,$J288&lt;=1)),COUNTIFS($A$6:$A$505,$A288,$B$6:$B$505,$B288)=1),1,0),0))</f>
        <v/>
      </c>
    </row>
    <row r="289">
      <c r="A289" s="46" t="n"/>
      <c r="B289" s="19" t="n"/>
      <c r="C289" s="20" t="n"/>
      <c r="D289" s="19" t="n"/>
      <c r="E289" s="50" t="n"/>
      <c r="F289" s="22" t="n"/>
      <c r="G289" s="50" t="n"/>
      <c r="H289" s="22" t="n"/>
      <c r="I289" s="22" t="n"/>
      <c r="J289" s="22" t="n"/>
      <c r="K289" s="20" t="n"/>
      <c r="L289" s="23">
        <f>IF($Y289&lt;&gt;1,"",IF($F289="",IF(AND(ISNUMBER('Parâmetros'!$B$4),'Parâmetros'!$B$4&gt;=0,'Parâmetros'!$B$4&lt;=1),'Parâmetros'!$B$4,""),$F289))</f>
        <v/>
      </c>
      <c r="M289" s="23">
        <f>IF($Y289&lt;&gt;1,"",IF($H289="",IF(AND(ISNUMBER('Parâmetros'!$B$5),'Parâmetros'!$B$5&gt;=0,'Parâmetros'!$B$5&lt;=1),'Parâmetros'!$B$5,""),$H289))</f>
        <v/>
      </c>
      <c r="N289" s="23">
        <f>IF($Y289&lt;&gt;1,"",IF($I289="",IF(AND(ISNUMBER('Parâmetros'!$B$6),'Parâmetros'!$B$6&gt;=0,'Parâmetros'!$B$6&lt;=1),'Parâmetros'!$B$6,""),$I289))</f>
        <v/>
      </c>
      <c r="O289" s="23">
        <f>IF($Y289&lt;&gt;1,"",IF($J289="",IF(AND(ISNUMBER('Parâmetros'!$B$7),'Parâmetros'!$B$7&gt;=0,'Parâmetros'!$B$7&lt;=1),'Parâmetros'!$B$7,""),$J289))</f>
        <v/>
      </c>
      <c r="P289" s="51">
        <f>IF(OR($Y289&lt;&gt;1,NOT(ISNUMBER($L289))),"",$E289*$L289)</f>
        <v/>
      </c>
      <c r="Q289" s="51">
        <f>IF($Y289&lt;&gt;1,"",$G289)</f>
        <v/>
      </c>
      <c r="R289" s="51">
        <f>IF(OR($Y289&lt;&gt;1,NOT(ISNUMBER($M289))),"",$E289*$M289)</f>
        <v/>
      </c>
      <c r="S289" s="51">
        <f>IF(OR($Y289&lt;&gt;1,NOT(ISNUMBER($N289))),"",$E289*$N289)</f>
        <v/>
      </c>
      <c r="T289" s="51">
        <f>IF(OR($Y289&lt;&gt;1,NOT(ISNUMBER($O289))),"",$E289*$O289)</f>
        <v/>
      </c>
      <c r="U289" s="51">
        <f>IF(COUNT($P289:$T289)&lt;&gt;5,"",SUM($P289:$T289))</f>
        <v/>
      </c>
      <c r="V289" s="23">
        <f>IFERROR($U289/$E289,"")</f>
        <v/>
      </c>
      <c r="W289" s="25">
        <f>IF(COUNTA($A289:$K289)=0,"",IF($A289="","Informar competência",IF($B289="","Informar SKU",IF($C289="","Informar produto",IF($D289="","Informar categoria",IF(COUNTIF('Parâmetros'!$D$4:$D$13,$D289)=0,"Categoria fora da lista",IF($E289="","Informar estoque médio",IF($G289="","Informar armazenagem",IF(COUNTIFS($A$6:$A$505,$A289,$B$6:$B$505,$B289)&gt;1,"Duplicidade de competência e SKU",IF($Y289&lt;&gt;1,"Valor, taxa ou data inválida",IF($U289="","Revisar parâmetros padrão",IF($V289&gt;'Parâmetros'!$B$8,"Taxa acima do limite",IF($E289&gt;'Parâmetros'!$B$9,"Estoque acima do limite","OK")))))))))))))</f>
        <v/>
      </c>
      <c r="X289" s="26">
        <f>IF(OR($Y289&lt;&gt;1,$A289&lt;&gt;'Resumo'!$B$3,$U289=""),"",COUNTIFS($A$6:$A$505,'Resumo'!$B$3,$Y$6:$Y$505,1,$U$6:$U$505,"&gt;"&amp;$U289)+COUNTIFS($A$6:$A289,'Resumo'!$B$3,$Y$6:$Y289,1,$U$6:$U289,$U289))</f>
        <v/>
      </c>
      <c r="Y289" s="26">
        <f>IF(COUNTA($A289:$K289)=0,"",IFERROR(IF(AND(ISNUMBER($A289),DAY($A289)=1,$A289&gt;=DATE(2020,1,1),$A289&lt;=DATE(2100,12,1),$B289&lt;&gt;"",$C289&lt;&gt;"",$D289&lt;&gt;"",COUNTIF('Parâmetros'!$D$4:$D$13,$D289)=1,ISNUMBER($E289),$E289&gt;0,ISNUMBER($G289),$G289&gt;=0,OR($F289="",AND(ISNUMBER($F289),$F289&gt;=0,$F289&lt;=1)),OR($H289="",AND(ISNUMBER($H289),$H289&gt;=0,$H289&lt;=1)),OR($I289="",AND(ISNUMBER($I289),$I289&gt;=0,$I289&lt;=1)),OR($J289="",AND(ISNUMBER($J289),$J289&gt;=0,$J289&lt;=1)),COUNTIFS($A$6:$A$505,$A289,$B$6:$B$505,$B289)=1),1,0),0))</f>
        <v/>
      </c>
    </row>
    <row r="290">
      <c r="A290" s="46" t="n"/>
      <c r="B290" s="19" t="n"/>
      <c r="C290" s="20" t="n"/>
      <c r="D290" s="19" t="n"/>
      <c r="E290" s="50" t="n"/>
      <c r="F290" s="22" t="n"/>
      <c r="G290" s="50" t="n"/>
      <c r="H290" s="22" t="n"/>
      <c r="I290" s="22" t="n"/>
      <c r="J290" s="22" t="n"/>
      <c r="K290" s="20" t="n"/>
      <c r="L290" s="23">
        <f>IF($Y290&lt;&gt;1,"",IF($F290="",IF(AND(ISNUMBER('Parâmetros'!$B$4),'Parâmetros'!$B$4&gt;=0,'Parâmetros'!$B$4&lt;=1),'Parâmetros'!$B$4,""),$F290))</f>
        <v/>
      </c>
      <c r="M290" s="23">
        <f>IF($Y290&lt;&gt;1,"",IF($H290="",IF(AND(ISNUMBER('Parâmetros'!$B$5),'Parâmetros'!$B$5&gt;=0,'Parâmetros'!$B$5&lt;=1),'Parâmetros'!$B$5,""),$H290))</f>
        <v/>
      </c>
      <c r="N290" s="23">
        <f>IF($Y290&lt;&gt;1,"",IF($I290="",IF(AND(ISNUMBER('Parâmetros'!$B$6),'Parâmetros'!$B$6&gt;=0,'Parâmetros'!$B$6&lt;=1),'Parâmetros'!$B$6,""),$I290))</f>
        <v/>
      </c>
      <c r="O290" s="23">
        <f>IF($Y290&lt;&gt;1,"",IF($J290="",IF(AND(ISNUMBER('Parâmetros'!$B$7),'Parâmetros'!$B$7&gt;=0,'Parâmetros'!$B$7&lt;=1),'Parâmetros'!$B$7,""),$J290))</f>
        <v/>
      </c>
      <c r="P290" s="51">
        <f>IF(OR($Y290&lt;&gt;1,NOT(ISNUMBER($L290))),"",$E290*$L290)</f>
        <v/>
      </c>
      <c r="Q290" s="51">
        <f>IF($Y290&lt;&gt;1,"",$G290)</f>
        <v/>
      </c>
      <c r="R290" s="51">
        <f>IF(OR($Y290&lt;&gt;1,NOT(ISNUMBER($M290))),"",$E290*$M290)</f>
        <v/>
      </c>
      <c r="S290" s="51">
        <f>IF(OR($Y290&lt;&gt;1,NOT(ISNUMBER($N290))),"",$E290*$N290)</f>
        <v/>
      </c>
      <c r="T290" s="51">
        <f>IF(OR($Y290&lt;&gt;1,NOT(ISNUMBER($O290))),"",$E290*$O290)</f>
        <v/>
      </c>
      <c r="U290" s="51">
        <f>IF(COUNT($P290:$T290)&lt;&gt;5,"",SUM($P290:$T290))</f>
        <v/>
      </c>
      <c r="V290" s="23">
        <f>IFERROR($U290/$E290,"")</f>
        <v/>
      </c>
      <c r="W290" s="25">
        <f>IF(COUNTA($A290:$K290)=0,"",IF($A290="","Informar competência",IF($B290="","Informar SKU",IF($C290="","Informar produto",IF($D290="","Informar categoria",IF(COUNTIF('Parâmetros'!$D$4:$D$13,$D290)=0,"Categoria fora da lista",IF($E290="","Informar estoque médio",IF($G290="","Informar armazenagem",IF(COUNTIFS($A$6:$A$505,$A290,$B$6:$B$505,$B290)&gt;1,"Duplicidade de competência e SKU",IF($Y290&lt;&gt;1,"Valor, taxa ou data inválida",IF($U290="","Revisar parâmetros padrão",IF($V290&gt;'Parâmetros'!$B$8,"Taxa acima do limite",IF($E290&gt;'Parâmetros'!$B$9,"Estoque acima do limite","OK")))))))))))))</f>
        <v/>
      </c>
      <c r="X290" s="26">
        <f>IF(OR($Y290&lt;&gt;1,$A290&lt;&gt;'Resumo'!$B$3,$U290=""),"",COUNTIFS($A$6:$A$505,'Resumo'!$B$3,$Y$6:$Y$505,1,$U$6:$U$505,"&gt;"&amp;$U290)+COUNTIFS($A$6:$A290,'Resumo'!$B$3,$Y$6:$Y290,1,$U$6:$U290,$U290))</f>
        <v/>
      </c>
      <c r="Y290" s="26">
        <f>IF(COUNTA($A290:$K290)=0,"",IFERROR(IF(AND(ISNUMBER($A290),DAY($A290)=1,$A290&gt;=DATE(2020,1,1),$A290&lt;=DATE(2100,12,1),$B290&lt;&gt;"",$C290&lt;&gt;"",$D290&lt;&gt;"",COUNTIF('Parâmetros'!$D$4:$D$13,$D290)=1,ISNUMBER($E290),$E290&gt;0,ISNUMBER($G290),$G290&gt;=0,OR($F290="",AND(ISNUMBER($F290),$F290&gt;=0,$F290&lt;=1)),OR($H290="",AND(ISNUMBER($H290),$H290&gt;=0,$H290&lt;=1)),OR($I290="",AND(ISNUMBER($I290),$I290&gt;=0,$I290&lt;=1)),OR($J290="",AND(ISNUMBER($J290),$J290&gt;=0,$J290&lt;=1)),COUNTIFS($A$6:$A$505,$A290,$B$6:$B$505,$B290)=1),1,0),0))</f>
        <v/>
      </c>
    </row>
    <row r="291">
      <c r="A291" s="46" t="n"/>
      <c r="B291" s="19" t="n"/>
      <c r="C291" s="20" t="n"/>
      <c r="D291" s="19" t="n"/>
      <c r="E291" s="50" t="n"/>
      <c r="F291" s="22" t="n"/>
      <c r="G291" s="50" t="n"/>
      <c r="H291" s="22" t="n"/>
      <c r="I291" s="22" t="n"/>
      <c r="J291" s="22" t="n"/>
      <c r="K291" s="20" t="n"/>
      <c r="L291" s="23">
        <f>IF($Y291&lt;&gt;1,"",IF($F291="",IF(AND(ISNUMBER('Parâmetros'!$B$4),'Parâmetros'!$B$4&gt;=0,'Parâmetros'!$B$4&lt;=1),'Parâmetros'!$B$4,""),$F291))</f>
        <v/>
      </c>
      <c r="M291" s="23">
        <f>IF($Y291&lt;&gt;1,"",IF($H291="",IF(AND(ISNUMBER('Parâmetros'!$B$5),'Parâmetros'!$B$5&gt;=0,'Parâmetros'!$B$5&lt;=1),'Parâmetros'!$B$5,""),$H291))</f>
        <v/>
      </c>
      <c r="N291" s="23">
        <f>IF($Y291&lt;&gt;1,"",IF($I291="",IF(AND(ISNUMBER('Parâmetros'!$B$6),'Parâmetros'!$B$6&gt;=0,'Parâmetros'!$B$6&lt;=1),'Parâmetros'!$B$6,""),$I291))</f>
        <v/>
      </c>
      <c r="O291" s="23">
        <f>IF($Y291&lt;&gt;1,"",IF($J291="",IF(AND(ISNUMBER('Parâmetros'!$B$7),'Parâmetros'!$B$7&gt;=0,'Parâmetros'!$B$7&lt;=1),'Parâmetros'!$B$7,""),$J291))</f>
        <v/>
      </c>
      <c r="P291" s="51">
        <f>IF(OR($Y291&lt;&gt;1,NOT(ISNUMBER($L291))),"",$E291*$L291)</f>
        <v/>
      </c>
      <c r="Q291" s="51">
        <f>IF($Y291&lt;&gt;1,"",$G291)</f>
        <v/>
      </c>
      <c r="R291" s="51">
        <f>IF(OR($Y291&lt;&gt;1,NOT(ISNUMBER($M291))),"",$E291*$M291)</f>
        <v/>
      </c>
      <c r="S291" s="51">
        <f>IF(OR($Y291&lt;&gt;1,NOT(ISNUMBER($N291))),"",$E291*$N291)</f>
        <v/>
      </c>
      <c r="T291" s="51">
        <f>IF(OR($Y291&lt;&gt;1,NOT(ISNUMBER($O291))),"",$E291*$O291)</f>
        <v/>
      </c>
      <c r="U291" s="51">
        <f>IF(COUNT($P291:$T291)&lt;&gt;5,"",SUM($P291:$T291))</f>
        <v/>
      </c>
      <c r="V291" s="23">
        <f>IFERROR($U291/$E291,"")</f>
        <v/>
      </c>
      <c r="W291" s="25">
        <f>IF(COUNTA($A291:$K291)=0,"",IF($A291="","Informar competência",IF($B291="","Informar SKU",IF($C291="","Informar produto",IF($D291="","Informar categoria",IF(COUNTIF('Parâmetros'!$D$4:$D$13,$D291)=0,"Categoria fora da lista",IF($E291="","Informar estoque médio",IF($G291="","Informar armazenagem",IF(COUNTIFS($A$6:$A$505,$A291,$B$6:$B$505,$B291)&gt;1,"Duplicidade de competência e SKU",IF($Y291&lt;&gt;1,"Valor, taxa ou data inválida",IF($U291="","Revisar parâmetros padrão",IF($V291&gt;'Parâmetros'!$B$8,"Taxa acima do limite",IF($E291&gt;'Parâmetros'!$B$9,"Estoque acima do limite","OK")))))))))))))</f>
        <v/>
      </c>
      <c r="X291" s="26">
        <f>IF(OR($Y291&lt;&gt;1,$A291&lt;&gt;'Resumo'!$B$3,$U291=""),"",COUNTIFS($A$6:$A$505,'Resumo'!$B$3,$Y$6:$Y$505,1,$U$6:$U$505,"&gt;"&amp;$U291)+COUNTIFS($A$6:$A291,'Resumo'!$B$3,$Y$6:$Y291,1,$U$6:$U291,$U291))</f>
        <v/>
      </c>
      <c r="Y291" s="26">
        <f>IF(COUNTA($A291:$K291)=0,"",IFERROR(IF(AND(ISNUMBER($A291),DAY($A291)=1,$A291&gt;=DATE(2020,1,1),$A291&lt;=DATE(2100,12,1),$B291&lt;&gt;"",$C291&lt;&gt;"",$D291&lt;&gt;"",COUNTIF('Parâmetros'!$D$4:$D$13,$D291)=1,ISNUMBER($E291),$E291&gt;0,ISNUMBER($G291),$G291&gt;=0,OR($F291="",AND(ISNUMBER($F291),$F291&gt;=0,$F291&lt;=1)),OR($H291="",AND(ISNUMBER($H291),$H291&gt;=0,$H291&lt;=1)),OR($I291="",AND(ISNUMBER($I291),$I291&gt;=0,$I291&lt;=1)),OR($J291="",AND(ISNUMBER($J291),$J291&gt;=0,$J291&lt;=1)),COUNTIFS($A$6:$A$505,$A291,$B$6:$B$505,$B291)=1),1,0),0))</f>
        <v/>
      </c>
    </row>
    <row r="292">
      <c r="A292" s="46" t="n"/>
      <c r="B292" s="19" t="n"/>
      <c r="C292" s="20" t="n"/>
      <c r="D292" s="19" t="n"/>
      <c r="E292" s="50" t="n"/>
      <c r="F292" s="22" t="n"/>
      <c r="G292" s="50" t="n"/>
      <c r="H292" s="22" t="n"/>
      <c r="I292" s="22" t="n"/>
      <c r="J292" s="22" t="n"/>
      <c r="K292" s="20" t="n"/>
      <c r="L292" s="23">
        <f>IF($Y292&lt;&gt;1,"",IF($F292="",IF(AND(ISNUMBER('Parâmetros'!$B$4),'Parâmetros'!$B$4&gt;=0,'Parâmetros'!$B$4&lt;=1),'Parâmetros'!$B$4,""),$F292))</f>
        <v/>
      </c>
      <c r="M292" s="23">
        <f>IF($Y292&lt;&gt;1,"",IF($H292="",IF(AND(ISNUMBER('Parâmetros'!$B$5),'Parâmetros'!$B$5&gt;=0,'Parâmetros'!$B$5&lt;=1),'Parâmetros'!$B$5,""),$H292))</f>
        <v/>
      </c>
      <c r="N292" s="23">
        <f>IF($Y292&lt;&gt;1,"",IF($I292="",IF(AND(ISNUMBER('Parâmetros'!$B$6),'Parâmetros'!$B$6&gt;=0,'Parâmetros'!$B$6&lt;=1),'Parâmetros'!$B$6,""),$I292))</f>
        <v/>
      </c>
      <c r="O292" s="23">
        <f>IF($Y292&lt;&gt;1,"",IF($J292="",IF(AND(ISNUMBER('Parâmetros'!$B$7),'Parâmetros'!$B$7&gt;=0,'Parâmetros'!$B$7&lt;=1),'Parâmetros'!$B$7,""),$J292))</f>
        <v/>
      </c>
      <c r="P292" s="51">
        <f>IF(OR($Y292&lt;&gt;1,NOT(ISNUMBER($L292))),"",$E292*$L292)</f>
        <v/>
      </c>
      <c r="Q292" s="51">
        <f>IF($Y292&lt;&gt;1,"",$G292)</f>
        <v/>
      </c>
      <c r="R292" s="51">
        <f>IF(OR($Y292&lt;&gt;1,NOT(ISNUMBER($M292))),"",$E292*$M292)</f>
        <v/>
      </c>
      <c r="S292" s="51">
        <f>IF(OR($Y292&lt;&gt;1,NOT(ISNUMBER($N292))),"",$E292*$N292)</f>
        <v/>
      </c>
      <c r="T292" s="51">
        <f>IF(OR($Y292&lt;&gt;1,NOT(ISNUMBER($O292))),"",$E292*$O292)</f>
        <v/>
      </c>
      <c r="U292" s="51">
        <f>IF(COUNT($P292:$T292)&lt;&gt;5,"",SUM($P292:$T292))</f>
        <v/>
      </c>
      <c r="V292" s="23">
        <f>IFERROR($U292/$E292,"")</f>
        <v/>
      </c>
      <c r="W292" s="25">
        <f>IF(COUNTA($A292:$K292)=0,"",IF($A292="","Informar competência",IF($B292="","Informar SKU",IF($C292="","Informar produto",IF($D292="","Informar categoria",IF(COUNTIF('Parâmetros'!$D$4:$D$13,$D292)=0,"Categoria fora da lista",IF($E292="","Informar estoque médio",IF($G292="","Informar armazenagem",IF(COUNTIFS($A$6:$A$505,$A292,$B$6:$B$505,$B292)&gt;1,"Duplicidade de competência e SKU",IF($Y292&lt;&gt;1,"Valor, taxa ou data inválida",IF($U292="","Revisar parâmetros padrão",IF($V292&gt;'Parâmetros'!$B$8,"Taxa acima do limite",IF($E292&gt;'Parâmetros'!$B$9,"Estoque acima do limite","OK")))))))))))))</f>
        <v/>
      </c>
      <c r="X292" s="26">
        <f>IF(OR($Y292&lt;&gt;1,$A292&lt;&gt;'Resumo'!$B$3,$U292=""),"",COUNTIFS($A$6:$A$505,'Resumo'!$B$3,$Y$6:$Y$505,1,$U$6:$U$505,"&gt;"&amp;$U292)+COUNTIFS($A$6:$A292,'Resumo'!$B$3,$Y$6:$Y292,1,$U$6:$U292,$U292))</f>
        <v/>
      </c>
      <c r="Y292" s="26">
        <f>IF(COUNTA($A292:$K292)=0,"",IFERROR(IF(AND(ISNUMBER($A292),DAY($A292)=1,$A292&gt;=DATE(2020,1,1),$A292&lt;=DATE(2100,12,1),$B292&lt;&gt;"",$C292&lt;&gt;"",$D292&lt;&gt;"",COUNTIF('Parâmetros'!$D$4:$D$13,$D292)=1,ISNUMBER($E292),$E292&gt;0,ISNUMBER($G292),$G292&gt;=0,OR($F292="",AND(ISNUMBER($F292),$F292&gt;=0,$F292&lt;=1)),OR($H292="",AND(ISNUMBER($H292),$H292&gt;=0,$H292&lt;=1)),OR($I292="",AND(ISNUMBER($I292),$I292&gt;=0,$I292&lt;=1)),OR($J292="",AND(ISNUMBER($J292),$J292&gt;=0,$J292&lt;=1)),COUNTIFS($A$6:$A$505,$A292,$B$6:$B$505,$B292)=1),1,0),0))</f>
        <v/>
      </c>
    </row>
    <row r="293">
      <c r="A293" s="46" t="n"/>
      <c r="B293" s="19" t="n"/>
      <c r="C293" s="20" t="n"/>
      <c r="D293" s="19" t="n"/>
      <c r="E293" s="50" t="n"/>
      <c r="F293" s="22" t="n"/>
      <c r="G293" s="50" t="n"/>
      <c r="H293" s="22" t="n"/>
      <c r="I293" s="22" t="n"/>
      <c r="J293" s="22" t="n"/>
      <c r="K293" s="20" t="n"/>
      <c r="L293" s="23">
        <f>IF($Y293&lt;&gt;1,"",IF($F293="",IF(AND(ISNUMBER('Parâmetros'!$B$4),'Parâmetros'!$B$4&gt;=0,'Parâmetros'!$B$4&lt;=1),'Parâmetros'!$B$4,""),$F293))</f>
        <v/>
      </c>
      <c r="M293" s="23">
        <f>IF($Y293&lt;&gt;1,"",IF($H293="",IF(AND(ISNUMBER('Parâmetros'!$B$5),'Parâmetros'!$B$5&gt;=0,'Parâmetros'!$B$5&lt;=1),'Parâmetros'!$B$5,""),$H293))</f>
        <v/>
      </c>
      <c r="N293" s="23">
        <f>IF($Y293&lt;&gt;1,"",IF($I293="",IF(AND(ISNUMBER('Parâmetros'!$B$6),'Parâmetros'!$B$6&gt;=0,'Parâmetros'!$B$6&lt;=1),'Parâmetros'!$B$6,""),$I293))</f>
        <v/>
      </c>
      <c r="O293" s="23">
        <f>IF($Y293&lt;&gt;1,"",IF($J293="",IF(AND(ISNUMBER('Parâmetros'!$B$7),'Parâmetros'!$B$7&gt;=0,'Parâmetros'!$B$7&lt;=1),'Parâmetros'!$B$7,""),$J293))</f>
        <v/>
      </c>
      <c r="P293" s="51">
        <f>IF(OR($Y293&lt;&gt;1,NOT(ISNUMBER($L293))),"",$E293*$L293)</f>
        <v/>
      </c>
      <c r="Q293" s="51">
        <f>IF($Y293&lt;&gt;1,"",$G293)</f>
        <v/>
      </c>
      <c r="R293" s="51">
        <f>IF(OR($Y293&lt;&gt;1,NOT(ISNUMBER($M293))),"",$E293*$M293)</f>
        <v/>
      </c>
      <c r="S293" s="51">
        <f>IF(OR($Y293&lt;&gt;1,NOT(ISNUMBER($N293))),"",$E293*$N293)</f>
        <v/>
      </c>
      <c r="T293" s="51">
        <f>IF(OR($Y293&lt;&gt;1,NOT(ISNUMBER($O293))),"",$E293*$O293)</f>
        <v/>
      </c>
      <c r="U293" s="51">
        <f>IF(COUNT($P293:$T293)&lt;&gt;5,"",SUM($P293:$T293))</f>
        <v/>
      </c>
      <c r="V293" s="23">
        <f>IFERROR($U293/$E293,"")</f>
        <v/>
      </c>
      <c r="W293" s="25">
        <f>IF(COUNTA($A293:$K293)=0,"",IF($A293="","Informar competência",IF($B293="","Informar SKU",IF($C293="","Informar produto",IF($D293="","Informar categoria",IF(COUNTIF('Parâmetros'!$D$4:$D$13,$D293)=0,"Categoria fora da lista",IF($E293="","Informar estoque médio",IF($G293="","Informar armazenagem",IF(COUNTIFS($A$6:$A$505,$A293,$B$6:$B$505,$B293)&gt;1,"Duplicidade de competência e SKU",IF($Y293&lt;&gt;1,"Valor, taxa ou data inválida",IF($U293="","Revisar parâmetros padrão",IF($V293&gt;'Parâmetros'!$B$8,"Taxa acima do limite",IF($E293&gt;'Parâmetros'!$B$9,"Estoque acima do limite","OK")))))))))))))</f>
        <v/>
      </c>
      <c r="X293" s="26">
        <f>IF(OR($Y293&lt;&gt;1,$A293&lt;&gt;'Resumo'!$B$3,$U293=""),"",COUNTIFS($A$6:$A$505,'Resumo'!$B$3,$Y$6:$Y$505,1,$U$6:$U$505,"&gt;"&amp;$U293)+COUNTIFS($A$6:$A293,'Resumo'!$B$3,$Y$6:$Y293,1,$U$6:$U293,$U293))</f>
        <v/>
      </c>
      <c r="Y293" s="26">
        <f>IF(COUNTA($A293:$K293)=0,"",IFERROR(IF(AND(ISNUMBER($A293),DAY($A293)=1,$A293&gt;=DATE(2020,1,1),$A293&lt;=DATE(2100,12,1),$B293&lt;&gt;"",$C293&lt;&gt;"",$D293&lt;&gt;"",COUNTIF('Parâmetros'!$D$4:$D$13,$D293)=1,ISNUMBER($E293),$E293&gt;0,ISNUMBER($G293),$G293&gt;=0,OR($F293="",AND(ISNUMBER($F293),$F293&gt;=0,$F293&lt;=1)),OR($H293="",AND(ISNUMBER($H293),$H293&gt;=0,$H293&lt;=1)),OR($I293="",AND(ISNUMBER($I293),$I293&gt;=0,$I293&lt;=1)),OR($J293="",AND(ISNUMBER($J293),$J293&gt;=0,$J293&lt;=1)),COUNTIFS($A$6:$A$505,$A293,$B$6:$B$505,$B293)=1),1,0),0))</f>
        <v/>
      </c>
    </row>
    <row r="294">
      <c r="A294" s="46" t="n"/>
      <c r="B294" s="19" t="n"/>
      <c r="C294" s="20" t="n"/>
      <c r="D294" s="19" t="n"/>
      <c r="E294" s="50" t="n"/>
      <c r="F294" s="22" t="n"/>
      <c r="G294" s="50" t="n"/>
      <c r="H294" s="22" t="n"/>
      <c r="I294" s="22" t="n"/>
      <c r="J294" s="22" t="n"/>
      <c r="K294" s="20" t="n"/>
      <c r="L294" s="23">
        <f>IF($Y294&lt;&gt;1,"",IF($F294="",IF(AND(ISNUMBER('Parâmetros'!$B$4),'Parâmetros'!$B$4&gt;=0,'Parâmetros'!$B$4&lt;=1),'Parâmetros'!$B$4,""),$F294))</f>
        <v/>
      </c>
      <c r="M294" s="23">
        <f>IF($Y294&lt;&gt;1,"",IF($H294="",IF(AND(ISNUMBER('Parâmetros'!$B$5),'Parâmetros'!$B$5&gt;=0,'Parâmetros'!$B$5&lt;=1),'Parâmetros'!$B$5,""),$H294))</f>
        <v/>
      </c>
      <c r="N294" s="23">
        <f>IF($Y294&lt;&gt;1,"",IF($I294="",IF(AND(ISNUMBER('Parâmetros'!$B$6),'Parâmetros'!$B$6&gt;=0,'Parâmetros'!$B$6&lt;=1),'Parâmetros'!$B$6,""),$I294))</f>
        <v/>
      </c>
      <c r="O294" s="23">
        <f>IF($Y294&lt;&gt;1,"",IF($J294="",IF(AND(ISNUMBER('Parâmetros'!$B$7),'Parâmetros'!$B$7&gt;=0,'Parâmetros'!$B$7&lt;=1),'Parâmetros'!$B$7,""),$J294))</f>
        <v/>
      </c>
      <c r="P294" s="51">
        <f>IF(OR($Y294&lt;&gt;1,NOT(ISNUMBER($L294))),"",$E294*$L294)</f>
        <v/>
      </c>
      <c r="Q294" s="51">
        <f>IF($Y294&lt;&gt;1,"",$G294)</f>
        <v/>
      </c>
      <c r="R294" s="51">
        <f>IF(OR($Y294&lt;&gt;1,NOT(ISNUMBER($M294))),"",$E294*$M294)</f>
        <v/>
      </c>
      <c r="S294" s="51">
        <f>IF(OR($Y294&lt;&gt;1,NOT(ISNUMBER($N294))),"",$E294*$N294)</f>
        <v/>
      </c>
      <c r="T294" s="51">
        <f>IF(OR($Y294&lt;&gt;1,NOT(ISNUMBER($O294))),"",$E294*$O294)</f>
        <v/>
      </c>
      <c r="U294" s="51">
        <f>IF(COUNT($P294:$T294)&lt;&gt;5,"",SUM($P294:$T294))</f>
        <v/>
      </c>
      <c r="V294" s="23">
        <f>IFERROR($U294/$E294,"")</f>
        <v/>
      </c>
      <c r="W294" s="25">
        <f>IF(COUNTA($A294:$K294)=0,"",IF($A294="","Informar competência",IF($B294="","Informar SKU",IF($C294="","Informar produto",IF($D294="","Informar categoria",IF(COUNTIF('Parâmetros'!$D$4:$D$13,$D294)=0,"Categoria fora da lista",IF($E294="","Informar estoque médio",IF($G294="","Informar armazenagem",IF(COUNTIFS($A$6:$A$505,$A294,$B$6:$B$505,$B294)&gt;1,"Duplicidade de competência e SKU",IF($Y294&lt;&gt;1,"Valor, taxa ou data inválida",IF($U294="","Revisar parâmetros padrão",IF($V294&gt;'Parâmetros'!$B$8,"Taxa acima do limite",IF($E294&gt;'Parâmetros'!$B$9,"Estoque acima do limite","OK")))))))))))))</f>
        <v/>
      </c>
      <c r="X294" s="26">
        <f>IF(OR($Y294&lt;&gt;1,$A294&lt;&gt;'Resumo'!$B$3,$U294=""),"",COUNTIFS($A$6:$A$505,'Resumo'!$B$3,$Y$6:$Y$505,1,$U$6:$U$505,"&gt;"&amp;$U294)+COUNTIFS($A$6:$A294,'Resumo'!$B$3,$Y$6:$Y294,1,$U$6:$U294,$U294))</f>
        <v/>
      </c>
      <c r="Y294" s="26">
        <f>IF(COUNTA($A294:$K294)=0,"",IFERROR(IF(AND(ISNUMBER($A294),DAY($A294)=1,$A294&gt;=DATE(2020,1,1),$A294&lt;=DATE(2100,12,1),$B294&lt;&gt;"",$C294&lt;&gt;"",$D294&lt;&gt;"",COUNTIF('Parâmetros'!$D$4:$D$13,$D294)=1,ISNUMBER($E294),$E294&gt;0,ISNUMBER($G294),$G294&gt;=0,OR($F294="",AND(ISNUMBER($F294),$F294&gt;=0,$F294&lt;=1)),OR($H294="",AND(ISNUMBER($H294),$H294&gt;=0,$H294&lt;=1)),OR($I294="",AND(ISNUMBER($I294),$I294&gt;=0,$I294&lt;=1)),OR($J294="",AND(ISNUMBER($J294),$J294&gt;=0,$J294&lt;=1)),COUNTIFS($A$6:$A$505,$A294,$B$6:$B$505,$B294)=1),1,0),0))</f>
        <v/>
      </c>
    </row>
    <row r="295">
      <c r="A295" s="46" t="n"/>
      <c r="B295" s="19" t="n"/>
      <c r="C295" s="20" t="n"/>
      <c r="D295" s="19" t="n"/>
      <c r="E295" s="50" t="n"/>
      <c r="F295" s="22" t="n"/>
      <c r="G295" s="50" t="n"/>
      <c r="H295" s="22" t="n"/>
      <c r="I295" s="22" t="n"/>
      <c r="J295" s="22" t="n"/>
      <c r="K295" s="20" t="n"/>
      <c r="L295" s="23">
        <f>IF($Y295&lt;&gt;1,"",IF($F295="",IF(AND(ISNUMBER('Parâmetros'!$B$4),'Parâmetros'!$B$4&gt;=0,'Parâmetros'!$B$4&lt;=1),'Parâmetros'!$B$4,""),$F295))</f>
        <v/>
      </c>
      <c r="M295" s="23">
        <f>IF($Y295&lt;&gt;1,"",IF($H295="",IF(AND(ISNUMBER('Parâmetros'!$B$5),'Parâmetros'!$B$5&gt;=0,'Parâmetros'!$B$5&lt;=1),'Parâmetros'!$B$5,""),$H295))</f>
        <v/>
      </c>
      <c r="N295" s="23">
        <f>IF($Y295&lt;&gt;1,"",IF($I295="",IF(AND(ISNUMBER('Parâmetros'!$B$6),'Parâmetros'!$B$6&gt;=0,'Parâmetros'!$B$6&lt;=1),'Parâmetros'!$B$6,""),$I295))</f>
        <v/>
      </c>
      <c r="O295" s="23">
        <f>IF($Y295&lt;&gt;1,"",IF($J295="",IF(AND(ISNUMBER('Parâmetros'!$B$7),'Parâmetros'!$B$7&gt;=0,'Parâmetros'!$B$7&lt;=1),'Parâmetros'!$B$7,""),$J295))</f>
        <v/>
      </c>
      <c r="P295" s="51">
        <f>IF(OR($Y295&lt;&gt;1,NOT(ISNUMBER($L295))),"",$E295*$L295)</f>
        <v/>
      </c>
      <c r="Q295" s="51">
        <f>IF($Y295&lt;&gt;1,"",$G295)</f>
        <v/>
      </c>
      <c r="R295" s="51">
        <f>IF(OR($Y295&lt;&gt;1,NOT(ISNUMBER($M295))),"",$E295*$M295)</f>
        <v/>
      </c>
      <c r="S295" s="51">
        <f>IF(OR($Y295&lt;&gt;1,NOT(ISNUMBER($N295))),"",$E295*$N295)</f>
        <v/>
      </c>
      <c r="T295" s="51">
        <f>IF(OR($Y295&lt;&gt;1,NOT(ISNUMBER($O295))),"",$E295*$O295)</f>
        <v/>
      </c>
      <c r="U295" s="51">
        <f>IF(COUNT($P295:$T295)&lt;&gt;5,"",SUM($P295:$T295))</f>
        <v/>
      </c>
      <c r="V295" s="23">
        <f>IFERROR($U295/$E295,"")</f>
        <v/>
      </c>
      <c r="W295" s="25">
        <f>IF(COUNTA($A295:$K295)=0,"",IF($A295="","Informar competência",IF($B295="","Informar SKU",IF($C295="","Informar produto",IF($D295="","Informar categoria",IF(COUNTIF('Parâmetros'!$D$4:$D$13,$D295)=0,"Categoria fora da lista",IF($E295="","Informar estoque médio",IF($G295="","Informar armazenagem",IF(COUNTIFS($A$6:$A$505,$A295,$B$6:$B$505,$B295)&gt;1,"Duplicidade de competência e SKU",IF($Y295&lt;&gt;1,"Valor, taxa ou data inválida",IF($U295="","Revisar parâmetros padrão",IF($V295&gt;'Parâmetros'!$B$8,"Taxa acima do limite",IF($E295&gt;'Parâmetros'!$B$9,"Estoque acima do limite","OK")))))))))))))</f>
        <v/>
      </c>
      <c r="X295" s="26">
        <f>IF(OR($Y295&lt;&gt;1,$A295&lt;&gt;'Resumo'!$B$3,$U295=""),"",COUNTIFS($A$6:$A$505,'Resumo'!$B$3,$Y$6:$Y$505,1,$U$6:$U$505,"&gt;"&amp;$U295)+COUNTIFS($A$6:$A295,'Resumo'!$B$3,$Y$6:$Y295,1,$U$6:$U295,$U295))</f>
        <v/>
      </c>
      <c r="Y295" s="26">
        <f>IF(COUNTA($A295:$K295)=0,"",IFERROR(IF(AND(ISNUMBER($A295),DAY($A295)=1,$A295&gt;=DATE(2020,1,1),$A295&lt;=DATE(2100,12,1),$B295&lt;&gt;"",$C295&lt;&gt;"",$D295&lt;&gt;"",COUNTIF('Parâmetros'!$D$4:$D$13,$D295)=1,ISNUMBER($E295),$E295&gt;0,ISNUMBER($G295),$G295&gt;=0,OR($F295="",AND(ISNUMBER($F295),$F295&gt;=0,$F295&lt;=1)),OR($H295="",AND(ISNUMBER($H295),$H295&gt;=0,$H295&lt;=1)),OR($I295="",AND(ISNUMBER($I295),$I295&gt;=0,$I295&lt;=1)),OR($J295="",AND(ISNUMBER($J295),$J295&gt;=0,$J295&lt;=1)),COUNTIFS($A$6:$A$505,$A295,$B$6:$B$505,$B295)=1),1,0),0))</f>
        <v/>
      </c>
    </row>
    <row r="296">
      <c r="A296" s="46" t="n"/>
      <c r="B296" s="19" t="n"/>
      <c r="C296" s="20" t="n"/>
      <c r="D296" s="19" t="n"/>
      <c r="E296" s="50" t="n"/>
      <c r="F296" s="22" t="n"/>
      <c r="G296" s="50" t="n"/>
      <c r="H296" s="22" t="n"/>
      <c r="I296" s="22" t="n"/>
      <c r="J296" s="22" t="n"/>
      <c r="K296" s="20" t="n"/>
      <c r="L296" s="23">
        <f>IF($Y296&lt;&gt;1,"",IF($F296="",IF(AND(ISNUMBER('Parâmetros'!$B$4),'Parâmetros'!$B$4&gt;=0,'Parâmetros'!$B$4&lt;=1),'Parâmetros'!$B$4,""),$F296))</f>
        <v/>
      </c>
      <c r="M296" s="23">
        <f>IF($Y296&lt;&gt;1,"",IF($H296="",IF(AND(ISNUMBER('Parâmetros'!$B$5),'Parâmetros'!$B$5&gt;=0,'Parâmetros'!$B$5&lt;=1),'Parâmetros'!$B$5,""),$H296))</f>
        <v/>
      </c>
      <c r="N296" s="23">
        <f>IF($Y296&lt;&gt;1,"",IF($I296="",IF(AND(ISNUMBER('Parâmetros'!$B$6),'Parâmetros'!$B$6&gt;=0,'Parâmetros'!$B$6&lt;=1),'Parâmetros'!$B$6,""),$I296))</f>
        <v/>
      </c>
      <c r="O296" s="23">
        <f>IF($Y296&lt;&gt;1,"",IF($J296="",IF(AND(ISNUMBER('Parâmetros'!$B$7),'Parâmetros'!$B$7&gt;=0,'Parâmetros'!$B$7&lt;=1),'Parâmetros'!$B$7,""),$J296))</f>
        <v/>
      </c>
      <c r="P296" s="51">
        <f>IF(OR($Y296&lt;&gt;1,NOT(ISNUMBER($L296))),"",$E296*$L296)</f>
        <v/>
      </c>
      <c r="Q296" s="51">
        <f>IF($Y296&lt;&gt;1,"",$G296)</f>
        <v/>
      </c>
      <c r="R296" s="51">
        <f>IF(OR($Y296&lt;&gt;1,NOT(ISNUMBER($M296))),"",$E296*$M296)</f>
        <v/>
      </c>
      <c r="S296" s="51">
        <f>IF(OR($Y296&lt;&gt;1,NOT(ISNUMBER($N296))),"",$E296*$N296)</f>
        <v/>
      </c>
      <c r="T296" s="51">
        <f>IF(OR($Y296&lt;&gt;1,NOT(ISNUMBER($O296))),"",$E296*$O296)</f>
        <v/>
      </c>
      <c r="U296" s="51">
        <f>IF(COUNT($P296:$T296)&lt;&gt;5,"",SUM($P296:$T296))</f>
        <v/>
      </c>
      <c r="V296" s="23">
        <f>IFERROR($U296/$E296,"")</f>
        <v/>
      </c>
      <c r="W296" s="25">
        <f>IF(COUNTA($A296:$K296)=0,"",IF($A296="","Informar competência",IF($B296="","Informar SKU",IF($C296="","Informar produto",IF($D296="","Informar categoria",IF(COUNTIF('Parâmetros'!$D$4:$D$13,$D296)=0,"Categoria fora da lista",IF($E296="","Informar estoque médio",IF($G296="","Informar armazenagem",IF(COUNTIFS($A$6:$A$505,$A296,$B$6:$B$505,$B296)&gt;1,"Duplicidade de competência e SKU",IF($Y296&lt;&gt;1,"Valor, taxa ou data inválida",IF($U296="","Revisar parâmetros padrão",IF($V296&gt;'Parâmetros'!$B$8,"Taxa acima do limite",IF($E296&gt;'Parâmetros'!$B$9,"Estoque acima do limite","OK")))))))))))))</f>
        <v/>
      </c>
      <c r="X296" s="26">
        <f>IF(OR($Y296&lt;&gt;1,$A296&lt;&gt;'Resumo'!$B$3,$U296=""),"",COUNTIFS($A$6:$A$505,'Resumo'!$B$3,$Y$6:$Y$505,1,$U$6:$U$505,"&gt;"&amp;$U296)+COUNTIFS($A$6:$A296,'Resumo'!$B$3,$Y$6:$Y296,1,$U$6:$U296,$U296))</f>
        <v/>
      </c>
      <c r="Y296" s="26">
        <f>IF(COUNTA($A296:$K296)=0,"",IFERROR(IF(AND(ISNUMBER($A296),DAY($A296)=1,$A296&gt;=DATE(2020,1,1),$A296&lt;=DATE(2100,12,1),$B296&lt;&gt;"",$C296&lt;&gt;"",$D296&lt;&gt;"",COUNTIF('Parâmetros'!$D$4:$D$13,$D296)=1,ISNUMBER($E296),$E296&gt;0,ISNUMBER($G296),$G296&gt;=0,OR($F296="",AND(ISNUMBER($F296),$F296&gt;=0,$F296&lt;=1)),OR($H296="",AND(ISNUMBER($H296),$H296&gt;=0,$H296&lt;=1)),OR($I296="",AND(ISNUMBER($I296),$I296&gt;=0,$I296&lt;=1)),OR($J296="",AND(ISNUMBER($J296),$J296&gt;=0,$J296&lt;=1)),COUNTIFS($A$6:$A$505,$A296,$B$6:$B$505,$B296)=1),1,0),0))</f>
        <v/>
      </c>
    </row>
    <row r="297">
      <c r="A297" s="46" t="n"/>
      <c r="B297" s="19" t="n"/>
      <c r="C297" s="20" t="n"/>
      <c r="D297" s="19" t="n"/>
      <c r="E297" s="50" t="n"/>
      <c r="F297" s="22" t="n"/>
      <c r="G297" s="50" t="n"/>
      <c r="H297" s="22" t="n"/>
      <c r="I297" s="22" t="n"/>
      <c r="J297" s="22" t="n"/>
      <c r="K297" s="20" t="n"/>
      <c r="L297" s="23">
        <f>IF($Y297&lt;&gt;1,"",IF($F297="",IF(AND(ISNUMBER('Parâmetros'!$B$4),'Parâmetros'!$B$4&gt;=0,'Parâmetros'!$B$4&lt;=1),'Parâmetros'!$B$4,""),$F297))</f>
        <v/>
      </c>
      <c r="M297" s="23">
        <f>IF($Y297&lt;&gt;1,"",IF($H297="",IF(AND(ISNUMBER('Parâmetros'!$B$5),'Parâmetros'!$B$5&gt;=0,'Parâmetros'!$B$5&lt;=1),'Parâmetros'!$B$5,""),$H297))</f>
        <v/>
      </c>
      <c r="N297" s="23">
        <f>IF($Y297&lt;&gt;1,"",IF($I297="",IF(AND(ISNUMBER('Parâmetros'!$B$6),'Parâmetros'!$B$6&gt;=0,'Parâmetros'!$B$6&lt;=1),'Parâmetros'!$B$6,""),$I297))</f>
        <v/>
      </c>
      <c r="O297" s="23">
        <f>IF($Y297&lt;&gt;1,"",IF($J297="",IF(AND(ISNUMBER('Parâmetros'!$B$7),'Parâmetros'!$B$7&gt;=0,'Parâmetros'!$B$7&lt;=1),'Parâmetros'!$B$7,""),$J297))</f>
        <v/>
      </c>
      <c r="P297" s="51">
        <f>IF(OR($Y297&lt;&gt;1,NOT(ISNUMBER($L297))),"",$E297*$L297)</f>
        <v/>
      </c>
      <c r="Q297" s="51">
        <f>IF($Y297&lt;&gt;1,"",$G297)</f>
        <v/>
      </c>
      <c r="R297" s="51">
        <f>IF(OR($Y297&lt;&gt;1,NOT(ISNUMBER($M297))),"",$E297*$M297)</f>
        <v/>
      </c>
      <c r="S297" s="51">
        <f>IF(OR($Y297&lt;&gt;1,NOT(ISNUMBER($N297))),"",$E297*$N297)</f>
        <v/>
      </c>
      <c r="T297" s="51">
        <f>IF(OR($Y297&lt;&gt;1,NOT(ISNUMBER($O297))),"",$E297*$O297)</f>
        <v/>
      </c>
      <c r="U297" s="51">
        <f>IF(COUNT($P297:$T297)&lt;&gt;5,"",SUM($P297:$T297))</f>
        <v/>
      </c>
      <c r="V297" s="23">
        <f>IFERROR($U297/$E297,"")</f>
        <v/>
      </c>
      <c r="W297" s="25">
        <f>IF(COUNTA($A297:$K297)=0,"",IF($A297="","Informar competência",IF($B297="","Informar SKU",IF($C297="","Informar produto",IF($D297="","Informar categoria",IF(COUNTIF('Parâmetros'!$D$4:$D$13,$D297)=0,"Categoria fora da lista",IF($E297="","Informar estoque médio",IF($G297="","Informar armazenagem",IF(COUNTIFS($A$6:$A$505,$A297,$B$6:$B$505,$B297)&gt;1,"Duplicidade de competência e SKU",IF($Y297&lt;&gt;1,"Valor, taxa ou data inválida",IF($U297="","Revisar parâmetros padrão",IF($V297&gt;'Parâmetros'!$B$8,"Taxa acima do limite",IF($E297&gt;'Parâmetros'!$B$9,"Estoque acima do limite","OK")))))))))))))</f>
        <v/>
      </c>
      <c r="X297" s="26">
        <f>IF(OR($Y297&lt;&gt;1,$A297&lt;&gt;'Resumo'!$B$3,$U297=""),"",COUNTIFS($A$6:$A$505,'Resumo'!$B$3,$Y$6:$Y$505,1,$U$6:$U$505,"&gt;"&amp;$U297)+COUNTIFS($A$6:$A297,'Resumo'!$B$3,$Y$6:$Y297,1,$U$6:$U297,$U297))</f>
        <v/>
      </c>
      <c r="Y297" s="26">
        <f>IF(COUNTA($A297:$K297)=0,"",IFERROR(IF(AND(ISNUMBER($A297),DAY($A297)=1,$A297&gt;=DATE(2020,1,1),$A297&lt;=DATE(2100,12,1),$B297&lt;&gt;"",$C297&lt;&gt;"",$D297&lt;&gt;"",COUNTIF('Parâmetros'!$D$4:$D$13,$D297)=1,ISNUMBER($E297),$E297&gt;0,ISNUMBER($G297),$G297&gt;=0,OR($F297="",AND(ISNUMBER($F297),$F297&gt;=0,$F297&lt;=1)),OR($H297="",AND(ISNUMBER($H297),$H297&gt;=0,$H297&lt;=1)),OR($I297="",AND(ISNUMBER($I297),$I297&gt;=0,$I297&lt;=1)),OR($J297="",AND(ISNUMBER($J297),$J297&gt;=0,$J297&lt;=1)),COUNTIFS($A$6:$A$505,$A297,$B$6:$B$505,$B297)=1),1,0),0))</f>
        <v/>
      </c>
    </row>
    <row r="298">
      <c r="A298" s="46" t="n"/>
      <c r="B298" s="19" t="n"/>
      <c r="C298" s="20" t="n"/>
      <c r="D298" s="19" t="n"/>
      <c r="E298" s="50" t="n"/>
      <c r="F298" s="22" t="n"/>
      <c r="G298" s="50" t="n"/>
      <c r="H298" s="22" t="n"/>
      <c r="I298" s="22" t="n"/>
      <c r="J298" s="22" t="n"/>
      <c r="K298" s="20" t="n"/>
      <c r="L298" s="23">
        <f>IF($Y298&lt;&gt;1,"",IF($F298="",IF(AND(ISNUMBER('Parâmetros'!$B$4),'Parâmetros'!$B$4&gt;=0,'Parâmetros'!$B$4&lt;=1),'Parâmetros'!$B$4,""),$F298))</f>
        <v/>
      </c>
      <c r="M298" s="23">
        <f>IF($Y298&lt;&gt;1,"",IF($H298="",IF(AND(ISNUMBER('Parâmetros'!$B$5),'Parâmetros'!$B$5&gt;=0,'Parâmetros'!$B$5&lt;=1),'Parâmetros'!$B$5,""),$H298))</f>
        <v/>
      </c>
      <c r="N298" s="23">
        <f>IF($Y298&lt;&gt;1,"",IF($I298="",IF(AND(ISNUMBER('Parâmetros'!$B$6),'Parâmetros'!$B$6&gt;=0,'Parâmetros'!$B$6&lt;=1),'Parâmetros'!$B$6,""),$I298))</f>
        <v/>
      </c>
      <c r="O298" s="23">
        <f>IF($Y298&lt;&gt;1,"",IF($J298="",IF(AND(ISNUMBER('Parâmetros'!$B$7),'Parâmetros'!$B$7&gt;=0,'Parâmetros'!$B$7&lt;=1),'Parâmetros'!$B$7,""),$J298))</f>
        <v/>
      </c>
      <c r="P298" s="51">
        <f>IF(OR($Y298&lt;&gt;1,NOT(ISNUMBER($L298))),"",$E298*$L298)</f>
        <v/>
      </c>
      <c r="Q298" s="51">
        <f>IF($Y298&lt;&gt;1,"",$G298)</f>
        <v/>
      </c>
      <c r="R298" s="51">
        <f>IF(OR($Y298&lt;&gt;1,NOT(ISNUMBER($M298))),"",$E298*$M298)</f>
        <v/>
      </c>
      <c r="S298" s="51">
        <f>IF(OR($Y298&lt;&gt;1,NOT(ISNUMBER($N298))),"",$E298*$N298)</f>
        <v/>
      </c>
      <c r="T298" s="51">
        <f>IF(OR($Y298&lt;&gt;1,NOT(ISNUMBER($O298))),"",$E298*$O298)</f>
        <v/>
      </c>
      <c r="U298" s="51">
        <f>IF(COUNT($P298:$T298)&lt;&gt;5,"",SUM($P298:$T298))</f>
        <v/>
      </c>
      <c r="V298" s="23">
        <f>IFERROR($U298/$E298,"")</f>
        <v/>
      </c>
      <c r="W298" s="25">
        <f>IF(COUNTA($A298:$K298)=0,"",IF($A298="","Informar competência",IF($B298="","Informar SKU",IF($C298="","Informar produto",IF($D298="","Informar categoria",IF(COUNTIF('Parâmetros'!$D$4:$D$13,$D298)=0,"Categoria fora da lista",IF($E298="","Informar estoque médio",IF($G298="","Informar armazenagem",IF(COUNTIFS($A$6:$A$505,$A298,$B$6:$B$505,$B298)&gt;1,"Duplicidade de competência e SKU",IF($Y298&lt;&gt;1,"Valor, taxa ou data inválida",IF($U298="","Revisar parâmetros padrão",IF($V298&gt;'Parâmetros'!$B$8,"Taxa acima do limite",IF($E298&gt;'Parâmetros'!$B$9,"Estoque acima do limite","OK")))))))))))))</f>
        <v/>
      </c>
      <c r="X298" s="26">
        <f>IF(OR($Y298&lt;&gt;1,$A298&lt;&gt;'Resumo'!$B$3,$U298=""),"",COUNTIFS($A$6:$A$505,'Resumo'!$B$3,$Y$6:$Y$505,1,$U$6:$U$505,"&gt;"&amp;$U298)+COUNTIFS($A$6:$A298,'Resumo'!$B$3,$Y$6:$Y298,1,$U$6:$U298,$U298))</f>
        <v/>
      </c>
      <c r="Y298" s="26">
        <f>IF(COUNTA($A298:$K298)=0,"",IFERROR(IF(AND(ISNUMBER($A298),DAY($A298)=1,$A298&gt;=DATE(2020,1,1),$A298&lt;=DATE(2100,12,1),$B298&lt;&gt;"",$C298&lt;&gt;"",$D298&lt;&gt;"",COUNTIF('Parâmetros'!$D$4:$D$13,$D298)=1,ISNUMBER($E298),$E298&gt;0,ISNUMBER($G298),$G298&gt;=0,OR($F298="",AND(ISNUMBER($F298),$F298&gt;=0,$F298&lt;=1)),OR($H298="",AND(ISNUMBER($H298),$H298&gt;=0,$H298&lt;=1)),OR($I298="",AND(ISNUMBER($I298),$I298&gt;=0,$I298&lt;=1)),OR($J298="",AND(ISNUMBER($J298),$J298&gt;=0,$J298&lt;=1)),COUNTIFS($A$6:$A$505,$A298,$B$6:$B$505,$B298)=1),1,0),0))</f>
        <v/>
      </c>
    </row>
    <row r="299">
      <c r="A299" s="46" t="n"/>
      <c r="B299" s="19" t="n"/>
      <c r="C299" s="20" t="n"/>
      <c r="D299" s="19" t="n"/>
      <c r="E299" s="50" t="n"/>
      <c r="F299" s="22" t="n"/>
      <c r="G299" s="50" t="n"/>
      <c r="H299" s="22" t="n"/>
      <c r="I299" s="22" t="n"/>
      <c r="J299" s="22" t="n"/>
      <c r="K299" s="20" t="n"/>
      <c r="L299" s="23">
        <f>IF($Y299&lt;&gt;1,"",IF($F299="",IF(AND(ISNUMBER('Parâmetros'!$B$4),'Parâmetros'!$B$4&gt;=0,'Parâmetros'!$B$4&lt;=1),'Parâmetros'!$B$4,""),$F299))</f>
        <v/>
      </c>
      <c r="M299" s="23">
        <f>IF($Y299&lt;&gt;1,"",IF($H299="",IF(AND(ISNUMBER('Parâmetros'!$B$5),'Parâmetros'!$B$5&gt;=0,'Parâmetros'!$B$5&lt;=1),'Parâmetros'!$B$5,""),$H299))</f>
        <v/>
      </c>
      <c r="N299" s="23">
        <f>IF($Y299&lt;&gt;1,"",IF($I299="",IF(AND(ISNUMBER('Parâmetros'!$B$6),'Parâmetros'!$B$6&gt;=0,'Parâmetros'!$B$6&lt;=1),'Parâmetros'!$B$6,""),$I299))</f>
        <v/>
      </c>
      <c r="O299" s="23">
        <f>IF($Y299&lt;&gt;1,"",IF($J299="",IF(AND(ISNUMBER('Parâmetros'!$B$7),'Parâmetros'!$B$7&gt;=0,'Parâmetros'!$B$7&lt;=1),'Parâmetros'!$B$7,""),$J299))</f>
        <v/>
      </c>
      <c r="P299" s="51">
        <f>IF(OR($Y299&lt;&gt;1,NOT(ISNUMBER($L299))),"",$E299*$L299)</f>
        <v/>
      </c>
      <c r="Q299" s="51">
        <f>IF($Y299&lt;&gt;1,"",$G299)</f>
        <v/>
      </c>
      <c r="R299" s="51">
        <f>IF(OR($Y299&lt;&gt;1,NOT(ISNUMBER($M299))),"",$E299*$M299)</f>
        <v/>
      </c>
      <c r="S299" s="51">
        <f>IF(OR($Y299&lt;&gt;1,NOT(ISNUMBER($N299))),"",$E299*$N299)</f>
        <v/>
      </c>
      <c r="T299" s="51">
        <f>IF(OR($Y299&lt;&gt;1,NOT(ISNUMBER($O299))),"",$E299*$O299)</f>
        <v/>
      </c>
      <c r="U299" s="51">
        <f>IF(COUNT($P299:$T299)&lt;&gt;5,"",SUM($P299:$T299))</f>
        <v/>
      </c>
      <c r="V299" s="23">
        <f>IFERROR($U299/$E299,"")</f>
        <v/>
      </c>
      <c r="W299" s="25">
        <f>IF(COUNTA($A299:$K299)=0,"",IF($A299="","Informar competência",IF($B299="","Informar SKU",IF($C299="","Informar produto",IF($D299="","Informar categoria",IF(COUNTIF('Parâmetros'!$D$4:$D$13,$D299)=0,"Categoria fora da lista",IF($E299="","Informar estoque médio",IF($G299="","Informar armazenagem",IF(COUNTIFS($A$6:$A$505,$A299,$B$6:$B$505,$B299)&gt;1,"Duplicidade de competência e SKU",IF($Y299&lt;&gt;1,"Valor, taxa ou data inválida",IF($U299="","Revisar parâmetros padrão",IF($V299&gt;'Parâmetros'!$B$8,"Taxa acima do limite",IF($E299&gt;'Parâmetros'!$B$9,"Estoque acima do limite","OK")))))))))))))</f>
        <v/>
      </c>
      <c r="X299" s="26">
        <f>IF(OR($Y299&lt;&gt;1,$A299&lt;&gt;'Resumo'!$B$3,$U299=""),"",COUNTIFS($A$6:$A$505,'Resumo'!$B$3,$Y$6:$Y$505,1,$U$6:$U$505,"&gt;"&amp;$U299)+COUNTIFS($A$6:$A299,'Resumo'!$B$3,$Y$6:$Y299,1,$U$6:$U299,$U299))</f>
        <v/>
      </c>
      <c r="Y299" s="26">
        <f>IF(COUNTA($A299:$K299)=0,"",IFERROR(IF(AND(ISNUMBER($A299),DAY($A299)=1,$A299&gt;=DATE(2020,1,1),$A299&lt;=DATE(2100,12,1),$B299&lt;&gt;"",$C299&lt;&gt;"",$D299&lt;&gt;"",COUNTIF('Parâmetros'!$D$4:$D$13,$D299)=1,ISNUMBER($E299),$E299&gt;0,ISNUMBER($G299),$G299&gt;=0,OR($F299="",AND(ISNUMBER($F299),$F299&gt;=0,$F299&lt;=1)),OR($H299="",AND(ISNUMBER($H299),$H299&gt;=0,$H299&lt;=1)),OR($I299="",AND(ISNUMBER($I299),$I299&gt;=0,$I299&lt;=1)),OR($J299="",AND(ISNUMBER($J299),$J299&gt;=0,$J299&lt;=1)),COUNTIFS($A$6:$A$505,$A299,$B$6:$B$505,$B299)=1),1,0),0))</f>
        <v/>
      </c>
    </row>
    <row r="300">
      <c r="A300" s="46" t="n"/>
      <c r="B300" s="19" t="n"/>
      <c r="C300" s="20" t="n"/>
      <c r="D300" s="19" t="n"/>
      <c r="E300" s="50" t="n"/>
      <c r="F300" s="22" t="n"/>
      <c r="G300" s="50" t="n"/>
      <c r="H300" s="22" t="n"/>
      <c r="I300" s="22" t="n"/>
      <c r="J300" s="22" t="n"/>
      <c r="K300" s="20" t="n"/>
      <c r="L300" s="23">
        <f>IF($Y300&lt;&gt;1,"",IF($F300="",IF(AND(ISNUMBER('Parâmetros'!$B$4),'Parâmetros'!$B$4&gt;=0,'Parâmetros'!$B$4&lt;=1),'Parâmetros'!$B$4,""),$F300))</f>
        <v/>
      </c>
      <c r="M300" s="23">
        <f>IF($Y300&lt;&gt;1,"",IF($H300="",IF(AND(ISNUMBER('Parâmetros'!$B$5),'Parâmetros'!$B$5&gt;=0,'Parâmetros'!$B$5&lt;=1),'Parâmetros'!$B$5,""),$H300))</f>
        <v/>
      </c>
      <c r="N300" s="23">
        <f>IF($Y300&lt;&gt;1,"",IF($I300="",IF(AND(ISNUMBER('Parâmetros'!$B$6),'Parâmetros'!$B$6&gt;=0,'Parâmetros'!$B$6&lt;=1),'Parâmetros'!$B$6,""),$I300))</f>
        <v/>
      </c>
      <c r="O300" s="23">
        <f>IF($Y300&lt;&gt;1,"",IF($J300="",IF(AND(ISNUMBER('Parâmetros'!$B$7),'Parâmetros'!$B$7&gt;=0,'Parâmetros'!$B$7&lt;=1),'Parâmetros'!$B$7,""),$J300))</f>
        <v/>
      </c>
      <c r="P300" s="51">
        <f>IF(OR($Y300&lt;&gt;1,NOT(ISNUMBER($L300))),"",$E300*$L300)</f>
        <v/>
      </c>
      <c r="Q300" s="51">
        <f>IF($Y300&lt;&gt;1,"",$G300)</f>
        <v/>
      </c>
      <c r="R300" s="51">
        <f>IF(OR($Y300&lt;&gt;1,NOT(ISNUMBER($M300))),"",$E300*$M300)</f>
        <v/>
      </c>
      <c r="S300" s="51">
        <f>IF(OR($Y300&lt;&gt;1,NOT(ISNUMBER($N300))),"",$E300*$N300)</f>
        <v/>
      </c>
      <c r="T300" s="51">
        <f>IF(OR($Y300&lt;&gt;1,NOT(ISNUMBER($O300))),"",$E300*$O300)</f>
        <v/>
      </c>
      <c r="U300" s="51">
        <f>IF(COUNT($P300:$T300)&lt;&gt;5,"",SUM($P300:$T300))</f>
        <v/>
      </c>
      <c r="V300" s="23">
        <f>IFERROR($U300/$E300,"")</f>
        <v/>
      </c>
      <c r="W300" s="25">
        <f>IF(COUNTA($A300:$K300)=0,"",IF($A300="","Informar competência",IF($B300="","Informar SKU",IF($C300="","Informar produto",IF($D300="","Informar categoria",IF(COUNTIF('Parâmetros'!$D$4:$D$13,$D300)=0,"Categoria fora da lista",IF($E300="","Informar estoque médio",IF($G300="","Informar armazenagem",IF(COUNTIFS($A$6:$A$505,$A300,$B$6:$B$505,$B300)&gt;1,"Duplicidade de competência e SKU",IF($Y300&lt;&gt;1,"Valor, taxa ou data inválida",IF($U300="","Revisar parâmetros padrão",IF($V300&gt;'Parâmetros'!$B$8,"Taxa acima do limite",IF($E300&gt;'Parâmetros'!$B$9,"Estoque acima do limite","OK")))))))))))))</f>
        <v/>
      </c>
      <c r="X300" s="26">
        <f>IF(OR($Y300&lt;&gt;1,$A300&lt;&gt;'Resumo'!$B$3,$U300=""),"",COUNTIFS($A$6:$A$505,'Resumo'!$B$3,$Y$6:$Y$505,1,$U$6:$U$505,"&gt;"&amp;$U300)+COUNTIFS($A$6:$A300,'Resumo'!$B$3,$Y$6:$Y300,1,$U$6:$U300,$U300))</f>
        <v/>
      </c>
      <c r="Y300" s="26">
        <f>IF(COUNTA($A300:$K300)=0,"",IFERROR(IF(AND(ISNUMBER($A300),DAY($A300)=1,$A300&gt;=DATE(2020,1,1),$A300&lt;=DATE(2100,12,1),$B300&lt;&gt;"",$C300&lt;&gt;"",$D300&lt;&gt;"",COUNTIF('Parâmetros'!$D$4:$D$13,$D300)=1,ISNUMBER($E300),$E300&gt;0,ISNUMBER($G300),$G300&gt;=0,OR($F300="",AND(ISNUMBER($F300),$F300&gt;=0,$F300&lt;=1)),OR($H300="",AND(ISNUMBER($H300),$H300&gt;=0,$H300&lt;=1)),OR($I300="",AND(ISNUMBER($I300),$I300&gt;=0,$I300&lt;=1)),OR($J300="",AND(ISNUMBER($J300),$J300&gt;=0,$J300&lt;=1)),COUNTIFS($A$6:$A$505,$A300,$B$6:$B$505,$B300)=1),1,0),0))</f>
        <v/>
      </c>
    </row>
    <row r="301">
      <c r="A301" s="46" t="n"/>
      <c r="B301" s="19" t="n"/>
      <c r="C301" s="20" t="n"/>
      <c r="D301" s="19" t="n"/>
      <c r="E301" s="50" t="n"/>
      <c r="F301" s="22" t="n"/>
      <c r="G301" s="50" t="n"/>
      <c r="H301" s="22" t="n"/>
      <c r="I301" s="22" t="n"/>
      <c r="J301" s="22" t="n"/>
      <c r="K301" s="20" t="n"/>
      <c r="L301" s="23">
        <f>IF($Y301&lt;&gt;1,"",IF($F301="",IF(AND(ISNUMBER('Parâmetros'!$B$4),'Parâmetros'!$B$4&gt;=0,'Parâmetros'!$B$4&lt;=1),'Parâmetros'!$B$4,""),$F301))</f>
        <v/>
      </c>
      <c r="M301" s="23">
        <f>IF($Y301&lt;&gt;1,"",IF($H301="",IF(AND(ISNUMBER('Parâmetros'!$B$5),'Parâmetros'!$B$5&gt;=0,'Parâmetros'!$B$5&lt;=1),'Parâmetros'!$B$5,""),$H301))</f>
        <v/>
      </c>
      <c r="N301" s="23">
        <f>IF($Y301&lt;&gt;1,"",IF($I301="",IF(AND(ISNUMBER('Parâmetros'!$B$6),'Parâmetros'!$B$6&gt;=0,'Parâmetros'!$B$6&lt;=1),'Parâmetros'!$B$6,""),$I301))</f>
        <v/>
      </c>
      <c r="O301" s="23">
        <f>IF($Y301&lt;&gt;1,"",IF($J301="",IF(AND(ISNUMBER('Parâmetros'!$B$7),'Parâmetros'!$B$7&gt;=0,'Parâmetros'!$B$7&lt;=1),'Parâmetros'!$B$7,""),$J301))</f>
        <v/>
      </c>
      <c r="P301" s="51">
        <f>IF(OR($Y301&lt;&gt;1,NOT(ISNUMBER($L301))),"",$E301*$L301)</f>
        <v/>
      </c>
      <c r="Q301" s="51">
        <f>IF($Y301&lt;&gt;1,"",$G301)</f>
        <v/>
      </c>
      <c r="R301" s="51">
        <f>IF(OR($Y301&lt;&gt;1,NOT(ISNUMBER($M301))),"",$E301*$M301)</f>
        <v/>
      </c>
      <c r="S301" s="51">
        <f>IF(OR($Y301&lt;&gt;1,NOT(ISNUMBER($N301))),"",$E301*$N301)</f>
        <v/>
      </c>
      <c r="T301" s="51">
        <f>IF(OR($Y301&lt;&gt;1,NOT(ISNUMBER($O301))),"",$E301*$O301)</f>
        <v/>
      </c>
      <c r="U301" s="51">
        <f>IF(COUNT($P301:$T301)&lt;&gt;5,"",SUM($P301:$T301))</f>
        <v/>
      </c>
      <c r="V301" s="23">
        <f>IFERROR($U301/$E301,"")</f>
        <v/>
      </c>
      <c r="W301" s="25">
        <f>IF(COUNTA($A301:$K301)=0,"",IF($A301="","Informar competência",IF($B301="","Informar SKU",IF($C301="","Informar produto",IF($D301="","Informar categoria",IF(COUNTIF('Parâmetros'!$D$4:$D$13,$D301)=0,"Categoria fora da lista",IF($E301="","Informar estoque médio",IF($G301="","Informar armazenagem",IF(COUNTIFS($A$6:$A$505,$A301,$B$6:$B$505,$B301)&gt;1,"Duplicidade de competência e SKU",IF($Y301&lt;&gt;1,"Valor, taxa ou data inválida",IF($U301="","Revisar parâmetros padrão",IF($V301&gt;'Parâmetros'!$B$8,"Taxa acima do limite",IF($E301&gt;'Parâmetros'!$B$9,"Estoque acima do limite","OK")))))))))))))</f>
        <v/>
      </c>
      <c r="X301" s="26">
        <f>IF(OR($Y301&lt;&gt;1,$A301&lt;&gt;'Resumo'!$B$3,$U301=""),"",COUNTIFS($A$6:$A$505,'Resumo'!$B$3,$Y$6:$Y$505,1,$U$6:$U$505,"&gt;"&amp;$U301)+COUNTIFS($A$6:$A301,'Resumo'!$B$3,$Y$6:$Y301,1,$U$6:$U301,$U301))</f>
        <v/>
      </c>
      <c r="Y301" s="26">
        <f>IF(COUNTA($A301:$K301)=0,"",IFERROR(IF(AND(ISNUMBER($A301),DAY($A301)=1,$A301&gt;=DATE(2020,1,1),$A301&lt;=DATE(2100,12,1),$B301&lt;&gt;"",$C301&lt;&gt;"",$D301&lt;&gt;"",COUNTIF('Parâmetros'!$D$4:$D$13,$D301)=1,ISNUMBER($E301),$E301&gt;0,ISNUMBER($G301),$G301&gt;=0,OR($F301="",AND(ISNUMBER($F301),$F301&gt;=0,$F301&lt;=1)),OR($H301="",AND(ISNUMBER($H301),$H301&gt;=0,$H301&lt;=1)),OR($I301="",AND(ISNUMBER($I301),$I301&gt;=0,$I301&lt;=1)),OR($J301="",AND(ISNUMBER($J301),$J301&gt;=0,$J301&lt;=1)),COUNTIFS($A$6:$A$505,$A301,$B$6:$B$505,$B301)=1),1,0),0))</f>
        <v/>
      </c>
    </row>
    <row r="302">
      <c r="A302" s="46" t="n"/>
      <c r="B302" s="19" t="n"/>
      <c r="C302" s="20" t="n"/>
      <c r="D302" s="19" t="n"/>
      <c r="E302" s="50" t="n"/>
      <c r="F302" s="22" t="n"/>
      <c r="G302" s="50" t="n"/>
      <c r="H302" s="22" t="n"/>
      <c r="I302" s="22" t="n"/>
      <c r="J302" s="22" t="n"/>
      <c r="K302" s="20" t="n"/>
      <c r="L302" s="23">
        <f>IF($Y302&lt;&gt;1,"",IF($F302="",IF(AND(ISNUMBER('Parâmetros'!$B$4),'Parâmetros'!$B$4&gt;=0,'Parâmetros'!$B$4&lt;=1),'Parâmetros'!$B$4,""),$F302))</f>
        <v/>
      </c>
      <c r="M302" s="23">
        <f>IF($Y302&lt;&gt;1,"",IF($H302="",IF(AND(ISNUMBER('Parâmetros'!$B$5),'Parâmetros'!$B$5&gt;=0,'Parâmetros'!$B$5&lt;=1),'Parâmetros'!$B$5,""),$H302))</f>
        <v/>
      </c>
      <c r="N302" s="23">
        <f>IF($Y302&lt;&gt;1,"",IF($I302="",IF(AND(ISNUMBER('Parâmetros'!$B$6),'Parâmetros'!$B$6&gt;=0,'Parâmetros'!$B$6&lt;=1),'Parâmetros'!$B$6,""),$I302))</f>
        <v/>
      </c>
      <c r="O302" s="23">
        <f>IF($Y302&lt;&gt;1,"",IF($J302="",IF(AND(ISNUMBER('Parâmetros'!$B$7),'Parâmetros'!$B$7&gt;=0,'Parâmetros'!$B$7&lt;=1),'Parâmetros'!$B$7,""),$J302))</f>
        <v/>
      </c>
      <c r="P302" s="51">
        <f>IF(OR($Y302&lt;&gt;1,NOT(ISNUMBER($L302))),"",$E302*$L302)</f>
        <v/>
      </c>
      <c r="Q302" s="51">
        <f>IF($Y302&lt;&gt;1,"",$G302)</f>
        <v/>
      </c>
      <c r="R302" s="51">
        <f>IF(OR($Y302&lt;&gt;1,NOT(ISNUMBER($M302))),"",$E302*$M302)</f>
        <v/>
      </c>
      <c r="S302" s="51">
        <f>IF(OR($Y302&lt;&gt;1,NOT(ISNUMBER($N302))),"",$E302*$N302)</f>
        <v/>
      </c>
      <c r="T302" s="51">
        <f>IF(OR($Y302&lt;&gt;1,NOT(ISNUMBER($O302))),"",$E302*$O302)</f>
        <v/>
      </c>
      <c r="U302" s="51">
        <f>IF(COUNT($P302:$T302)&lt;&gt;5,"",SUM($P302:$T302))</f>
        <v/>
      </c>
      <c r="V302" s="23">
        <f>IFERROR($U302/$E302,"")</f>
        <v/>
      </c>
      <c r="W302" s="25">
        <f>IF(COUNTA($A302:$K302)=0,"",IF($A302="","Informar competência",IF($B302="","Informar SKU",IF($C302="","Informar produto",IF($D302="","Informar categoria",IF(COUNTIF('Parâmetros'!$D$4:$D$13,$D302)=0,"Categoria fora da lista",IF($E302="","Informar estoque médio",IF($G302="","Informar armazenagem",IF(COUNTIFS($A$6:$A$505,$A302,$B$6:$B$505,$B302)&gt;1,"Duplicidade de competência e SKU",IF($Y302&lt;&gt;1,"Valor, taxa ou data inválida",IF($U302="","Revisar parâmetros padrão",IF($V302&gt;'Parâmetros'!$B$8,"Taxa acima do limite",IF($E302&gt;'Parâmetros'!$B$9,"Estoque acima do limite","OK")))))))))))))</f>
        <v/>
      </c>
      <c r="X302" s="26">
        <f>IF(OR($Y302&lt;&gt;1,$A302&lt;&gt;'Resumo'!$B$3,$U302=""),"",COUNTIFS($A$6:$A$505,'Resumo'!$B$3,$Y$6:$Y$505,1,$U$6:$U$505,"&gt;"&amp;$U302)+COUNTIFS($A$6:$A302,'Resumo'!$B$3,$Y$6:$Y302,1,$U$6:$U302,$U302))</f>
        <v/>
      </c>
      <c r="Y302" s="26">
        <f>IF(COUNTA($A302:$K302)=0,"",IFERROR(IF(AND(ISNUMBER($A302),DAY($A302)=1,$A302&gt;=DATE(2020,1,1),$A302&lt;=DATE(2100,12,1),$B302&lt;&gt;"",$C302&lt;&gt;"",$D302&lt;&gt;"",COUNTIF('Parâmetros'!$D$4:$D$13,$D302)=1,ISNUMBER($E302),$E302&gt;0,ISNUMBER($G302),$G302&gt;=0,OR($F302="",AND(ISNUMBER($F302),$F302&gt;=0,$F302&lt;=1)),OR($H302="",AND(ISNUMBER($H302),$H302&gt;=0,$H302&lt;=1)),OR($I302="",AND(ISNUMBER($I302),$I302&gt;=0,$I302&lt;=1)),OR($J302="",AND(ISNUMBER($J302),$J302&gt;=0,$J302&lt;=1)),COUNTIFS($A$6:$A$505,$A302,$B$6:$B$505,$B302)=1),1,0),0))</f>
        <v/>
      </c>
    </row>
    <row r="303">
      <c r="A303" s="46" t="n"/>
      <c r="B303" s="19" t="n"/>
      <c r="C303" s="20" t="n"/>
      <c r="D303" s="19" t="n"/>
      <c r="E303" s="50" t="n"/>
      <c r="F303" s="22" t="n"/>
      <c r="G303" s="50" t="n"/>
      <c r="H303" s="22" t="n"/>
      <c r="I303" s="22" t="n"/>
      <c r="J303" s="22" t="n"/>
      <c r="K303" s="20" t="n"/>
      <c r="L303" s="23">
        <f>IF($Y303&lt;&gt;1,"",IF($F303="",IF(AND(ISNUMBER('Parâmetros'!$B$4),'Parâmetros'!$B$4&gt;=0,'Parâmetros'!$B$4&lt;=1),'Parâmetros'!$B$4,""),$F303))</f>
        <v/>
      </c>
      <c r="M303" s="23">
        <f>IF($Y303&lt;&gt;1,"",IF($H303="",IF(AND(ISNUMBER('Parâmetros'!$B$5),'Parâmetros'!$B$5&gt;=0,'Parâmetros'!$B$5&lt;=1),'Parâmetros'!$B$5,""),$H303))</f>
        <v/>
      </c>
      <c r="N303" s="23">
        <f>IF($Y303&lt;&gt;1,"",IF($I303="",IF(AND(ISNUMBER('Parâmetros'!$B$6),'Parâmetros'!$B$6&gt;=0,'Parâmetros'!$B$6&lt;=1),'Parâmetros'!$B$6,""),$I303))</f>
        <v/>
      </c>
      <c r="O303" s="23">
        <f>IF($Y303&lt;&gt;1,"",IF($J303="",IF(AND(ISNUMBER('Parâmetros'!$B$7),'Parâmetros'!$B$7&gt;=0,'Parâmetros'!$B$7&lt;=1),'Parâmetros'!$B$7,""),$J303))</f>
        <v/>
      </c>
      <c r="P303" s="51">
        <f>IF(OR($Y303&lt;&gt;1,NOT(ISNUMBER($L303))),"",$E303*$L303)</f>
        <v/>
      </c>
      <c r="Q303" s="51">
        <f>IF($Y303&lt;&gt;1,"",$G303)</f>
        <v/>
      </c>
      <c r="R303" s="51">
        <f>IF(OR($Y303&lt;&gt;1,NOT(ISNUMBER($M303))),"",$E303*$M303)</f>
        <v/>
      </c>
      <c r="S303" s="51">
        <f>IF(OR($Y303&lt;&gt;1,NOT(ISNUMBER($N303))),"",$E303*$N303)</f>
        <v/>
      </c>
      <c r="T303" s="51">
        <f>IF(OR($Y303&lt;&gt;1,NOT(ISNUMBER($O303))),"",$E303*$O303)</f>
        <v/>
      </c>
      <c r="U303" s="51">
        <f>IF(COUNT($P303:$T303)&lt;&gt;5,"",SUM($P303:$T303))</f>
        <v/>
      </c>
      <c r="V303" s="23">
        <f>IFERROR($U303/$E303,"")</f>
        <v/>
      </c>
      <c r="W303" s="25">
        <f>IF(COUNTA($A303:$K303)=0,"",IF($A303="","Informar competência",IF($B303="","Informar SKU",IF($C303="","Informar produto",IF($D303="","Informar categoria",IF(COUNTIF('Parâmetros'!$D$4:$D$13,$D303)=0,"Categoria fora da lista",IF($E303="","Informar estoque médio",IF($G303="","Informar armazenagem",IF(COUNTIFS($A$6:$A$505,$A303,$B$6:$B$505,$B303)&gt;1,"Duplicidade de competência e SKU",IF($Y303&lt;&gt;1,"Valor, taxa ou data inválida",IF($U303="","Revisar parâmetros padrão",IF($V303&gt;'Parâmetros'!$B$8,"Taxa acima do limite",IF($E303&gt;'Parâmetros'!$B$9,"Estoque acima do limite","OK")))))))))))))</f>
        <v/>
      </c>
      <c r="X303" s="26">
        <f>IF(OR($Y303&lt;&gt;1,$A303&lt;&gt;'Resumo'!$B$3,$U303=""),"",COUNTIFS($A$6:$A$505,'Resumo'!$B$3,$Y$6:$Y$505,1,$U$6:$U$505,"&gt;"&amp;$U303)+COUNTIFS($A$6:$A303,'Resumo'!$B$3,$Y$6:$Y303,1,$U$6:$U303,$U303))</f>
        <v/>
      </c>
      <c r="Y303" s="26">
        <f>IF(COUNTA($A303:$K303)=0,"",IFERROR(IF(AND(ISNUMBER($A303),DAY($A303)=1,$A303&gt;=DATE(2020,1,1),$A303&lt;=DATE(2100,12,1),$B303&lt;&gt;"",$C303&lt;&gt;"",$D303&lt;&gt;"",COUNTIF('Parâmetros'!$D$4:$D$13,$D303)=1,ISNUMBER($E303),$E303&gt;0,ISNUMBER($G303),$G303&gt;=0,OR($F303="",AND(ISNUMBER($F303),$F303&gt;=0,$F303&lt;=1)),OR($H303="",AND(ISNUMBER($H303),$H303&gt;=0,$H303&lt;=1)),OR($I303="",AND(ISNUMBER($I303),$I303&gt;=0,$I303&lt;=1)),OR($J303="",AND(ISNUMBER($J303),$J303&gt;=0,$J303&lt;=1)),COUNTIFS($A$6:$A$505,$A303,$B$6:$B$505,$B303)=1),1,0),0))</f>
        <v/>
      </c>
    </row>
    <row r="304">
      <c r="A304" s="46" t="n"/>
      <c r="B304" s="19" t="n"/>
      <c r="C304" s="20" t="n"/>
      <c r="D304" s="19" t="n"/>
      <c r="E304" s="50" t="n"/>
      <c r="F304" s="22" t="n"/>
      <c r="G304" s="50" t="n"/>
      <c r="H304" s="22" t="n"/>
      <c r="I304" s="22" t="n"/>
      <c r="J304" s="22" t="n"/>
      <c r="K304" s="20" t="n"/>
      <c r="L304" s="23">
        <f>IF($Y304&lt;&gt;1,"",IF($F304="",IF(AND(ISNUMBER('Parâmetros'!$B$4),'Parâmetros'!$B$4&gt;=0,'Parâmetros'!$B$4&lt;=1),'Parâmetros'!$B$4,""),$F304))</f>
        <v/>
      </c>
      <c r="M304" s="23">
        <f>IF($Y304&lt;&gt;1,"",IF($H304="",IF(AND(ISNUMBER('Parâmetros'!$B$5),'Parâmetros'!$B$5&gt;=0,'Parâmetros'!$B$5&lt;=1),'Parâmetros'!$B$5,""),$H304))</f>
        <v/>
      </c>
      <c r="N304" s="23">
        <f>IF($Y304&lt;&gt;1,"",IF($I304="",IF(AND(ISNUMBER('Parâmetros'!$B$6),'Parâmetros'!$B$6&gt;=0,'Parâmetros'!$B$6&lt;=1),'Parâmetros'!$B$6,""),$I304))</f>
        <v/>
      </c>
      <c r="O304" s="23">
        <f>IF($Y304&lt;&gt;1,"",IF($J304="",IF(AND(ISNUMBER('Parâmetros'!$B$7),'Parâmetros'!$B$7&gt;=0,'Parâmetros'!$B$7&lt;=1),'Parâmetros'!$B$7,""),$J304))</f>
        <v/>
      </c>
      <c r="P304" s="51">
        <f>IF(OR($Y304&lt;&gt;1,NOT(ISNUMBER($L304))),"",$E304*$L304)</f>
        <v/>
      </c>
      <c r="Q304" s="51">
        <f>IF($Y304&lt;&gt;1,"",$G304)</f>
        <v/>
      </c>
      <c r="R304" s="51">
        <f>IF(OR($Y304&lt;&gt;1,NOT(ISNUMBER($M304))),"",$E304*$M304)</f>
        <v/>
      </c>
      <c r="S304" s="51">
        <f>IF(OR($Y304&lt;&gt;1,NOT(ISNUMBER($N304))),"",$E304*$N304)</f>
        <v/>
      </c>
      <c r="T304" s="51">
        <f>IF(OR($Y304&lt;&gt;1,NOT(ISNUMBER($O304))),"",$E304*$O304)</f>
        <v/>
      </c>
      <c r="U304" s="51">
        <f>IF(COUNT($P304:$T304)&lt;&gt;5,"",SUM($P304:$T304))</f>
        <v/>
      </c>
      <c r="V304" s="23">
        <f>IFERROR($U304/$E304,"")</f>
        <v/>
      </c>
      <c r="W304" s="25">
        <f>IF(COUNTA($A304:$K304)=0,"",IF($A304="","Informar competência",IF($B304="","Informar SKU",IF($C304="","Informar produto",IF($D304="","Informar categoria",IF(COUNTIF('Parâmetros'!$D$4:$D$13,$D304)=0,"Categoria fora da lista",IF($E304="","Informar estoque médio",IF($G304="","Informar armazenagem",IF(COUNTIFS($A$6:$A$505,$A304,$B$6:$B$505,$B304)&gt;1,"Duplicidade de competência e SKU",IF($Y304&lt;&gt;1,"Valor, taxa ou data inválida",IF($U304="","Revisar parâmetros padrão",IF($V304&gt;'Parâmetros'!$B$8,"Taxa acima do limite",IF($E304&gt;'Parâmetros'!$B$9,"Estoque acima do limite","OK")))))))))))))</f>
        <v/>
      </c>
      <c r="X304" s="26">
        <f>IF(OR($Y304&lt;&gt;1,$A304&lt;&gt;'Resumo'!$B$3,$U304=""),"",COUNTIFS($A$6:$A$505,'Resumo'!$B$3,$Y$6:$Y$505,1,$U$6:$U$505,"&gt;"&amp;$U304)+COUNTIFS($A$6:$A304,'Resumo'!$B$3,$Y$6:$Y304,1,$U$6:$U304,$U304))</f>
        <v/>
      </c>
      <c r="Y304" s="26">
        <f>IF(COUNTA($A304:$K304)=0,"",IFERROR(IF(AND(ISNUMBER($A304),DAY($A304)=1,$A304&gt;=DATE(2020,1,1),$A304&lt;=DATE(2100,12,1),$B304&lt;&gt;"",$C304&lt;&gt;"",$D304&lt;&gt;"",COUNTIF('Parâmetros'!$D$4:$D$13,$D304)=1,ISNUMBER($E304),$E304&gt;0,ISNUMBER($G304),$G304&gt;=0,OR($F304="",AND(ISNUMBER($F304),$F304&gt;=0,$F304&lt;=1)),OR($H304="",AND(ISNUMBER($H304),$H304&gt;=0,$H304&lt;=1)),OR($I304="",AND(ISNUMBER($I304),$I304&gt;=0,$I304&lt;=1)),OR($J304="",AND(ISNUMBER($J304),$J304&gt;=0,$J304&lt;=1)),COUNTIFS($A$6:$A$505,$A304,$B$6:$B$505,$B304)=1),1,0),0))</f>
        <v/>
      </c>
    </row>
    <row r="305">
      <c r="A305" s="46" t="n"/>
      <c r="B305" s="19" t="n"/>
      <c r="C305" s="20" t="n"/>
      <c r="D305" s="19" t="n"/>
      <c r="E305" s="50" t="n"/>
      <c r="F305" s="22" t="n"/>
      <c r="G305" s="50" t="n"/>
      <c r="H305" s="22" t="n"/>
      <c r="I305" s="22" t="n"/>
      <c r="J305" s="22" t="n"/>
      <c r="K305" s="20" t="n"/>
      <c r="L305" s="23">
        <f>IF($Y305&lt;&gt;1,"",IF($F305="",IF(AND(ISNUMBER('Parâmetros'!$B$4),'Parâmetros'!$B$4&gt;=0,'Parâmetros'!$B$4&lt;=1),'Parâmetros'!$B$4,""),$F305))</f>
        <v/>
      </c>
      <c r="M305" s="23">
        <f>IF($Y305&lt;&gt;1,"",IF($H305="",IF(AND(ISNUMBER('Parâmetros'!$B$5),'Parâmetros'!$B$5&gt;=0,'Parâmetros'!$B$5&lt;=1),'Parâmetros'!$B$5,""),$H305))</f>
        <v/>
      </c>
      <c r="N305" s="23">
        <f>IF($Y305&lt;&gt;1,"",IF($I305="",IF(AND(ISNUMBER('Parâmetros'!$B$6),'Parâmetros'!$B$6&gt;=0,'Parâmetros'!$B$6&lt;=1),'Parâmetros'!$B$6,""),$I305))</f>
        <v/>
      </c>
      <c r="O305" s="23">
        <f>IF($Y305&lt;&gt;1,"",IF($J305="",IF(AND(ISNUMBER('Parâmetros'!$B$7),'Parâmetros'!$B$7&gt;=0,'Parâmetros'!$B$7&lt;=1),'Parâmetros'!$B$7,""),$J305))</f>
        <v/>
      </c>
      <c r="P305" s="51">
        <f>IF(OR($Y305&lt;&gt;1,NOT(ISNUMBER($L305))),"",$E305*$L305)</f>
        <v/>
      </c>
      <c r="Q305" s="51">
        <f>IF($Y305&lt;&gt;1,"",$G305)</f>
        <v/>
      </c>
      <c r="R305" s="51">
        <f>IF(OR($Y305&lt;&gt;1,NOT(ISNUMBER($M305))),"",$E305*$M305)</f>
        <v/>
      </c>
      <c r="S305" s="51">
        <f>IF(OR($Y305&lt;&gt;1,NOT(ISNUMBER($N305))),"",$E305*$N305)</f>
        <v/>
      </c>
      <c r="T305" s="51">
        <f>IF(OR($Y305&lt;&gt;1,NOT(ISNUMBER($O305))),"",$E305*$O305)</f>
        <v/>
      </c>
      <c r="U305" s="51">
        <f>IF(COUNT($P305:$T305)&lt;&gt;5,"",SUM($P305:$T305))</f>
        <v/>
      </c>
      <c r="V305" s="23">
        <f>IFERROR($U305/$E305,"")</f>
        <v/>
      </c>
      <c r="W305" s="25">
        <f>IF(COUNTA($A305:$K305)=0,"",IF($A305="","Informar competência",IF($B305="","Informar SKU",IF($C305="","Informar produto",IF($D305="","Informar categoria",IF(COUNTIF('Parâmetros'!$D$4:$D$13,$D305)=0,"Categoria fora da lista",IF($E305="","Informar estoque médio",IF($G305="","Informar armazenagem",IF(COUNTIFS($A$6:$A$505,$A305,$B$6:$B$505,$B305)&gt;1,"Duplicidade de competência e SKU",IF($Y305&lt;&gt;1,"Valor, taxa ou data inválida",IF($U305="","Revisar parâmetros padrão",IF($V305&gt;'Parâmetros'!$B$8,"Taxa acima do limite",IF($E305&gt;'Parâmetros'!$B$9,"Estoque acima do limite","OK")))))))))))))</f>
        <v/>
      </c>
      <c r="X305" s="26">
        <f>IF(OR($Y305&lt;&gt;1,$A305&lt;&gt;'Resumo'!$B$3,$U305=""),"",COUNTIFS($A$6:$A$505,'Resumo'!$B$3,$Y$6:$Y$505,1,$U$6:$U$505,"&gt;"&amp;$U305)+COUNTIFS($A$6:$A305,'Resumo'!$B$3,$Y$6:$Y305,1,$U$6:$U305,$U305))</f>
        <v/>
      </c>
      <c r="Y305" s="26">
        <f>IF(COUNTA($A305:$K305)=0,"",IFERROR(IF(AND(ISNUMBER($A305),DAY($A305)=1,$A305&gt;=DATE(2020,1,1),$A305&lt;=DATE(2100,12,1),$B305&lt;&gt;"",$C305&lt;&gt;"",$D305&lt;&gt;"",COUNTIF('Parâmetros'!$D$4:$D$13,$D305)=1,ISNUMBER($E305),$E305&gt;0,ISNUMBER($G305),$G305&gt;=0,OR($F305="",AND(ISNUMBER($F305),$F305&gt;=0,$F305&lt;=1)),OR($H305="",AND(ISNUMBER($H305),$H305&gt;=0,$H305&lt;=1)),OR($I305="",AND(ISNUMBER($I305),$I305&gt;=0,$I305&lt;=1)),OR($J305="",AND(ISNUMBER($J305),$J305&gt;=0,$J305&lt;=1)),COUNTIFS($A$6:$A$505,$A305,$B$6:$B$505,$B305)=1),1,0),0))</f>
        <v/>
      </c>
    </row>
    <row r="306">
      <c r="A306" s="46" t="n"/>
      <c r="B306" s="19" t="n"/>
      <c r="C306" s="20" t="n"/>
      <c r="D306" s="19" t="n"/>
      <c r="E306" s="50" t="n"/>
      <c r="F306" s="22" t="n"/>
      <c r="G306" s="50" t="n"/>
      <c r="H306" s="22" t="n"/>
      <c r="I306" s="22" t="n"/>
      <c r="J306" s="22" t="n"/>
      <c r="K306" s="20" t="n"/>
      <c r="L306" s="23">
        <f>IF($Y306&lt;&gt;1,"",IF($F306="",IF(AND(ISNUMBER('Parâmetros'!$B$4),'Parâmetros'!$B$4&gt;=0,'Parâmetros'!$B$4&lt;=1),'Parâmetros'!$B$4,""),$F306))</f>
        <v/>
      </c>
      <c r="M306" s="23">
        <f>IF($Y306&lt;&gt;1,"",IF($H306="",IF(AND(ISNUMBER('Parâmetros'!$B$5),'Parâmetros'!$B$5&gt;=0,'Parâmetros'!$B$5&lt;=1),'Parâmetros'!$B$5,""),$H306))</f>
        <v/>
      </c>
      <c r="N306" s="23">
        <f>IF($Y306&lt;&gt;1,"",IF($I306="",IF(AND(ISNUMBER('Parâmetros'!$B$6),'Parâmetros'!$B$6&gt;=0,'Parâmetros'!$B$6&lt;=1),'Parâmetros'!$B$6,""),$I306))</f>
        <v/>
      </c>
      <c r="O306" s="23">
        <f>IF($Y306&lt;&gt;1,"",IF($J306="",IF(AND(ISNUMBER('Parâmetros'!$B$7),'Parâmetros'!$B$7&gt;=0,'Parâmetros'!$B$7&lt;=1),'Parâmetros'!$B$7,""),$J306))</f>
        <v/>
      </c>
      <c r="P306" s="51">
        <f>IF(OR($Y306&lt;&gt;1,NOT(ISNUMBER($L306))),"",$E306*$L306)</f>
        <v/>
      </c>
      <c r="Q306" s="51">
        <f>IF($Y306&lt;&gt;1,"",$G306)</f>
        <v/>
      </c>
      <c r="R306" s="51">
        <f>IF(OR($Y306&lt;&gt;1,NOT(ISNUMBER($M306))),"",$E306*$M306)</f>
        <v/>
      </c>
      <c r="S306" s="51">
        <f>IF(OR($Y306&lt;&gt;1,NOT(ISNUMBER($N306))),"",$E306*$N306)</f>
        <v/>
      </c>
      <c r="T306" s="51">
        <f>IF(OR($Y306&lt;&gt;1,NOT(ISNUMBER($O306))),"",$E306*$O306)</f>
        <v/>
      </c>
      <c r="U306" s="51">
        <f>IF(COUNT($P306:$T306)&lt;&gt;5,"",SUM($P306:$T306))</f>
        <v/>
      </c>
      <c r="V306" s="23">
        <f>IFERROR($U306/$E306,"")</f>
        <v/>
      </c>
      <c r="W306" s="25">
        <f>IF(COUNTA($A306:$K306)=0,"",IF($A306="","Informar competência",IF($B306="","Informar SKU",IF($C306="","Informar produto",IF($D306="","Informar categoria",IF(COUNTIF('Parâmetros'!$D$4:$D$13,$D306)=0,"Categoria fora da lista",IF($E306="","Informar estoque médio",IF($G306="","Informar armazenagem",IF(COUNTIFS($A$6:$A$505,$A306,$B$6:$B$505,$B306)&gt;1,"Duplicidade de competência e SKU",IF($Y306&lt;&gt;1,"Valor, taxa ou data inválida",IF($U306="","Revisar parâmetros padrão",IF($V306&gt;'Parâmetros'!$B$8,"Taxa acima do limite",IF($E306&gt;'Parâmetros'!$B$9,"Estoque acima do limite","OK")))))))))))))</f>
        <v/>
      </c>
      <c r="X306" s="26">
        <f>IF(OR($Y306&lt;&gt;1,$A306&lt;&gt;'Resumo'!$B$3,$U306=""),"",COUNTIFS($A$6:$A$505,'Resumo'!$B$3,$Y$6:$Y$505,1,$U$6:$U$505,"&gt;"&amp;$U306)+COUNTIFS($A$6:$A306,'Resumo'!$B$3,$Y$6:$Y306,1,$U$6:$U306,$U306))</f>
        <v/>
      </c>
      <c r="Y306" s="26">
        <f>IF(COUNTA($A306:$K306)=0,"",IFERROR(IF(AND(ISNUMBER($A306),DAY($A306)=1,$A306&gt;=DATE(2020,1,1),$A306&lt;=DATE(2100,12,1),$B306&lt;&gt;"",$C306&lt;&gt;"",$D306&lt;&gt;"",COUNTIF('Parâmetros'!$D$4:$D$13,$D306)=1,ISNUMBER($E306),$E306&gt;0,ISNUMBER($G306),$G306&gt;=0,OR($F306="",AND(ISNUMBER($F306),$F306&gt;=0,$F306&lt;=1)),OR($H306="",AND(ISNUMBER($H306),$H306&gt;=0,$H306&lt;=1)),OR($I306="",AND(ISNUMBER($I306),$I306&gt;=0,$I306&lt;=1)),OR($J306="",AND(ISNUMBER($J306),$J306&gt;=0,$J306&lt;=1)),COUNTIFS($A$6:$A$505,$A306,$B$6:$B$505,$B306)=1),1,0),0))</f>
        <v/>
      </c>
    </row>
    <row r="307">
      <c r="A307" s="46" t="n"/>
      <c r="B307" s="19" t="n"/>
      <c r="C307" s="20" t="n"/>
      <c r="D307" s="19" t="n"/>
      <c r="E307" s="50" t="n"/>
      <c r="F307" s="22" t="n"/>
      <c r="G307" s="50" t="n"/>
      <c r="H307" s="22" t="n"/>
      <c r="I307" s="22" t="n"/>
      <c r="J307" s="22" t="n"/>
      <c r="K307" s="20" t="n"/>
      <c r="L307" s="23">
        <f>IF($Y307&lt;&gt;1,"",IF($F307="",IF(AND(ISNUMBER('Parâmetros'!$B$4),'Parâmetros'!$B$4&gt;=0,'Parâmetros'!$B$4&lt;=1),'Parâmetros'!$B$4,""),$F307))</f>
        <v/>
      </c>
      <c r="M307" s="23">
        <f>IF($Y307&lt;&gt;1,"",IF($H307="",IF(AND(ISNUMBER('Parâmetros'!$B$5),'Parâmetros'!$B$5&gt;=0,'Parâmetros'!$B$5&lt;=1),'Parâmetros'!$B$5,""),$H307))</f>
        <v/>
      </c>
      <c r="N307" s="23">
        <f>IF($Y307&lt;&gt;1,"",IF($I307="",IF(AND(ISNUMBER('Parâmetros'!$B$6),'Parâmetros'!$B$6&gt;=0,'Parâmetros'!$B$6&lt;=1),'Parâmetros'!$B$6,""),$I307))</f>
        <v/>
      </c>
      <c r="O307" s="23">
        <f>IF($Y307&lt;&gt;1,"",IF($J307="",IF(AND(ISNUMBER('Parâmetros'!$B$7),'Parâmetros'!$B$7&gt;=0,'Parâmetros'!$B$7&lt;=1),'Parâmetros'!$B$7,""),$J307))</f>
        <v/>
      </c>
      <c r="P307" s="51">
        <f>IF(OR($Y307&lt;&gt;1,NOT(ISNUMBER($L307))),"",$E307*$L307)</f>
        <v/>
      </c>
      <c r="Q307" s="51">
        <f>IF($Y307&lt;&gt;1,"",$G307)</f>
        <v/>
      </c>
      <c r="R307" s="51">
        <f>IF(OR($Y307&lt;&gt;1,NOT(ISNUMBER($M307))),"",$E307*$M307)</f>
        <v/>
      </c>
      <c r="S307" s="51">
        <f>IF(OR($Y307&lt;&gt;1,NOT(ISNUMBER($N307))),"",$E307*$N307)</f>
        <v/>
      </c>
      <c r="T307" s="51">
        <f>IF(OR($Y307&lt;&gt;1,NOT(ISNUMBER($O307))),"",$E307*$O307)</f>
        <v/>
      </c>
      <c r="U307" s="51">
        <f>IF(COUNT($P307:$T307)&lt;&gt;5,"",SUM($P307:$T307))</f>
        <v/>
      </c>
      <c r="V307" s="23">
        <f>IFERROR($U307/$E307,"")</f>
        <v/>
      </c>
      <c r="W307" s="25">
        <f>IF(COUNTA($A307:$K307)=0,"",IF($A307="","Informar competência",IF($B307="","Informar SKU",IF($C307="","Informar produto",IF($D307="","Informar categoria",IF(COUNTIF('Parâmetros'!$D$4:$D$13,$D307)=0,"Categoria fora da lista",IF($E307="","Informar estoque médio",IF($G307="","Informar armazenagem",IF(COUNTIFS($A$6:$A$505,$A307,$B$6:$B$505,$B307)&gt;1,"Duplicidade de competência e SKU",IF($Y307&lt;&gt;1,"Valor, taxa ou data inválida",IF($U307="","Revisar parâmetros padrão",IF($V307&gt;'Parâmetros'!$B$8,"Taxa acima do limite",IF($E307&gt;'Parâmetros'!$B$9,"Estoque acima do limite","OK")))))))))))))</f>
        <v/>
      </c>
      <c r="X307" s="26">
        <f>IF(OR($Y307&lt;&gt;1,$A307&lt;&gt;'Resumo'!$B$3,$U307=""),"",COUNTIFS($A$6:$A$505,'Resumo'!$B$3,$Y$6:$Y$505,1,$U$6:$U$505,"&gt;"&amp;$U307)+COUNTIFS($A$6:$A307,'Resumo'!$B$3,$Y$6:$Y307,1,$U$6:$U307,$U307))</f>
        <v/>
      </c>
      <c r="Y307" s="26">
        <f>IF(COUNTA($A307:$K307)=0,"",IFERROR(IF(AND(ISNUMBER($A307),DAY($A307)=1,$A307&gt;=DATE(2020,1,1),$A307&lt;=DATE(2100,12,1),$B307&lt;&gt;"",$C307&lt;&gt;"",$D307&lt;&gt;"",COUNTIF('Parâmetros'!$D$4:$D$13,$D307)=1,ISNUMBER($E307),$E307&gt;0,ISNUMBER($G307),$G307&gt;=0,OR($F307="",AND(ISNUMBER($F307),$F307&gt;=0,$F307&lt;=1)),OR($H307="",AND(ISNUMBER($H307),$H307&gt;=0,$H307&lt;=1)),OR($I307="",AND(ISNUMBER($I307),$I307&gt;=0,$I307&lt;=1)),OR($J307="",AND(ISNUMBER($J307),$J307&gt;=0,$J307&lt;=1)),COUNTIFS($A$6:$A$505,$A307,$B$6:$B$505,$B307)=1),1,0),0))</f>
        <v/>
      </c>
    </row>
    <row r="308">
      <c r="A308" s="46" t="n"/>
      <c r="B308" s="19" t="n"/>
      <c r="C308" s="20" t="n"/>
      <c r="D308" s="19" t="n"/>
      <c r="E308" s="50" t="n"/>
      <c r="F308" s="22" t="n"/>
      <c r="G308" s="50" t="n"/>
      <c r="H308" s="22" t="n"/>
      <c r="I308" s="22" t="n"/>
      <c r="J308" s="22" t="n"/>
      <c r="K308" s="20" t="n"/>
      <c r="L308" s="23">
        <f>IF($Y308&lt;&gt;1,"",IF($F308="",IF(AND(ISNUMBER('Parâmetros'!$B$4),'Parâmetros'!$B$4&gt;=0,'Parâmetros'!$B$4&lt;=1),'Parâmetros'!$B$4,""),$F308))</f>
        <v/>
      </c>
      <c r="M308" s="23">
        <f>IF($Y308&lt;&gt;1,"",IF($H308="",IF(AND(ISNUMBER('Parâmetros'!$B$5),'Parâmetros'!$B$5&gt;=0,'Parâmetros'!$B$5&lt;=1),'Parâmetros'!$B$5,""),$H308))</f>
        <v/>
      </c>
      <c r="N308" s="23">
        <f>IF($Y308&lt;&gt;1,"",IF($I308="",IF(AND(ISNUMBER('Parâmetros'!$B$6),'Parâmetros'!$B$6&gt;=0,'Parâmetros'!$B$6&lt;=1),'Parâmetros'!$B$6,""),$I308))</f>
        <v/>
      </c>
      <c r="O308" s="23">
        <f>IF($Y308&lt;&gt;1,"",IF($J308="",IF(AND(ISNUMBER('Parâmetros'!$B$7),'Parâmetros'!$B$7&gt;=0,'Parâmetros'!$B$7&lt;=1),'Parâmetros'!$B$7,""),$J308))</f>
        <v/>
      </c>
      <c r="P308" s="51">
        <f>IF(OR($Y308&lt;&gt;1,NOT(ISNUMBER($L308))),"",$E308*$L308)</f>
        <v/>
      </c>
      <c r="Q308" s="51">
        <f>IF($Y308&lt;&gt;1,"",$G308)</f>
        <v/>
      </c>
      <c r="R308" s="51">
        <f>IF(OR($Y308&lt;&gt;1,NOT(ISNUMBER($M308))),"",$E308*$M308)</f>
        <v/>
      </c>
      <c r="S308" s="51">
        <f>IF(OR($Y308&lt;&gt;1,NOT(ISNUMBER($N308))),"",$E308*$N308)</f>
        <v/>
      </c>
      <c r="T308" s="51">
        <f>IF(OR($Y308&lt;&gt;1,NOT(ISNUMBER($O308))),"",$E308*$O308)</f>
        <v/>
      </c>
      <c r="U308" s="51">
        <f>IF(COUNT($P308:$T308)&lt;&gt;5,"",SUM($P308:$T308))</f>
        <v/>
      </c>
      <c r="V308" s="23">
        <f>IFERROR($U308/$E308,"")</f>
        <v/>
      </c>
      <c r="W308" s="25">
        <f>IF(COUNTA($A308:$K308)=0,"",IF($A308="","Informar competência",IF($B308="","Informar SKU",IF($C308="","Informar produto",IF($D308="","Informar categoria",IF(COUNTIF('Parâmetros'!$D$4:$D$13,$D308)=0,"Categoria fora da lista",IF($E308="","Informar estoque médio",IF($G308="","Informar armazenagem",IF(COUNTIFS($A$6:$A$505,$A308,$B$6:$B$505,$B308)&gt;1,"Duplicidade de competência e SKU",IF($Y308&lt;&gt;1,"Valor, taxa ou data inválida",IF($U308="","Revisar parâmetros padrão",IF($V308&gt;'Parâmetros'!$B$8,"Taxa acima do limite",IF($E308&gt;'Parâmetros'!$B$9,"Estoque acima do limite","OK")))))))))))))</f>
        <v/>
      </c>
      <c r="X308" s="26">
        <f>IF(OR($Y308&lt;&gt;1,$A308&lt;&gt;'Resumo'!$B$3,$U308=""),"",COUNTIFS($A$6:$A$505,'Resumo'!$B$3,$Y$6:$Y$505,1,$U$6:$U$505,"&gt;"&amp;$U308)+COUNTIFS($A$6:$A308,'Resumo'!$B$3,$Y$6:$Y308,1,$U$6:$U308,$U308))</f>
        <v/>
      </c>
      <c r="Y308" s="26">
        <f>IF(COUNTA($A308:$K308)=0,"",IFERROR(IF(AND(ISNUMBER($A308),DAY($A308)=1,$A308&gt;=DATE(2020,1,1),$A308&lt;=DATE(2100,12,1),$B308&lt;&gt;"",$C308&lt;&gt;"",$D308&lt;&gt;"",COUNTIF('Parâmetros'!$D$4:$D$13,$D308)=1,ISNUMBER($E308),$E308&gt;0,ISNUMBER($G308),$G308&gt;=0,OR($F308="",AND(ISNUMBER($F308),$F308&gt;=0,$F308&lt;=1)),OR($H308="",AND(ISNUMBER($H308),$H308&gt;=0,$H308&lt;=1)),OR($I308="",AND(ISNUMBER($I308),$I308&gt;=0,$I308&lt;=1)),OR($J308="",AND(ISNUMBER($J308),$J308&gt;=0,$J308&lt;=1)),COUNTIFS($A$6:$A$505,$A308,$B$6:$B$505,$B308)=1),1,0),0))</f>
        <v/>
      </c>
    </row>
    <row r="309">
      <c r="A309" s="46" t="n"/>
      <c r="B309" s="19" t="n"/>
      <c r="C309" s="20" t="n"/>
      <c r="D309" s="19" t="n"/>
      <c r="E309" s="50" t="n"/>
      <c r="F309" s="22" t="n"/>
      <c r="G309" s="50" t="n"/>
      <c r="H309" s="22" t="n"/>
      <c r="I309" s="22" t="n"/>
      <c r="J309" s="22" t="n"/>
      <c r="K309" s="20" t="n"/>
      <c r="L309" s="23">
        <f>IF($Y309&lt;&gt;1,"",IF($F309="",IF(AND(ISNUMBER('Parâmetros'!$B$4),'Parâmetros'!$B$4&gt;=0,'Parâmetros'!$B$4&lt;=1),'Parâmetros'!$B$4,""),$F309))</f>
        <v/>
      </c>
      <c r="M309" s="23">
        <f>IF($Y309&lt;&gt;1,"",IF($H309="",IF(AND(ISNUMBER('Parâmetros'!$B$5),'Parâmetros'!$B$5&gt;=0,'Parâmetros'!$B$5&lt;=1),'Parâmetros'!$B$5,""),$H309))</f>
        <v/>
      </c>
      <c r="N309" s="23">
        <f>IF($Y309&lt;&gt;1,"",IF($I309="",IF(AND(ISNUMBER('Parâmetros'!$B$6),'Parâmetros'!$B$6&gt;=0,'Parâmetros'!$B$6&lt;=1),'Parâmetros'!$B$6,""),$I309))</f>
        <v/>
      </c>
      <c r="O309" s="23">
        <f>IF($Y309&lt;&gt;1,"",IF($J309="",IF(AND(ISNUMBER('Parâmetros'!$B$7),'Parâmetros'!$B$7&gt;=0,'Parâmetros'!$B$7&lt;=1),'Parâmetros'!$B$7,""),$J309))</f>
        <v/>
      </c>
      <c r="P309" s="51">
        <f>IF(OR($Y309&lt;&gt;1,NOT(ISNUMBER($L309))),"",$E309*$L309)</f>
        <v/>
      </c>
      <c r="Q309" s="51">
        <f>IF($Y309&lt;&gt;1,"",$G309)</f>
        <v/>
      </c>
      <c r="R309" s="51">
        <f>IF(OR($Y309&lt;&gt;1,NOT(ISNUMBER($M309))),"",$E309*$M309)</f>
        <v/>
      </c>
      <c r="S309" s="51">
        <f>IF(OR($Y309&lt;&gt;1,NOT(ISNUMBER($N309))),"",$E309*$N309)</f>
        <v/>
      </c>
      <c r="T309" s="51">
        <f>IF(OR($Y309&lt;&gt;1,NOT(ISNUMBER($O309))),"",$E309*$O309)</f>
        <v/>
      </c>
      <c r="U309" s="51">
        <f>IF(COUNT($P309:$T309)&lt;&gt;5,"",SUM($P309:$T309))</f>
        <v/>
      </c>
      <c r="V309" s="23">
        <f>IFERROR($U309/$E309,"")</f>
        <v/>
      </c>
      <c r="W309" s="25">
        <f>IF(COUNTA($A309:$K309)=0,"",IF($A309="","Informar competência",IF($B309="","Informar SKU",IF($C309="","Informar produto",IF($D309="","Informar categoria",IF(COUNTIF('Parâmetros'!$D$4:$D$13,$D309)=0,"Categoria fora da lista",IF($E309="","Informar estoque médio",IF($G309="","Informar armazenagem",IF(COUNTIFS($A$6:$A$505,$A309,$B$6:$B$505,$B309)&gt;1,"Duplicidade de competência e SKU",IF($Y309&lt;&gt;1,"Valor, taxa ou data inválida",IF($U309="","Revisar parâmetros padrão",IF($V309&gt;'Parâmetros'!$B$8,"Taxa acima do limite",IF($E309&gt;'Parâmetros'!$B$9,"Estoque acima do limite","OK")))))))))))))</f>
        <v/>
      </c>
      <c r="X309" s="26">
        <f>IF(OR($Y309&lt;&gt;1,$A309&lt;&gt;'Resumo'!$B$3,$U309=""),"",COUNTIFS($A$6:$A$505,'Resumo'!$B$3,$Y$6:$Y$505,1,$U$6:$U$505,"&gt;"&amp;$U309)+COUNTIFS($A$6:$A309,'Resumo'!$B$3,$Y$6:$Y309,1,$U$6:$U309,$U309))</f>
        <v/>
      </c>
      <c r="Y309" s="26">
        <f>IF(COUNTA($A309:$K309)=0,"",IFERROR(IF(AND(ISNUMBER($A309),DAY($A309)=1,$A309&gt;=DATE(2020,1,1),$A309&lt;=DATE(2100,12,1),$B309&lt;&gt;"",$C309&lt;&gt;"",$D309&lt;&gt;"",COUNTIF('Parâmetros'!$D$4:$D$13,$D309)=1,ISNUMBER($E309),$E309&gt;0,ISNUMBER($G309),$G309&gt;=0,OR($F309="",AND(ISNUMBER($F309),$F309&gt;=0,$F309&lt;=1)),OR($H309="",AND(ISNUMBER($H309),$H309&gt;=0,$H309&lt;=1)),OR($I309="",AND(ISNUMBER($I309),$I309&gt;=0,$I309&lt;=1)),OR($J309="",AND(ISNUMBER($J309),$J309&gt;=0,$J309&lt;=1)),COUNTIFS($A$6:$A$505,$A309,$B$6:$B$505,$B309)=1),1,0),0))</f>
        <v/>
      </c>
    </row>
    <row r="310">
      <c r="A310" s="46" t="n"/>
      <c r="B310" s="19" t="n"/>
      <c r="C310" s="20" t="n"/>
      <c r="D310" s="19" t="n"/>
      <c r="E310" s="50" t="n"/>
      <c r="F310" s="22" t="n"/>
      <c r="G310" s="50" t="n"/>
      <c r="H310" s="22" t="n"/>
      <c r="I310" s="22" t="n"/>
      <c r="J310" s="22" t="n"/>
      <c r="K310" s="20" t="n"/>
      <c r="L310" s="23">
        <f>IF($Y310&lt;&gt;1,"",IF($F310="",IF(AND(ISNUMBER('Parâmetros'!$B$4),'Parâmetros'!$B$4&gt;=0,'Parâmetros'!$B$4&lt;=1),'Parâmetros'!$B$4,""),$F310))</f>
        <v/>
      </c>
      <c r="M310" s="23">
        <f>IF($Y310&lt;&gt;1,"",IF($H310="",IF(AND(ISNUMBER('Parâmetros'!$B$5),'Parâmetros'!$B$5&gt;=0,'Parâmetros'!$B$5&lt;=1),'Parâmetros'!$B$5,""),$H310))</f>
        <v/>
      </c>
      <c r="N310" s="23">
        <f>IF($Y310&lt;&gt;1,"",IF($I310="",IF(AND(ISNUMBER('Parâmetros'!$B$6),'Parâmetros'!$B$6&gt;=0,'Parâmetros'!$B$6&lt;=1),'Parâmetros'!$B$6,""),$I310))</f>
        <v/>
      </c>
      <c r="O310" s="23">
        <f>IF($Y310&lt;&gt;1,"",IF($J310="",IF(AND(ISNUMBER('Parâmetros'!$B$7),'Parâmetros'!$B$7&gt;=0,'Parâmetros'!$B$7&lt;=1),'Parâmetros'!$B$7,""),$J310))</f>
        <v/>
      </c>
      <c r="P310" s="51">
        <f>IF(OR($Y310&lt;&gt;1,NOT(ISNUMBER($L310))),"",$E310*$L310)</f>
        <v/>
      </c>
      <c r="Q310" s="51">
        <f>IF($Y310&lt;&gt;1,"",$G310)</f>
        <v/>
      </c>
      <c r="R310" s="51">
        <f>IF(OR($Y310&lt;&gt;1,NOT(ISNUMBER($M310))),"",$E310*$M310)</f>
        <v/>
      </c>
      <c r="S310" s="51">
        <f>IF(OR($Y310&lt;&gt;1,NOT(ISNUMBER($N310))),"",$E310*$N310)</f>
        <v/>
      </c>
      <c r="T310" s="51">
        <f>IF(OR($Y310&lt;&gt;1,NOT(ISNUMBER($O310))),"",$E310*$O310)</f>
        <v/>
      </c>
      <c r="U310" s="51">
        <f>IF(COUNT($P310:$T310)&lt;&gt;5,"",SUM($P310:$T310))</f>
        <v/>
      </c>
      <c r="V310" s="23">
        <f>IFERROR($U310/$E310,"")</f>
        <v/>
      </c>
      <c r="W310" s="25">
        <f>IF(COUNTA($A310:$K310)=0,"",IF($A310="","Informar competência",IF($B310="","Informar SKU",IF($C310="","Informar produto",IF($D310="","Informar categoria",IF(COUNTIF('Parâmetros'!$D$4:$D$13,$D310)=0,"Categoria fora da lista",IF($E310="","Informar estoque médio",IF($G310="","Informar armazenagem",IF(COUNTIFS($A$6:$A$505,$A310,$B$6:$B$505,$B310)&gt;1,"Duplicidade de competência e SKU",IF($Y310&lt;&gt;1,"Valor, taxa ou data inválida",IF($U310="","Revisar parâmetros padrão",IF($V310&gt;'Parâmetros'!$B$8,"Taxa acima do limite",IF($E310&gt;'Parâmetros'!$B$9,"Estoque acima do limite","OK")))))))))))))</f>
        <v/>
      </c>
      <c r="X310" s="26">
        <f>IF(OR($Y310&lt;&gt;1,$A310&lt;&gt;'Resumo'!$B$3,$U310=""),"",COUNTIFS($A$6:$A$505,'Resumo'!$B$3,$Y$6:$Y$505,1,$U$6:$U$505,"&gt;"&amp;$U310)+COUNTIFS($A$6:$A310,'Resumo'!$B$3,$Y$6:$Y310,1,$U$6:$U310,$U310))</f>
        <v/>
      </c>
      <c r="Y310" s="26">
        <f>IF(COUNTA($A310:$K310)=0,"",IFERROR(IF(AND(ISNUMBER($A310),DAY($A310)=1,$A310&gt;=DATE(2020,1,1),$A310&lt;=DATE(2100,12,1),$B310&lt;&gt;"",$C310&lt;&gt;"",$D310&lt;&gt;"",COUNTIF('Parâmetros'!$D$4:$D$13,$D310)=1,ISNUMBER($E310),$E310&gt;0,ISNUMBER($G310),$G310&gt;=0,OR($F310="",AND(ISNUMBER($F310),$F310&gt;=0,$F310&lt;=1)),OR($H310="",AND(ISNUMBER($H310),$H310&gt;=0,$H310&lt;=1)),OR($I310="",AND(ISNUMBER($I310),$I310&gt;=0,$I310&lt;=1)),OR($J310="",AND(ISNUMBER($J310),$J310&gt;=0,$J310&lt;=1)),COUNTIFS($A$6:$A$505,$A310,$B$6:$B$505,$B310)=1),1,0),0))</f>
        <v/>
      </c>
    </row>
    <row r="311">
      <c r="A311" s="46" t="n"/>
      <c r="B311" s="19" t="n"/>
      <c r="C311" s="20" t="n"/>
      <c r="D311" s="19" t="n"/>
      <c r="E311" s="50" t="n"/>
      <c r="F311" s="22" t="n"/>
      <c r="G311" s="50" t="n"/>
      <c r="H311" s="22" t="n"/>
      <c r="I311" s="22" t="n"/>
      <c r="J311" s="22" t="n"/>
      <c r="K311" s="20" t="n"/>
      <c r="L311" s="23">
        <f>IF($Y311&lt;&gt;1,"",IF($F311="",IF(AND(ISNUMBER('Parâmetros'!$B$4),'Parâmetros'!$B$4&gt;=0,'Parâmetros'!$B$4&lt;=1),'Parâmetros'!$B$4,""),$F311))</f>
        <v/>
      </c>
      <c r="M311" s="23">
        <f>IF($Y311&lt;&gt;1,"",IF($H311="",IF(AND(ISNUMBER('Parâmetros'!$B$5),'Parâmetros'!$B$5&gt;=0,'Parâmetros'!$B$5&lt;=1),'Parâmetros'!$B$5,""),$H311))</f>
        <v/>
      </c>
      <c r="N311" s="23">
        <f>IF($Y311&lt;&gt;1,"",IF($I311="",IF(AND(ISNUMBER('Parâmetros'!$B$6),'Parâmetros'!$B$6&gt;=0,'Parâmetros'!$B$6&lt;=1),'Parâmetros'!$B$6,""),$I311))</f>
        <v/>
      </c>
      <c r="O311" s="23">
        <f>IF($Y311&lt;&gt;1,"",IF($J311="",IF(AND(ISNUMBER('Parâmetros'!$B$7),'Parâmetros'!$B$7&gt;=0,'Parâmetros'!$B$7&lt;=1),'Parâmetros'!$B$7,""),$J311))</f>
        <v/>
      </c>
      <c r="P311" s="51">
        <f>IF(OR($Y311&lt;&gt;1,NOT(ISNUMBER($L311))),"",$E311*$L311)</f>
        <v/>
      </c>
      <c r="Q311" s="51">
        <f>IF($Y311&lt;&gt;1,"",$G311)</f>
        <v/>
      </c>
      <c r="R311" s="51">
        <f>IF(OR($Y311&lt;&gt;1,NOT(ISNUMBER($M311))),"",$E311*$M311)</f>
        <v/>
      </c>
      <c r="S311" s="51">
        <f>IF(OR($Y311&lt;&gt;1,NOT(ISNUMBER($N311))),"",$E311*$N311)</f>
        <v/>
      </c>
      <c r="T311" s="51">
        <f>IF(OR($Y311&lt;&gt;1,NOT(ISNUMBER($O311))),"",$E311*$O311)</f>
        <v/>
      </c>
      <c r="U311" s="51">
        <f>IF(COUNT($P311:$T311)&lt;&gt;5,"",SUM($P311:$T311))</f>
        <v/>
      </c>
      <c r="V311" s="23">
        <f>IFERROR($U311/$E311,"")</f>
        <v/>
      </c>
      <c r="W311" s="25">
        <f>IF(COUNTA($A311:$K311)=0,"",IF($A311="","Informar competência",IF($B311="","Informar SKU",IF($C311="","Informar produto",IF($D311="","Informar categoria",IF(COUNTIF('Parâmetros'!$D$4:$D$13,$D311)=0,"Categoria fora da lista",IF($E311="","Informar estoque médio",IF($G311="","Informar armazenagem",IF(COUNTIFS($A$6:$A$505,$A311,$B$6:$B$505,$B311)&gt;1,"Duplicidade de competência e SKU",IF($Y311&lt;&gt;1,"Valor, taxa ou data inválida",IF($U311="","Revisar parâmetros padrão",IF($V311&gt;'Parâmetros'!$B$8,"Taxa acima do limite",IF($E311&gt;'Parâmetros'!$B$9,"Estoque acima do limite","OK")))))))))))))</f>
        <v/>
      </c>
      <c r="X311" s="26">
        <f>IF(OR($Y311&lt;&gt;1,$A311&lt;&gt;'Resumo'!$B$3,$U311=""),"",COUNTIFS($A$6:$A$505,'Resumo'!$B$3,$Y$6:$Y$505,1,$U$6:$U$505,"&gt;"&amp;$U311)+COUNTIFS($A$6:$A311,'Resumo'!$B$3,$Y$6:$Y311,1,$U$6:$U311,$U311))</f>
        <v/>
      </c>
      <c r="Y311" s="26">
        <f>IF(COUNTA($A311:$K311)=0,"",IFERROR(IF(AND(ISNUMBER($A311),DAY($A311)=1,$A311&gt;=DATE(2020,1,1),$A311&lt;=DATE(2100,12,1),$B311&lt;&gt;"",$C311&lt;&gt;"",$D311&lt;&gt;"",COUNTIF('Parâmetros'!$D$4:$D$13,$D311)=1,ISNUMBER($E311),$E311&gt;0,ISNUMBER($G311),$G311&gt;=0,OR($F311="",AND(ISNUMBER($F311),$F311&gt;=0,$F311&lt;=1)),OR($H311="",AND(ISNUMBER($H311),$H311&gt;=0,$H311&lt;=1)),OR($I311="",AND(ISNUMBER($I311),$I311&gt;=0,$I311&lt;=1)),OR($J311="",AND(ISNUMBER($J311),$J311&gt;=0,$J311&lt;=1)),COUNTIFS($A$6:$A$505,$A311,$B$6:$B$505,$B311)=1),1,0),0))</f>
        <v/>
      </c>
    </row>
    <row r="312">
      <c r="A312" s="46" t="n"/>
      <c r="B312" s="19" t="n"/>
      <c r="C312" s="20" t="n"/>
      <c r="D312" s="19" t="n"/>
      <c r="E312" s="50" t="n"/>
      <c r="F312" s="22" t="n"/>
      <c r="G312" s="50" t="n"/>
      <c r="H312" s="22" t="n"/>
      <c r="I312" s="22" t="n"/>
      <c r="J312" s="22" t="n"/>
      <c r="K312" s="20" t="n"/>
      <c r="L312" s="23">
        <f>IF($Y312&lt;&gt;1,"",IF($F312="",IF(AND(ISNUMBER('Parâmetros'!$B$4),'Parâmetros'!$B$4&gt;=0,'Parâmetros'!$B$4&lt;=1),'Parâmetros'!$B$4,""),$F312))</f>
        <v/>
      </c>
      <c r="M312" s="23">
        <f>IF($Y312&lt;&gt;1,"",IF($H312="",IF(AND(ISNUMBER('Parâmetros'!$B$5),'Parâmetros'!$B$5&gt;=0,'Parâmetros'!$B$5&lt;=1),'Parâmetros'!$B$5,""),$H312))</f>
        <v/>
      </c>
      <c r="N312" s="23">
        <f>IF($Y312&lt;&gt;1,"",IF($I312="",IF(AND(ISNUMBER('Parâmetros'!$B$6),'Parâmetros'!$B$6&gt;=0,'Parâmetros'!$B$6&lt;=1),'Parâmetros'!$B$6,""),$I312))</f>
        <v/>
      </c>
      <c r="O312" s="23">
        <f>IF($Y312&lt;&gt;1,"",IF($J312="",IF(AND(ISNUMBER('Parâmetros'!$B$7),'Parâmetros'!$B$7&gt;=0,'Parâmetros'!$B$7&lt;=1),'Parâmetros'!$B$7,""),$J312))</f>
        <v/>
      </c>
      <c r="P312" s="51">
        <f>IF(OR($Y312&lt;&gt;1,NOT(ISNUMBER($L312))),"",$E312*$L312)</f>
        <v/>
      </c>
      <c r="Q312" s="51">
        <f>IF($Y312&lt;&gt;1,"",$G312)</f>
        <v/>
      </c>
      <c r="R312" s="51">
        <f>IF(OR($Y312&lt;&gt;1,NOT(ISNUMBER($M312))),"",$E312*$M312)</f>
        <v/>
      </c>
      <c r="S312" s="51">
        <f>IF(OR($Y312&lt;&gt;1,NOT(ISNUMBER($N312))),"",$E312*$N312)</f>
        <v/>
      </c>
      <c r="T312" s="51">
        <f>IF(OR($Y312&lt;&gt;1,NOT(ISNUMBER($O312))),"",$E312*$O312)</f>
        <v/>
      </c>
      <c r="U312" s="51">
        <f>IF(COUNT($P312:$T312)&lt;&gt;5,"",SUM($P312:$T312))</f>
        <v/>
      </c>
      <c r="V312" s="23">
        <f>IFERROR($U312/$E312,"")</f>
        <v/>
      </c>
      <c r="W312" s="25">
        <f>IF(COUNTA($A312:$K312)=0,"",IF($A312="","Informar competência",IF($B312="","Informar SKU",IF($C312="","Informar produto",IF($D312="","Informar categoria",IF(COUNTIF('Parâmetros'!$D$4:$D$13,$D312)=0,"Categoria fora da lista",IF($E312="","Informar estoque médio",IF($G312="","Informar armazenagem",IF(COUNTIFS($A$6:$A$505,$A312,$B$6:$B$505,$B312)&gt;1,"Duplicidade de competência e SKU",IF($Y312&lt;&gt;1,"Valor, taxa ou data inválida",IF($U312="","Revisar parâmetros padrão",IF($V312&gt;'Parâmetros'!$B$8,"Taxa acima do limite",IF($E312&gt;'Parâmetros'!$B$9,"Estoque acima do limite","OK")))))))))))))</f>
        <v/>
      </c>
      <c r="X312" s="26">
        <f>IF(OR($Y312&lt;&gt;1,$A312&lt;&gt;'Resumo'!$B$3,$U312=""),"",COUNTIFS($A$6:$A$505,'Resumo'!$B$3,$Y$6:$Y$505,1,$U$6:$U$505,"&gt;"&amp;$U312)+COUNTIFS($A$6:$A312,'Resumo'!$B$3,$Y$6:$Y312,1,$U$6:$U312,$U312))</f>
        <v/>
      </c>
      <c r="Y312" s="26">
        <f>IF(COUNTA($A312:$K312)=0,"",IFERROR(IF(AND(ISNUMBER($A312),DAY($A312)=1,$A312&gt;=DATE(2020,1,1),$A312&lt;=DATE(2100,12,1),$B312&lt;&gt;"",$C312&lt;&gt;"",$D312&lt;&gt;"",COUNTIF('Parâmetros'!$D$4:$D$13,$D312)=1,ISNUMBER($E312),$E312&gt;0,ISNUMBER($G312),$G312&gt;=0,OR($F312="",AND(ISNUMBER($F312),$F312&gt;=0,$F312&lt;=1)),OR($H312="",AND(ISNUMBER($H312),$H312&gt;=0,$H312&lt;=1)),OR($I312="",AND(ISNUMBER($I312),$I312&gt;=0,$I312&lt;=1)),OR($J312="",AND(ISNUMBER($J312),$J312&gt;=0,$J312&lt;=1)),COUNTIFS($A$6:$A$505,$A312,$B$6:$B$505,$B312)=1),1,0),0))</f>
        <v/>
      </c>
    </row>
    <row r="313">
      <c r="A313" s="46" t="n"/>
      <c r="B313" s="19" t="n"/>
      <c r="C313" s="20" t="n"/>
      <c r="D313" s="19" t="n"/>
      <c r="E313" s="50" t="n"/>
      <c r="F313" s="22" t="n"/>
      <c r="G313" s="50" t="n"/>
      <c r="H313" s="22" t="n"/>
      <c r="I313" s="22" t="n"/>
      <c r="J313" s="22" t="n"/>
      <c r="K313" s="20" t="n"/>
      <c r="L313" s="23">
        <f>IF($Y313&lt;&gt;1,"",IF($F313="",IF(AND(ISNUMBER('Parâmetros'!$B$4),'Parâmetros'!$B$4&gt;=0,'Parâmetros'!$B$4&lt;=1),'Parâmetros'!$B$4,""),$F313))</f>
        <v/>
      </c>
      <c r="M313" s="23">
        <f>IF($Y313&lt;&gt;1,"",IF($H313="",IF(AND(ISNUMBER('Parâmetros'!$B$5),'Parâmetros'!$B$5&gt;=0,'Parâmetros'!$B$5&lt;=1),'Parâmetros'!$B$5,""),$H313))</f>
        <v/>
      </c>
      <c r="N313" s="23">
        <f>IF($Y313&lt;&gt;1,"",IF($I313="",IF(AND(ISNUMBER('Parâmetros'!$B$6),'Parâmetros'!$B$6&gt;=0,'Parâmetros'!$B$6&lt;=1),'Parâmetros'!$B$6,""),$I313))</f>
        <v/>
      </c>
      <c r="O313" s="23">
        <f>IF($Y313&lt;&gt;1,"",IF($J313="",IF(AND(ISNUMBER('Parâmetros'!$B$7),'Parâmetros'!$B$7&gt;=0,'Parâmetros'!$B$7&lt;=1),'Parâmetros'!$B$7,""),$J313))</f>
        <v/>
      </c>
      <c r="P313" s="51">
        <f>IF(OR($Y313&lt;&gt;1,NOT(ISNUMBER($L313))),"",$E313*$L313)</f>
        <v/>
      </c>
      <c r="Q313" s="51">
        <f>IF($Y313&lt;&gt;1,"",$G313)</f>
        <v/>
      </c>
      <c r="R313" s="51">
        <f>IF(OR($Y313&lt;&gt;1,NOT(ISNUMBER($M313))),"",$E313*$M313)</f>
        <v/>
      </c>
      <c r="S313" s="51">
        <f>IF(OR($Y313&lt;&gt;1,NOT(ISNUMBER($N313))),"",$E313*$N313)</f>
        <v/>
      </c>
      <c r="T313" s="51">
        <f>IF(OR($Y313&lt;&gt;1,NOT(ISNUMBER($O313))),"",$E313*$O313)</f>
        <v/>
      </c>
      <c r="U313" s="51">
        <f>IF(COUNT($P313:$T313)&lt;&gt;5,"",SUM($P313:$T313))</f>
        <v/>
      </c>
      <c r="V313" s="23">
        <f>IFERROR($U313/$E313,"")</f>
        <v/>
      </c>
      <c r="W313" s="25">
        <f>IF(COUNTA($A313:$K313)=0,"",IF($A313="","Informar competência",IF($B313="","Informar SKU",IF($C313="","Informar produto",IF($D313="","Informar categoria",IF(COUNTIF('Parâmetros'!$D$4:$D$13,$D313)=0,"Categoria fora da lista",IF($E313="","Informar estoque médio",IF($G313="","Informar armazenagem",IF(COUNTIFS($A$6:$A$505,$A313,$B$6:$B$505,$B313)&gt;1,"Duplicidade de competência e SKU",IF($Y313&lt;&gt;1,"Valor, taxa ou data inválida",IF($U313="","Revisar parâmetros padrão",IF($V313&gt;'Parâmetros'!$B$8,"Taxa acima do limite",IF($E313&gt;'Parâmetros'!$B$9,"Estoque acima do limite","OK")))))))))))))</f>
        <v/>
      </c>
      <c r="X313" s="26">
        <f>IF(OR($Y313&lt;&gt;1,$A313&lt;&gt;'Resumo'!$B$3,$U313=""),"",COUNTIFS($A$6:$A$505,'Resumo'!$B$3,$Y$6:$Y$505,1,$U$6:$U$505,"&gt;"&amp;$U313)+COUNTIFS($A$6:$A313,'Resumo'!$B$3,$Y$6:$Y313,1,$U$6:$U313,$U313))</f>
        <v/>
      </c>
      <c r="Y313" s="26">
        <f>IF(COUNTA($A313:$K313)=0,"",IFERROR(IF(AND(ISNUMBER($A313),DAY($A313)=1,$A313&gt;=DATE(2020,1,1),$A313&lt;=DATE(2100,12,1),$B313&lt;&gt;"",$C313&lt;&gt;"",$D313&lt;&gt;"",COUNTIF('Parâmetros'!$D$4:$D$13,$D313)=1,ISNUMBER($E313),$E313&gt;0,ISNUMBER($G313),$G313&gt;=0,OR($F313="",AND(ISNUMBER($F313),$F313&gt;=0,$F313&lt;=1)),OR($H313="",AND(ISNUMBER($H313),$H313&gt;=0,$H313&lt;=1)),OR($I313="",AND(ISNUMBER($I313),$I313&gt;=0,$I313&lt;=1)),OR($J313="",AND(ISNUMBER($J313),$J313&gt;=0,$J313&lt;=1)),COUNTIFS($A$6:$A$505,$A313,$B$6:$B$505,$B313)=1),1,0),0))</f>
        <v/>
      </c>
    </row>
    <row r="314">
      <c r="A314" s="46" t="n"/>
      <c r="B314" s="19" t="n"/>
      <c r="C314" s="20" t="n"/>
      <c r="D314" s="19" t="n"/>
      <c r="E314" s="50" t="n"/>
      <c r="F314" s="22" t="n"/>
      <c r="G314" s="50" t="n"/>
      <c r="H314" s="22" t="n"/>
      <c r="I314" s="22" t="n"/>
      <c r="J314" s="22" t="n"/>
      <c r="K314" s="20" t="n"/>
      <c r="L314" s="23">
        <f>IF($Y314&lt;&gt;1,"",IF($F314="",IF(AND(ISNUMBER('Parâmetros'!$B$4),'Parâmetros'!$B$4&gt;=0,'Parâmetros'!$B$4&lt;=1),'Parâmetros'!$B$4,""),$F314))</f>
        <v/>
      </c>
      <c r="M314" s="23">
        <f>IF($Y314&lt;&gt;1,"",IF($H314="",IF(AND(ISNUMBER('Parâmetros'!$B$5),'Parâmetros'!$B$5&gt;=0,'Parâmetros'!$B$5&lt;=1),'Parâmetros'!$B$5,""),$H314))</f>
        <v/>
      </c>
      <c r="N314" s="23">
        <f>IF($Y314&lt;&gt;1,"",IF($I314="",IF(AND(ISNUMBER('Parâmetros'!$B$6),'Parâmetros'!$B$6&gt;=0,'Parâmetros'!$B$6&lt;=1),'Parâmetros'!$B$6,""),$I314))</f>
        <v/>
      </c>
      <c r="O314" s="23">
        <f>IF($Y314&lt;&gt;1,"",IF($J314="",IF(AND(ISNUMBER('Parâmetros'!$B$7),'Parâmetros'!$B$7&gt;=0,'Parâmetros'!$B$7&lt;=1),'Parâmetros'!$B$7,""),$J314))</f>
        <v/>
      </c>
      <c r="P314" s="51">
        <f>IF(OR($Y314&lt;&gt;1,NOT(ISNUMBER($L314))),"",$E314*$L314)</f>
        <v/>
      </c>
      <c r="Q314" s="51">
        <f>IF($Y314&lt;&gt;1,"",$G314)</f>
        <v/>
      </c>
      <c r="R314" s="51">
        <f>IF(OR($Y314&lt;&gt;1,NOT(ISNUMBER($M314))),"",$E314*$M314)</f>
        <v/>
      </c>
      <c r="S314" s="51">
        <f>IF(OR($Y314&lt;&gt;1,NOT(ISNUMBER($N314))),"",$E314*$N314)</f>
        <v/>
      </c>
      <c r="T314" s="51">
        <f>IF(OR($Y314&lt;&gt;1,NOT(ISNUMBER($O314))),"",$E314*$O314)</f>
        <v/>
      </c>
      <c r="U314" s="51">
        <f>IF(COUNT($P314:$T314)&lt;&gt;5,"",SUM($P314:$T314))</f>
        <v/>
      </c>
      <c r="V314" s="23">
        <f>IFERROR($U314/$E314,"")</f>
        <v/>
      </c>
      <c r="W314" s="25">
        <f>IF(COUNTA($A314:$K314)=0,"",IF($A314="","Informar competência",IF($B314="","Informar SKU",IF($C314="","Informar produto",IF($D314="","Informar categoria",IF(COUNTIF('Parâmetros'!$D$4:$D$13,$D314)=0,"Categoria fora da lista",IF($E314="","Informar estoque médio",IF($G314="","Informar armazenagem",IF(COUNTIFS($A$6:$A$505,$A314,$B$6:$B$505,$B314)&gt;1,"Duplicidade de competência e SKU",IF($Y314&lt;&gt;1,"Valor, taxa ou data inválida",IF($U314="","Revisar parâmetros padrão",IF($V314&gt;'Parâmetros'!$B$8,"Taxa acima do limite",IF($E314&gt;'Parâmetros'!$B$9,"Estoque acima do limite","OK")))))))))))))</f>
        <v/>
      </c>
      <c r="X314" s="26">
        <f>IF(OR($Y314&lt;&gt;1,$A314&lt;&gt;'Resumo'!$B$3,$U314=""),"",COUNTIFS($A$6:$A$505,'Resumo'!$B$3,$Y$6:$Y$505,1,$U$6:$U$505,"&gt;"&amp;$U314)+COUNTIFS($A$6:$A314,'Resumo'!$B$3,$Y$6:$Y314,1,$U$6:$U314,$U314))</f>
        <v/>
      </c>
      <c r="Y314" s="26">
        <f>IF(COUNTA($A314:$K314)=0,"",IFERROR(IF(AND(ISNUMBER($A314),DAY($A314)=1,$A314&gt;=DATE(2020,1,1),$A314&lt;=DATE(2100,12,1),$B314&lt;&gt;"",$C314&lt;&gt;"",$D314&lt;&gt;"",COUNTIF('Parâmetros'!$D$4:$D$13,$D314)=1,ISNUMBER($E314),$E314&gt;0,ISNUMBER($G314),$G314&gt;=0,OR($F314="",AND(ISNUMBER($F314),$F314&gt;=0,$F314&lt;=1)),OR($H314="",AND(ISNUMBER($H314),$H314&gt;=0,$H314&lt;=1)),OR($I314="",AND(ISNUMBER($I314),$I314&gt;=0,$I314&lt;=1)),OR($J314="",AND(ISNUMBER($J314),$J314&gt;=0,$J314&lt;=1)),COUNTIFS($A$6:$A$505,$A314,$B$6:$B$505,$B314)=1),1,0),0))</f>
        <v/>
      </c>
    </row>
    <row r="315">
      <c r="A315" s="46" t="n"/>
      <c r="B315" s="19" t="n"/>
      <c r="C315" s="20" t="n"/>
      <c r="D315" s="19" t="n"/>
      <c r="E315" s="50" t="n"/>
      <c r="F315" s="22" t="n"/>
      <c r="G315" s="50" t="n"/>
      <c r="H315" s="22" t="n"/>
      <c r="I315" s="22" t="n"/>
      <c r="J315" s="22" t="n"/>
      <c r="K315" s="20" t="n"/>
      <c r="L315" s="23">
        <f>IF($Y315&lt;&gt;1,"",IF($F315="",IF(AND(ISNUMBER('Parâmetros'!$B$4),'Parâmetros'!$B$4&gt;=0,'Parâmetros'!$B$4&lt;=1),'Parâmetros'!$B$4,""),$F315))</f>
        <v/>
      </c>
      <c r="M315" s="23">
        <f>IF($Y315&lt;&gt;1,"",IF($H315="",IF(AND(ISNUMBER('Parâmetros'!$B$5),'Parâmetros'!$B$5&gt;=0,'Parâmetros'!$B$5&lt;=1),'Parâmetros'!$B$5,""),$H315))</f>
        <v/>
      </c>
      <c r="N315" s="23">
        <f>IF($Y315&lt;&gt;1,"",IF($I315="",IF(AND(ISNUMBER('Parâmetros'!$B$6),'Parâmetros'!$B$6&gt;=0,'Parâmetros'!$B$6&lt;=1),'Parâmetros'!$B$6,""),$I315))</f>
        <v/>
      </c>
      <c r="O315" s="23">
        <f>IF($Y315&lt;&gt;1,"",IF($J315="",IF(AND(ISNUMBER('Parâmetros'!$B$7),'Parâmetros'!$B$7&gt;=0,'Parâmetros'!$B$7&lt;=1),'Parâmetros'!$B$7,""),$J315))</f>
        <v/>
      </c>
      <c r="P315" s="51">
        <f>IF(OR($Y315&lt;&gt;1,NOT(ISNUMBER($L315))),"",$E315*$L315)</f>
        <v/>
      </c>
      <c r="Q315" s="51">
        <f>IF($Y315&lt;&gt;1,"",$G315)</f>
        <v/>
      </c>
      <c r="R315" s="51">
        <f>IF(OR($Y315&lt;&gt;1,NOT(ISNUMBER($M315))),"",$E315*$M315)</f>
        <v/>
      </c>
      <c r="S315" s="51">
        <f>IF(OR($Y315&lt;&gt;1,NOT(ISNUMBER($N315))),"",$E315*$N315)</f>
        <v/>
      </c>
      <c r="T315" s="51">
        <f>IF(OR($Y315&lt;&gt;1,NOT(ISNUMBER($O315))),"",$E315*$O315)</f>
        <v/>
      </c>
      <c r="U315" s="51">
        <f>IF(COUNT($P315:$T315)&lt;&gt;5,"",SUM($P315:$T315))</f>
        <v/>
      </c>
      <c r="V315" s="23">
        <f>IFERROR($U315/$E315,"")</f>
        <v/>
      </c>
      <c r="W315" s="25">
        <f>IF(COUNTA($A315:$K315)=0,"",IF($A315="","Informar competência",IF($B315="","Informar SKU",IF($C315="","Informar produto",IF($D315="","Informar categoria",IF(COUNTIF('Parâmetros'!$D$4:$D$13,$D315)=0,"Categoria fora da lista",IF($E315="","Informar estoque médio",IF($G315="","Informar armazenagem",IF(COUNTIFS($A$6:$A$505,$A315,$B$6:$B$505,$B315)&gt;1,"Duplicidade de competência e SKU",IF($Y315&lt;&gt;1,"Valor, taxa ou data inválida",IF($U315="","Revisar parâmetros padrão",IF($V315&gt;'Parâmetros'!$B$8,"Taxa acima do limite",IF($E315&gt;'Parâmetros'!$B$9,"Estoque acima do limite","OK")))))))))))))</f>
        <v/>
      </c>
      <c r="X315" s="26">
        <f>IF(OR($Y315&lt;&gt;1,$A315&lt;&gt;'Resumo'!$B$3,$U315=""),"",COUNTIFS($A$6:$A$505,'Resumo'!$B$3,$Y$6:$Y$505,1,$U$6:$U$505,"&gt;"&amp;$U315)+COUNTIFS($A$6:$A315,'Resumo'!$B$3,$Y$6:$Y315,1,$U$6:$U315,$U315))</f>
        <v/>
      </c>
      <c r="Y315" s="26">
        <f>IF(COUNTA($A315:$K315)=0,"",IFERROR(IF(AND(ISNUMBER($A315),DAY($A315)=1,$A315&gt;=DATE(2020,1,1),$A315&lt;=DATE(2100,12,1),$B315&lt;&gt;"",$C315&lt;&gt;"",$D315&lt;&gt;"",COUNTIF('Parâmetros'!$D$4:$D$13,$D315)=1,ISNUMBER($E315),$E315&gt;0,ISNUMBER($G315),$G315&gt;=0,OR($F315="",AND(ISNUMBER($F315),$F315&gt;=0,$F315&lt;=1)),OR($H315="",AND(ISNUMBER($H315),$H315&gt;=0,$H315&lt;=1)),OR($I315="",AND(ISNUMBER($I315),$I315&gt;=0,$I315&lt;=1)),OR($J315="",AND(ISNUMBER($J315),$J315&gt;=0,$J315&lt;=1)),COUNTIFS($A$6:$A$505,$A315,$B$6:$B$505,$B315)=1),1,0),0))</f>
        <v/>
      </c>
    </row>
    <row r="316">
      <c r="A316" s="46" t="n"/>
      <c r="B316" s="19" t="n"/>
      <c r="C316" s="20" t="n"/>
      <c r="D316" s="19" t="n"/>
      <c r="E316" s="50" t="n"/>
      <c r="F316" s="22" t="n"/>
      <c r="G316" s="50" t="n"/>
      <c r="H316" s="22" t="n"/>
      <c r="I316" s="22" t="n"/>
      <c r="J316" s="22" t="n"/>
      <c r="K316" s="20" t="n"/>
      <c r="L316" s="23">
        <f>IF($Y316&lt;&gt;1,"",IF($F316="",IF(AND(ISNUMBER('Parâmetros'!$B$4),'Parâmetros'!$B$4&gt;=0,'Parâmetros'!$B$4&lt;=1),'Parâmetros'!$B$4,""),$F316))</f>
        <v/>
      </c>
      <c r="M316" s="23">
        <f>IF($Y316&lt;&gt;1,"",IF($H316="",IF(AND(ISNUMBER('Parâmetros'!$B$5),'Parâmetros'!$B$5&gt;=0,'Parâmetros'!$B$5&lt;=1),'Parâmetros'!$B$5,""),$H316))</f>
        <v/>
      </c>
      <c r="N316" s="23">
        <f>IF($Y316&lt;&gt;1,"",IF($I316="",IF(AND(ISNUMBER('Parâmetros'!$B$6),'Parâmetros'!$B$6&gt;=0,'Parâmetros'!$B$6&lt;=1),'Parâmetros'!$B$6,""),$I316))</f>
        <v/>
      </c>
      <c r="O316" s="23">
        <f>IF($Y316&lt;&gt;1,"",IF($J316="",IF(AND(ISNUMBER('Parâmetros'!$B$7),'Parâmetros'!$B$7&gt;=0,'Parâmetros'!$B$7&lt;=1),'Parâmetros'!$B$7,""),$J316))</f>
        <v/>
      </c>
      <c r="P316" s="51">
        <f>IF(OR($Y316&lt;&gt;1,NOT(ISNUMBER($L316))),"",$E316*$L316)</f>
        <v/>
      </c>
      <c r="Q316" s="51">
        <f>IF($Y316&lt;&gt;1,"",$G316)</f>
        <v/>
      </c>
      <c r="R316" s="51">
        <f>IF(OR($Y316&lt;&gt;1,NOT(ISNUMBER($M316))),"",$E316*$M316)</f>
        <v/>
      </c>
      <c r="S316" s="51">
        <f>IF(OR($Y316&lt;&gt;1,NOT(ISNUMBER($N316))),"",$E316*$N316)</f>
        <v/>
      </c>
      <c r="T316" s="51">
        <f>IF(OR($Y316&lt;&gt;1,NOT(ISNUMBER($O316))),"",$E316*$O316)</f>
        <v/>
      </c>
      <c r="U316" s="51">
        <f>IF(COUNT($P316:$T316)&lt;&gt;5,"",SUM($P316:$T316))</f>
        <v/>
      </c>
      <c r="V316" s="23">
        <f>IFERROR($U316/$E316,"")</f>
        <v/>
      </c>
      <c r="W316" s="25">
        <f>IF(COUNTA($A316:$K316)=0,"",IF($A316="","Informar competência",IF($B316="","Informar SKU",IF($C316="","Informar produto",IF($D316="","Informar categoria",IF(COUNTIF('Parâmetros'!$D$4:$D$13,$D316)=0,"Categoria fora da lista",IF($E316="","Informar estoque médio",IF($G316="","Informar armazenagem",IF(COUNTIFS($A$6:$A$505,$A316,$B$6:$B$505,$B316)&gt;1,"Duplicidade de competência e SKU",IF($Y316&lt;&gt;1,"Valor, taxa ou data inválida",IF($U316="","Revisar parâmetros padrão",IF($V316&gt;'Parâmetros'!$B$8,"Taxa acima do limite",IF($E316&gt;'Parâmetros'!$B$9,"Estoque acima do limite","OK")))))))))))))</f>
        <v/>
      </c>
      <c r="X316" s="26">
        <f>IF(OR($Y316&lt;&gt;1,$A316&lt;&gt;'Resumo'!$B$3,$U316=""),"",COUNTIFS($A$6:$A$505,'Resumo'!$B$3,$Y$6:$Y$505,1,$U$6:$U$505,"&gt;"&amp;$U316)+COUNTIFS($A$6:$A316,'Resumo'!$B$3,$Y$6:$Y316,1,$U$6:$U316,$U316))</f>
        <v/>
      </c>
      <c r="Y316" s="26">
        <f>IF(COUNTA($A316:$K316)=0,"",IFERROR(IF(AND(ISNUMBER($A316),DAY($A316)=1,$A316&gt;=DATE(2020,1,1),$A316&lt;=DATE(2100,12,1),$B316&lt;&gt;"",$C316&lt;&gt;"",$D316&lt;&gt;"",COUNTIF('Parâmetros'!$D$4:$D$13,$D316)=1,ISNUMBER($E316),$E316&gt;0,ISNUMBER($G316),$G316&gt;=0,OR($F316="",AND(ISNUMBER($F316),$F316&gt;=0,$F316&lt;=1)),OR($H316="",AND(ISNUMBER($H316),$H316&gt;=0,$H316&lt;=1)),OR($I316="",AND(ISNUMBER($I316),$I316&gt;=0,$I316&lt;=1)),OR($J316="",AND(ISNUMBER($J316),$J316&gt;=0,$J316&lt;=1)),COUNTIFS($A$6:$A$505,$A316,$B$6:$B$505,$B316)=1),1,0),0))</f>
        <v/>
      </c>
    </row>
    <row r="317">
      <c r="A317" s="46" t="n"/>
      <c r="B317" s="19" t="n"/>
      <c r="C317" s="20" t="n"/>
      <c r="D317" s="19" t="n"/>
      <c r="E317" s="50" t="n"/>
      <c r="F317" s="22" t="n"/>
      <c r="G317" s="50" t="n"/>
      <c r="H317" s="22" t="n"/>
      <c r="I317" s="22" t="n"/>
      <c r="J317" s="22" t="n"/>
      <c r="K317" s="20" t="n"/>
      <c r="L317" s="23">
        <f>IF($Y317&lt;&gt;1,"",IF($F317="",IF(AND(ISNUMBER('Parâmetros'!$B$4),'Parâmetros'!$B$4&gt;=0,'Parâmetros'!$B$4&lt;=1),'Parâmetros'!$B$4,""),$F317))</f>
        <v/>
      </c>
      <c r="M317" s="23">
        <f>IF($Y317&lt;&gt;1,"",IF($H317="",IF(AND(ISNUMBER('Parâmetros'!$B$5),'Parâmetros'!$B$5&gt;=0,'Parâmetros'!$B$5&lt;=1),'Parâmetros'!$B$5,""),$H317))</f>
        <v/>
      </c>
      <c r="N317" s="23">
        <f>IF($Y317&lt;&gt;1,"",IF($I317="",IF(AND(ISNUMBER('Parâmetros'!$B$6),'Parâmetros'!$B$6&gt;=0,'Parâmetros'!$B$6&lt;=1),'Parâmetros'!$B$6,""),$I317))</f>
        <v/>
      </c>
      <c r="O317" s="23">
        <f>IF($Y317&lt;&gt;1,"",IF($J317="",IF(AND(ISNUMBER('Parâmetros'!$B$7),'Parâmetros'!$B$7&gt;=0,'Parâmetros'!$B$7&lt;=1),'Parâmetros'!$B$7,""),$J317))</f>
        <v/>
      </c>
      <c r="P317" s="51">
        <f>IF(OR($Y317&lt;&gt;1,NOT(ISNUMBER($L317))),"",$E317*$L317)</f>
        <v/>
      </c>
      <c r="Q317" s="51">
        <f>IF($Y317&lt;&gt;1,"",$G317)</f>
        <v/>
      </c>
      <c r="R317" s="51">
        <f>IF(OR($Y317&lt;&gt;1,NOT(ISNUMBER($M317))),"",$E317*$M317)</f>
        <v/>
      </c>
      <c r="S317" s="51">
        <f>IF(OR($Y317&lt;&gt;1,NOT(ISNUMBER($N317))),"",$E317*$N317)</f>
        <v/>
      </c>
      <c r="T317" s="51">
        <f>IF(OR($Y317&lt;&gt;1,NOT(ISNUMBER($O317))),"",$E317*$O317)</f>
        <v/>
      </c>
      <c r="U317" s="51">
        <f>IF(COUNT($P317:$T317)&lt;&gt;5,"",SUM($P317:$T317))</f>
        <v/>
      </c>
      <c r="V317" s="23">
        <f>IFERROR($U317/$E317,"")</f>
        <v/>
      </c>
      <c r="W317" s="25">
        <f>IF(COUNTA($A317:$K317)=0,"",IF($A317="","Informar competência",IF($B317="","Informar SKU",IF($C317="","Informar produto",IF($D317="","Informar categoria",IF(COUNTIF('Parâmetros'!$D$4:$D$13,$D317)=0,"Categoria fora da lista",IF($E317="","Informar estoque médio",IF($G317="","Informar armazenagem",IF(COUNTIFS($A$6:$A$505,$A317,$B$6:$B$505,$B317)&gt;1,"Duplicidade de competência e SKU",IF($Y317&lt;&gt;1,"Valor, taxa ou data inválida",IF($U317="","Revisar parâmetros padrão",IF($V317&gt;'Parâmetros'!$B$8,"Taxa acima do limite",IF($E317&gt;'Parâmetros'!$B$9,"Estoque acima do limite","OK")))))))))))))</f>
        <v/>
      </c>
      <c r="X317" s="26">
        <f>IF(OR($Y317&lt;&gt;1,$A317&lt;&gt;'Resumo'!$B$3,$U317=""),"",COUNTIFS($A$6:$A$505,'Resumo'!$B$3,$Y$6:$Y$505,1,$U$6:$U$505,"&gt;"&amp;$U317)+COUNTIFS($A$6:$A317,'Resumo'!$B$3,$Y$6:$Y317,1,$U$6:$U317,$U317))</f>
        <v/>
      </c>
      <c r="Y317" s="26">
        <f>IF(COUNTA($A317:$K317)=0,"",IFERROR(IF(AND(ISNUMBER($A317),DAY($A317)=1,$A317&gt;=DATE(2020,1,1),$A317&lt;=DATE(2100,12,1),$B317&lt;&gt;"",$C317&lt;&gt;"",$D317&lt;&gt;"",COUNTIF('Parâmetros'!$D$4:$D$13,$D317)=1,ISNUMBER($E317),$E317&gt;0,ISNUMBER($G317),$G317&gt;=0,OR($F317="",AND(ISNUMBER($F317),$F317&gt;=0,$F317&lt;=1)),OR($H317="",AND(ISNUMBER($H317),$H317&gt;=0,$H317&lt;=1)),OR($I317="",AND(ISNUMBER($I317),$I317&gt;=0,$I317&lt;=1)),OR($J317="",AND(ISNUMBER($J317),$J317&gt;=0,$J317&lt;=1)),COUNTIFS($A$6:$A$505,$A317,$B$6:$B$505,$B317)=1),1,0),0))</f>
        <v/>
      </c>
    </row>
    <row r="318">
      <c r="A318" s="46" t="n"/>
      <c r="B318" s="19" t="n"/>
      <c r="C318" s="20" t="n"/>
      <c r="D318" s="19" t="n"/>
      <c r="E318" s="50" t="n"/>
      <c r="F318" s="22" t="n"/>
      <c r="G318" s="50" t="n"/>
      <c r="H318" s="22" t="n"/>
      <c r="I318" s="22" t="n"/>
      <c r="J318" s="22" t="n"/>
      <c r="K318" s="20" t="n"/>
      <c r="L318" s="23">
        <f>IF($Y318&lt;&gt;1,"",IF($F318="",IF(AND(ISNUMBER('Parâmetros'!$B$4),'Parâmetros'!$B$4&gt;=0,'Parâmetros'!$B$4&lt;=1),'Parâmetros'!$B$4,""),$F318))</f>
        <v/>
      </c>
      <c r="M318" s="23">
        <f>IF($Y318&lt;&gt;1,"",IF($H318="",IF(AND(ISNUMBER('Parâmetros'!$B$5),'Parâmetros'!$B$5&gt;=0,'Parâmetros'!$B$5&lt;=1),'Parâmetros'!$B$5,""),$H318))</f>
        <v/>
      </c>
      <c r="N318" s="23">
        <f>IF($Y318&lt;&gt;1,"",IF($I318="",IF(AND(ISNUMBER('Parâmetros'!$B$6),'Parâmetros'!$B$6&gt;=0,'Parâmetros'!$B$6&lt;=1),'Parâmetros'!$B$6,""),$I318))</f>
        <v/>
      </c>
      <c r="O318" s="23">
        <f>IF($Y318&lt;&gt;1,"",IF($J318="",IF(AND(ISNUMBER('Parâmetros'!$B$7),'Parâmetros'!$B$7&gt;=0,'Parâmetros'!$B$7&lt;=1),'Parâmetros'!$B$7,""),$J318))</f>
        <v/>
      </c>
      <c r="P318" s="51">
        <f>IF(OR($Y318&lt;&gt;1,NOT(ISNUMBER($L318))),"",$E318*$L318)</f>
        <v/>
      </c>
      <c r="Q318" s="51">
        <f>IF($Y318&lt;&gt;1,"",$G318)</f>
        <v/>
      </c>
      <c r="R318" s="51">
        <f>IF(OR($Y318&lt;&gt;1,NOT(ISNUMBER($M318))),"",$E318*$M318)</f>
        <v/>
      </c>
      <c r="S318" s="51">
        <f>IF(OR($Y318&lt;&gt;1,NOT(ISNUMBER($N318))),"",$E318*$N318)</f>
        <v/>
      </c>
      <c r="T318" s="51">
        <f>IF(OR($Y318&lt;&gt;1,NOT(ISNUMBER($O318))),"",$E318*$O318)</f>
        <v/>
      </c>
      <c r="U318" s="51">
        <f>IF(COUNT($P318:$T318)&lt;&gt;5,"",SUM($P318:$T318))</f>
        <v/>
      </c>
      <c r="V318" s="23">
        <f>IFERROR($U318/$E318,"")</f>
        <v/>
      </c>
      <c r="W318" s="25">
        <f>IF(COUNTA($A318:$K318)=0,"",IF($A318="","Informar competência",IF($B318="","Informar SKU",IF($C318="","Informar produto",IF($D318="","Informar categoria",IF(COUNTIF('Parâmetros'!$D$4:$D$13,$D318)=0,"Categoria fora da lista",IF($E318="","Informar estoque médio",IF($G318="","Informar armazenagem",IF(COUNTIFS($A$6:$A$505,$A318,$B$6:$B$505,$B318)&gt;1,"Duplicidade de competência e SKU",IF($Y318&lt;&gt;1,"Valor, taxa ou data inválida",IF($U318="","Revisar parâmetros padrão",IF($V318&gt;'Parâmetros'!$B$8,"Taxa acima do limite",IF($E318&gt;'Parâmetros'!$B$9,"Estoque acima do limite","OK")))))))))))))</f>
        <v/>
      </c>
      <c r="X318" s="26">
        <f>IF(OR($Y318&lt;&gt;1,$A318&lt;&gt;'Resumo'!$B$3,$U318=""),"",COUNTIFS($A$6:$A$505,'Resumo'!$B$3,$Y$6:$Y$505,1,$U$6:$U$505,"&gt;"&amp;$U318)+COUNTIFS($A$6:$A318,'Resumo'!$B$3,$Y$6:$Y318,1,$U$6:$U318,$U318))</f>
        <v/>
      </c>
      <c r="Y318" s="26">
        <f>IF(COUNTA($A318:$K318)=0,"",IFERROR(IF(AND(ISNUMBER($A318),DAY($A318)=1,$A318&gt;=DATE(2020,1,1),$A318&lt;=DATE(2100,12,1),$B318&lt;&gt;"",$C318&lt;&gt;"",$D318&lt;&gt;"",COUNTIF('Parâmetros'!$D$4:$D$13,$D318)=1,ISNUMBER($E318),$E318&gt;0,ISNUMBER($G318),$G318&gt;=0,OR($F318="",AND(ISNUMBER($F318),$F318&gt;=0,$F318&lt;=1)),OR($H318="",AND(ISNUMBER($H318),$H318&gt;=0,$H318&lt;=1)),OR($I318="",AND(ISNUMBER($I318),$I318&gt;=0,$I318&lt;=1)),OR($J318="",AND(ISNUMBER($J318),$J318&gt;=0,$J318&lt;=1)),COUNTIFS($A$6:$A$505,$A318,$B$6:$B$505,$B318)=1),1,0),0))</f>
        <v/>
      </c>
    </row>
    <row r="319">
      <c r="A319" s="46" t="n"/>
      <c r="B319" s="19" t="n"/>
      <c r="C319" s="20" t="n"/>
      <c r="D319" s="19" t="n"/>
      <c r="E319" s="50" t="n"/>
      <c r="F319" s="22" t="n"/>
      <c r="G319" s="50" t="n"/>
      <c r="H319" s="22" t="n"/>
      <c r="I319" s="22" t="n"/>
      <c r="J319" s="22" t="n"/>
      <c r="K319" s="20" t="n"/>
      <c r="L319" s="23">
        <f>IF($Y319&lt;&gt;1,"",IF($F319="",IF(AND(ISNUMBER('Parâmetros'!$B$4),'Parâmetros'!$B$4&gt;=0,'Parâmetros'!$B$4&lt;=1),'Parâmetros'!$B$4,""),$F319))</f>
        <v/>
      </c>
      <c r="M319" s="23">
        <f>IF($Y319&lt;&gt;1,"",IF($H319="",IF(AND(ISNUMBER('Parâmetros'!$B$5),'Parâmetros'!$B$5&gt;=0,'Parâmetros'!$B$5&lt;=1),'Parâmetros'!$B$5,""),$H319))</f>
        <v/>
      </c>
      <c r="N319" s="23">
        <f>IF($Y319&lt;&gt;1,"",IF($I319="",IF(AND(ISNUMBER('Parâmetros'!$B$6),'Parâmetros'!$B$6&gt;=0,'Parâmetros'!$B$6&lt;=1),'Parâmetros'!$B$6,""),$I319))</f>
        <v/>
      </c>
      <c r="O319" s="23">
        <f>IF($Y319&lt;&gt;1,"",IF($J319="",IF(AND(ISNUMBER('Parâmetros'!$B$7),'Parâmetros'!$B$7&gt;=0,'Parâmetros'!$B$7&lt;=1),'Parâmetros'!$B$7,""),$J319))</f>
        <v/>
      </c>
      <c r="P319" s="51">
        <f>IF(OR($Y319&lt;&gt;1,NOT(ISNUMBER($L319))),"",$E319*$L319)</f>
        <v/>
      </c>
      <c r="Q319" s="51">
        <f>IF($Y319&lt;&gt;1,"",$G319)</f>
        <v/>
      </c>
      <c r="R319" s="51">
        <f>IF(OR($Y319&lt;&gt;1,NOT(ISNUMBER($M319))),"",$E319*$M319)</f>
        <v/>
      </c>
      <c r="S319" s="51">
        <f>IF(OR($Y319&lt;&gt;1,NOT(ISNUMBER($N319))),"",$E319*$N319)</f>
        <v/>
      </c>
      <c r="T319" s="51">
        <f>IF(OR($Y319&lt;&gt;1,NOT(ISNUMBER($O319))),"",$E319*$O319)</f>
        <v/>
      </c>
      <c r="U319" s="51">
        <f>IF(COUNT($P319:$T319)&lt;&gt;5,"",SUM($P319:$T319))</f>
        <v/>
      </c>
      <c r="V319" s="23">
        <f>IFERROR($U319/$E319,"")</f>
        <v/>
      </c>
      <c r="W319" s="25">
        <f>IF(COUNTA($A319:$K319)=0,"",IF($A319="","Informar competência",IF($B319="","Informar SKU",IF($C319="","Informar produto",IF($D319="","Informar categoria",IF(COUNTIF('Parâmetros'!$D$4:$D$13,$D319)=0,"Categoria fora da lista",IF($E319="","Informar estoque médio",IF($G319="","Informar armazenagem",IF(COUNTIFS($A$6:$A$505,$A319,$B$6:$B$505,$B319)&gt;1,"Duplicidade de competência e SKU",IF($Y319&lt;&gt;1,"Valor, taxa ou data inválida",IF($U319="","Revisar parâmetros padrão",IF($V319&gt;'Parâmetros'!$B$8,"Taxa acima do limite",IF($E319&gt;'Parâmetros'!$B$9,"Estoque acima do limite","OK")))))))))))))</f>
        <v/>
      </c>
      <c r="X319" s="26">
        <f>IF(OR($Y319&lt;&gt;1,$A319&lt;&gt;'Resumo'!$B$3,$U319=""),"",COUNTIFS($A$6:$A$505,'Resumo'!$B$3,$Y$6:$Y$505,1,$U$6:$U$505,"&gt;"&amp;$U319)+COUNTIFS($A$6:$A319,'Resumo'!$B$3,$Y$6:$Y319,1,$U$6:$U319,$U319))</f>
        <v/>
      </c>
      <c r="Y319" s="26">
        <f>IF(COUNTA($A319:$K319)=0,"",IFERROR(IF(AND(ISNUMBER($A319),DAY($A319)=1,$A319&gt;=DATE(2020,1,1),$A319&lt;=DATE(2100,12,1),$B319&lt;&gt;"",$C319&lt;&gt;"",$D319&lt;&gt;"",COUNTIF('Parâmetros'!$D$4:$D$13,$D319)=1,ISNUMBER($E319),$E319&gt;0,ISNUMBER($G319),$G319&gt;=0,OR($F319="",AND(ISNUMBER($F319),$F319&gt;=0,$F319&lt;=1)),OR($H319="",AND(ISNUMBER($H319),$H319&gt;=0,$H319&lt;=1)),OR($I319="",AND(ISNUMBER($I319),$I319&gt;=0,$I319&lt;=1)),OR($J319="",AND(ISNUMBER($J319),$J319&gt;=0,$J319&lt;=1)),COUNTIFS($A$6:$A$505,$A319,$B$6:$B$505,$B319)=1),1,0),0))</f>
        <v/>
      </c>
    </row>
    <row r="320">
      <c r="A320" s="46" t="n"/>
      <c r="B320" s="19" t="n"/>
      <c r="C320" s="20" t="n"/>
      <c r="D320" s="19" t="n"/>
      <c r="E320" s="50" t="n"/>
      <c r="F320" s="22" t="n"/>
      <c r="G320" s="50" t="n"/>
      <c r="H320" s="22" t="n"/>
      <c r="I320" s="22" t="n"/>
      <c r="J320" s="22" t="n"/>
      <c r="K320" s="20" t="n"/>
      <c r="L320" s="23">
        <f>IF($Y320&lt;&gt;1,"",IF($F320="",IF(AND(ISNUMBER('Parâmetros'!$B$4),'Parâmetros'!$B$4&gt;=0,'Parâmetros'!$B$4&lt;=1),'Parâmetros'!$B$4,""),$F320))</f>
        <v/>
      </c>
      <c r="M320" s="23">
        <f>IF($Y320&lt;&gt;1,"",IF($H320="",IF(AND(ISNUMBER('Parâmetros'!$B$5),'Parâmetros'!$B$5&gt;=0,'Parâmetros'!$B$5&lt;=1),'Parâmetros'!$B$5,""),$H320))</f>
        <v/>
      </c>
      <c r="N320" s="23">
        <f>IF($Y320&lt;&gt;1,"",IF($I320="",IF(AND(ISNUMBER('Parâmetros'!$B$6),'Parâmetros'!$B$6&gt;=0,'Parâmetros'!$B$6&lt;=1),'Parâmetros'!$B$6,""),$I320))</f>
        <v/>
      </c>
      <c r="O320" s="23">
        <f>IF($Y320&lt;&gt;1,"",IF($J320="",IF(AND(ISNUMBER('Parâmetros'!$B$7),'Parâmetros'!$B$7&gt;=0,'Parâmetros'!$B$7&lt;=1),'Parâmetros'!$B$7,""),$J320))</f>
        <v/>
      </c>
      <c r="P320" s="51">
        <f>IF(OR($Y320&lt;&gt;1,NOT(ISNUMBER($L320))),"",$E320*$L320)</f>
        <v/>
      </c>
      <c r="Q320" s="51">
        <f>IF($Y320&lt;&gt;1,"",$G320)</f>
        <v/>
      </c>
      <c r="R320" s="51">
        <f>IF(OR($Y320&lt;&gt;1,NOT(ISNUMBER($M320))),"",$E320*$M320)</f>
        <v/>
      </c>
      <c r="S320" s="51">
        <f>IF(OR($Y320&lt;&gt;1,NOT(ISNUMBER($N320))),"",$E320*$N320)</f>
        <v/>
      </c>
      <c r="T320" s="51">
        <f>IF(OR($Y320&lt;&gt;1,NOT(ISNUMBER($O320))),"",$E320*$O320)</f>
        <v/>
      </c>
      <c r="U320" s="51">
        <f>IF(COUNT($P320:$T320)&lt;&gt;5,"",SUM($P320:$T320))</f>
        <v/>
      </c>
      <c r="V320" s="23">
        <f>IFERROR($U320/$E320,"")</f>
        <v/>
      </c>
      <c r="W320" s="25">
        <f>IF(COUNTA($A320:$K320)=0,"",IF($A320="","Informar competência",IF($B320="","Informar SKU",IF($C320="","Informar produto",IF($D320="","Informar categoria",IF(COUNTIF('Parâmetros'!$D$4:$D$13,$D320)=0,"Categoria fora da lista",IF($E320="","Informar estoque médio",IF($G320="","Informar armazenagem",IF(COUNTIFS($A$6:$A$505,$A320,$B$6:$B$505,$B320)&gt;1,"Duplicidade de competência e SKU",IF($Y320&lt;&gt;1,"Valor, taxa ou data inválida",IF($U320="","Revisar parâmetros padrão",IF($V320&gt;'Parâmetros'!$B$8,"Taxa acima do limite",IF($E320&gt;'Parâmetros'!$B$9,"Estoque acima do limite","OK")))))))))))))</f>
        <v/>
      </c>
      <c r="X320" s="26">
        <f>IF(OR($Y320&lt;&gt;1,$A320&lt;&gt;'Resumo'!$B$3,$U320=""),"",COUNTIFS($A$6:$A$505,'Resumo'!$B$3,$Y$6:$Y$505,1,$U$6:$U$505,"&gt;"&amp;$U320)+COUNTIFS($A$6:$A320,'Resumo'!$B$3,$Y$6:$Y320,1,$U$6:$U320,$U320))</f>
        <v/>
      </c>
      <c r="Y320" s="26">
        <f>IF(COUNTA($A320:$K320)=0,"",IFERROR(IF(AND(ISNUMBER($A320),DAY($A320)=1,$A320&gt;=DATE(2020,1,1),$A320&lt;=DATE(2100,12,1),$B320&lt;&gt;"",$C320&lt;&gt;"",$D320&lt;&gt;"",COUNTIF('Parâmetros'!$D$4:$D$13,$D320)=1,ISNUMBER($E320),$E320&gt;0,ISNUMBER($G320),$G320&gt;=0,OR($F320="",AND(ISNUMBER($F320),$F320&gt;=0,$F320&lt;=1)),OR($H320="",AND(ISNUMBER($H320),$H320&gt;=0,$H320&lt;=1)),OR($I320="",AND(ISNUMBER($I320),$I320&gt;=0,$I320&lt;=1)),OR($J320="",AND(ISNUMBER($J320),$J320&gt;=0,$J320&lt;=1)),COUNTIFS($A$6:$A$505,$A320,$B$6:$B$505,$B320)=1),1,0),0))</f>
        <v/>
      </c>
    </row>
    <row r="321">
      <c r="A321" s="46" t="n"/>
      <c r="B321" s="19" t="n"/>
      <c r="C321" s="20" t="n"/>
      <c r="D321" s="19" t="n"/>
      <c r="E321" s="50" t="n"/>
      <c r="F321" s="22" t="n"/>
      <c r="G321" s="50" t="n"/>
      <c r="H321" s="22" t="n"/>
      <c r="I321" s="22" t="n"/>
      <c r="J321" s="22" t="n"/>
      <c r="K321" s="20" t="n"/>
      <c r="L321" s="23">
        <f>IF($Y321&lt;&gt;1,"",IF($F321="",IF(AND(ISNUMBER('Parâmetros'!$B$4),'Parâmetros'!$B$4&gt;=0,'Parâmetros'!$B$4&lt;=1),'Parâmetros'!$B$4,""),$F321))</f>
        <v/>
      </c>
      <c r="M321" s="23">
        <f>IF($Y321&lt;&gt;1,"",IF($H321="",IF(AND(ISNUMBER('Parâmetros'!$B$5),'Parâmetros'!$B$5&gt;=0,'Parâmetros'!$B$5&lt;=1),'Parâmetros'!$B$5,""),$H321))</f>
        <v/>
      </c>
      <c r="N321" s="23">
        <f>IF($Y321&lt;&gt;1,"",IF($I321="",IF(AND(ISNUMBER('Parâmetros'!$B$6),'Parâmetros'!$B$6&gt;=0,'Parâmetros'!$B$6&lt;=1),'Parâmetros'!$B$6,""),$I321))</f>
        <v/>
      </c>
      <c r="O321" s="23">
        <f>IF($Y321&lt;&gt;1,"",IF($J321="",IF(AND(ISNUMBER('Parâmetros'!$B$7),'Parâmetros'!$B$7&gt;=0,'Parâmetros'!$B$7&lt;=1),'Parâmetros'!$B$7,""),$J321))</f>
        <v/>
      </c>
      <c r="P321" s="51">
        <f>IF(OR($Y321&lt;&gt;1,NOT(ISNUMBER($L321))),"",$E321*$L321)</f>
        <v/>
      </c>
      <c r="Q321" s="51">
        <f>IF($Y321&lt;&gt;1,"",$G321)</f>
        <v/>
      </c>
      <c r="R321" s="51">
        <f>IF(OR($Y321&lt;&gt;1,NOT(ISNUMBER($M321))),"",$E321*$M321)</f>
        <v/>
      </c>
      <c r="S321" s="51">
        <f>IF(OR($Y321&lt;&gt;1,NOT(ISNUMBER($N321))),"",$E321*$N321)</f>
        <v/>
      </c>
      <c r="T321" s="51">
        <f>IF(OR($Y321&lt;&gt;1,NOT(ISNUMBER($O321))),"",$E321*$O321)</f>
        <v/>
      </c>
      <c r="U321" s="51">
        <f>IF(COUNT($P321:$T321)&lt;&gt;5,"",SUM($P321:$T321))</f>
        <v/>
      </c>
      <c r="V321" s="23">
        <f>IFERROR($U321/$E321,"")</f>
        <v/>
      </c>
      <c r="W321" s="25">
        <f>IF(COUNTA($A321:$K321)=0,"",IF($A321="","Informar competência",IF($B321="","Informar SKU",IF($C321="","Informar produto",IF($D321="","Informar categoria",IF(COUNTIF('Parâmetros'!$D$4:$D$13,$D321)=0,"Categoria fora da lista",IF($E321="","Informar estoque médio",IF($G321="","Informar armazenagem",IF(COUNTIFS($A$6:$A$505,$A321,$B$6:$B$505,$B321)&gt;1,"Duplicidade de competência e SKU",IF($Y321&lt;&gt;1,"Valor, taxa ou data inválida",IF($U321="","Revisar parâmetros padrão",IF($V321&gt;'Parâmetros'!$B$8,"Taxa acima do limite",IF($E321&gt;'Parâmetros'!$B$9,"Estoque acima do limite","OK")))))))))))))</f>
        <v/>
      </c>
      <c r="X321" s="26">
        <f>IF(OR($Y321&lt;&gt;1,$A321&lt;&gt;'Resumo'!$B$3,$U321=""),"",COUNTIFS($A$6:$A$505,'Resumo'!$B$3,$Y$6:$Y$505,1,$U$6:$U$505,"&gt;"&amp;$U321)+COUNTIFS($A$6:$A321,'Resumo'!$B$3,$Y$6:$Y321,1,$U$6:$U321,$U321))</f>
        <v/>
      </c>
      <c r="Y321" s="26">
        <f>IF(COUNTA($A321:$K321)=0,"",IFERROR(IF(AND(ISNUMBER($A321),DAY($A321)=1,$A321&gt;=DATE(2020,1,1),$A321&lt;=DATE(2100,12,1),$B321&lt;&gt;"",$C321&lt;&gt;"",$D321&lt;&gt;"",COUNTIF('Parâmetros'!$D$4:$D$13,$D321)=1,ISNUMBER($E321),$E321&gt;0,ISNUMBER($G321),$G321&gt;=0,OR($F321="",AND(ISNUMBER($F321),$F321&gt;=0,$F321&lt;=1)),OR($H321="",AND(ISNUMBER($H321),$H321&gt;=0,$H321&lt;=1)),OR($I321="",AND(ISNUMBER($I321),$I321&gt;=0,$I321&lt;=1)),OR($J321="",AND(ISNUMBER($J321),$J321&gt;=0,$J321&lt;=1)),COUNTIFS($A$6:$A$505,$A321,$B$6:$B$505,$B321)=1),1,0),0))</f>
        <v/>
      </c>
    </row>
    <row r="322">
      <c r="A322" s="46" t="n"/>
      <c r="B322" s="19" t="n"/>
      <c r="C322" s="20" t="n"/>
      <c r="D322" s="19" t="n"/>
      <c r="E322" s="50" t="n"/>
      <c r="F322" s="22" t="n"/>
      <c r="G322" s="50" t="n"/>
      <c r="H322" s="22" t="n"/>
      <c r="I322" s="22" t="n"/>
      <c r="J322" s="22" t="n"/>
      <c r="K322" s="20" t="n"/>
      <c r="L322" s="23">
        <f>IF($Y322&lt;&gt;1,"",IF($F322="",IF(AND(ISNUMBER('Parâmetros'!$B$4),'Parâmetros'!$B$4&gt;=0,'Parâmetros'!$B$4&lt;=1),'Parâmetros'!$B$4,""),$F322))</f>
        <v/>
      </c>
      <c r="M322" s="23">
        <f>IF($Y322&lt;&gt;1,"",IF($H322="",IF(AND(ISNUMBER('Parâmetros'!$B$5),'Parâmetros'!$B$5&gt;=0,'Parâmetros'!$B$5&lt;=1),'Parâmetros'!$B$5,""),$H322))</f>
        <v/>
      </c>
      <c r="N322" s="23">
        <f>IF($Y322&lt;&gt;1,"",IF($I322="",IF(AND(ISNUMBER('Parâmetros'!$B$6),'Parâmetros'!$B$6&gt;=0,'Parâmetros'!$B$6&lt;=1),'Parâmetros'!$B$6,""),$I322))</f>
        <v/>
      </c>
      <c r="O322" s="23">
        <f>IF($Y322&lt;&gt;1,"",IF($J322="",IF(AND(ISNUMBER('Parâmetros'!$B$7),'Parâmetros'!$B$7&gt;=0,'Parâmetros'!$B$7&lt;=1),'Parâmetros'!$B$7,""),$J322))</f>
        <v/>
      </c>
      <c r="P322" s="51">
        <f>IF(OR($Y322&lt;&gt;1,NOT(ISNUMBER($L322))),"",$E322*$L322)</f>
        <v/>
      </c>
      <c r="Q322" s="51">
        <f>IF($Y322&lt;&gt;1,"",$G322)</f>
        <v/>
      </c>
      <c r="R322" s="51">
        <f>IF(OR($Y322&lt;&gt;1,NOT(ISNUMBER($M322))),"",$E322*$M322)</f>
        <v/>
      </c>
      <c r="S322" s="51">
        <f>IF(OR($Y322&lt;&gt;1,NOT(ISNUMBER($N322))),"",$E322*$N322)</f>
        <v/>
      </c>
      <c r="T322" s="51">
        <f>IF(OR($Y322&lt;&gt;1,NOT(ISNUMBER($O322))),"",$E322*$O322)</f>
        <v/>
      </c>
      <c r="U322" s="51">
        <f>IF(COUNT($P322:$T322)&lt;&gt;5,"",SUM($P322:$T322))</f>
        <v/>
      </c>
      <c r="V322" s="23">
        <f>IFERROR($U322/$E322,"")</f>
        <v/>
      </c>
      <c r="W322" s="25">
        <f>IF(COUNTA($A322:$K322)=0,"",IF($A322="","Informar competência",IF($B322="","Informar SKU",IF($C322="","Informar produto",IF($D322="","Informar categoria",IF(COUNTIF('Parâmetros'!$D$4:$D$13,$D322)=0,"Categoria fora da lista",IF($E322="","Informar estoque médio",IF($G322="","Informar armazenagem",IF(COUNTIFS($A$6:$A$505,$A322,$B$6:$B$505,$B322)&gt;1,"Duplicidade de competência e SKU",IF($Y322&lt;&gt;1,"Valor, taxa ou data inválida",IF($U322="","Revisar parâmetros padrão",IF($V322&gt;'Parâmetros'!$B$8,"Taxa acima do limite",IF($E322&gt;'Parâmetros'!$B$9,"Estoque acima do limite","OK")))))))))))))</f>
        <v/>
      </c>
      <c r="X322" s="26">
        <f>IF(OR($Y322&lt;&gt;1,$A322&lt;&gt;'Resumo'!$B$3,$U322=""),"",COUNTIFS($A$6:$A$505,'Resumo'!$B$3,$Y$6:$Y$505,1,$U$6:$U$505,"&gt;"&amp;$U322)+COUNTIFS($A$6:$A322,'Resumo'!$B$3,$Y$6:$Y322,1,$U$6:$U322,$U322))</f>
        <v/>
      </c>
      <c r="Y322" s="26">
        <f>IF(COUNTA($A322:$K322)=0,"",IFERROR(IF(AND(ISNUMBER($A322),DAY($A322)=1,$A322&gt;=DATE(2020,1,1),$A322&lt;=DATE(2100,12,1),$B322&lt;&gt;"",$C322&lt;&gt;"",$D322&lt;&gt;"",COUNTIF('Parâmetros'!$D$4:$D$13,$D322)=1,ISNUMBER($E322),$E322&gt;0,ISNUMBER($G322),$G322&gt;=0,OR($F322="",AND(ISNUMBER($F322),$F322&gt;=0,$F322&lt;=1)),OR($H322="",AND(ISNUMBER($H322),$H322&gt;=0,$H322&lt;=1)),OR($I322="",AND(ISNUMBER($I322),$I322&gt;=0,$I322&lt;=1)),OR($J322="",AND(ISNUMBER($J322),$J322&gt;=0,$J322&lt;=1)),COUNTIFS($A$6:$A$505,$A322,$B$6:$B$505,$B322)=1),1,0),0))</f>
        <v/>
      </c>
    </row>
    <row r="323">
      <c r="A323" s="46" t="n"/>
      <c r="B323" s="19" t="n"/>
      <c r="C323" s="20" t="n"/>
      <c r="D323" s="19" t="n"/>
      <c r="E323" s="50" t="n"/>
      <c r="F323" s="22" t="n"/>
      <c r="G323" s="50" t="n"/>
      <c r="H323" s="22" t="n"/>
      <c r="I323" s="22" t="n"/>
      <c r="J323" s="22" t="n"/>
      <c r="K323" s="20" t="n"/>
      <c r="L323" s="23">
        <f>IF($Y323&lt;&gt;1,"",IF($F323="",IF(AND(ISNUMBER('Parâmetros'!$B$4),'Parâmetros'!$B$4&gt;=0,'Parâmetros'!$B$4&lt;=1),'Parâmetros'!$B$4,""),$F323))</f>
        <v/>
      </c>
      <c r="M323" s="23">
        <f>IF($Y323&lt;&gt;1,"",IF($H323="",IF(AND(ISNUMBER('Parâmetros'!$B$5),'Parâmetros'!$B$5&gt;=0,'Parâmetros'!$B$5&lt;=1),'Parâmetros'!$B$5,""),$H323))</f>
        <v/>
      </c>
      <c r="N323" s="23">
        <f>IF($Y323&lt;&gt;1,"",IF($I323="",IF(AND(ISNUMBER('Parâmetros'!$B$6),'Parâmetros'!$B$6&gt;=0,'Parâmetros'!$B$6&lt;=1),'Parâmetros'!$B$6,""),$I323))</f>
        <v/>
      </c>
      <c r="O323" s="23">
        <f>IF($Y323&lt;&gt;1,"",IF($J323="",IF(AND(ISNUMBER('Parâmetros'!$B$7),'Parâmetros'!$B$7&gt;=0,'Parâmetros'!$B$7&lt;=1),'Parâmetros'!$B$7,""),$J323))</f>
        <v/>
      </c>
      <c r="P323" s="51">
        <f>IF(OR($Y323&lt;&gt;1,NOT(ISNUMBER($L323))),"",$E323*$L323)</f>
        <v/>
      </c>
      <c r="Q323" s="51">
        <f>IF($Y323&lt;&gt;1,"",$G323)</f>
        <v/>
      </c>
      <c r="R323" s="51">
        <f>IF(OR($Y323&lt;&gt;1,NOT(ISNUMBER($M323))),"",$E323*$M323)</f>
        <v/>
      </c>
      <c r="S323" s="51">
        <f>IF(OR($Y323&lt;&gt;1,NOT(ISNUMBER($N323))),"",$E323*$N323)</f>
        <v/>
      </c>
      <c r="T323" s="51">
        <f>IF(OR($Y323&lt;&gt;1,NOT(ISNUMBER($O323))),"",$E323*$O323)</f>
        <v/>
      </c>
      <c r="U323" s="51">
        <f>IF(COUNT($P323:$T323)&lt;&gt;5,"",SUM($P323:$T323))</f>
        <v/>
      </c>
      <c r="V323" s="23">
        <f>IFERROR($U323/$E323,"")</f>
        <v/>
      </c>
      <c r="W323" s="25">
        <f>IF(COUNTA($A323:$K323)=0,"",IF($A323="","Informar competência",IF($B323="","Informar SKU",IF($C323="","Informar produto",IF($D323="","Informar categoria",IF(COUNTIF('Parâmetros'!$D$4:$D$13,$D323)=0,"Categoria fora da lista",IF($E323="","Informar estoque médio",IF($G323="","Informar armazenagem",IF(COUNTIFS($A$6:$A$505,$A323,$B$6:$B$505,$B323)&gt;1,"Duplicidade de competência e SKU",IF($Y323&lt;&gt;1,"Valor, taxa ou data inválida",IF($U323="","Revisar parâmetros padrão",IF($V323&gt;'Parâmetros'!$B$8,"Taxa acima do limite",IF($E323&gt;'Parâmetros'!$B$9,"Estoque acima do limite","OK")))))))))))))</f>
        <v/>
      </c>
      <c r="X323" s="26">
        <f>IF(OR($Y323&lt;&gt;1,$A323&lt;&gt;'Resumo'!$B$3,$U323=""),"",COUNTIFS($A$6:$A$505,'Resumo'!$B$3,$Y$6:$Y$505,1,$U$6:$U$505,"&gt;"&amp;$U323)+COUNTIFS($A$6:$A323,'Resumo'!$B$3,$Y$6:$Y323,1,$U$6:$U323,$U323))</f>
        <v/>
      </c>
      <c r="Y323" s="26">
        <f>IF(COUNTA($A323:$K323)=0,"",IFERROR(IF(AND(ISNUMBER($A323),DAY($A323)=1,$A323&gt;=DATE(2020,1,1),$A323&lt;=DATE(2100,12,1),$B323&lt;&gt;"",$C323&lt;&gt;"",$D323&lt;&gt;"",COUNTIF('Parâmetros'!$D$4:$D$13,$D323)=1,ISNUMBER($E323),$E323&gt;0,ISNUMBER($G323),$G323&gt;=0,OR($F323="",AND(ISNUMBER($F323),$F323&gt;=0,$F323&lt;=1)),OR($H323="",AND(ISNUMBER($H323),$H323&gt;=0,$H323&lt;=1)),OR($I323="",AND(ISNUMBER($I323),$I323&gt;=0,$I323&lt;=1)),OR($J323="",AND(ISNUMBER($J323),$J323&gt;=0,$J323&lt;=1)),COUNTIFS($A$6:$A$505,$A323,$B$6:$B$505,$B323)=1),1,0),0))</f>
        <v/>
      </c>
    </row>
    <row r="324">
      <c r="A324" s="46" t="n"/>
      <c r="B324" s="19" t="n"/>
      <c r="C324" s="20" t="n"/>
      <c r="D324" s="19" t="n"/>
      <c r="E324" s="50" t="n"/>
      <c r="F324" s="22" t="n"/>
      <c r="G324" s="50" t="n"/>
      <c r="H324" s="22" t="n"/>
      <c r="I324" s="22" t="n"/>
      <c r="J324" s="22" t="n"/>
      <c r="K324" s="20" t="n"/>
      <c r="L324" s="23">
        <f>IF($Y324&lt;&gt;1,"",IF($F324="",IF(AND(ISNUMBER('Parâmetros'!$B$4),'Parâmetros'!$B$4&gt;=0,'Parâmetros'!$B$4&lt;=1),'Parâmetros'!$B$4,""),$F324))</f>
        <v/>
      </c>
      <c r="M324" s="23">
        <f>IF($Y324&lt;&gt;1,"",IF($H324="",IF(AND(ISNUMBER('Parâmetros'!$B$5),'Parâmetros'!$B$5&gt;=0,'Parâmetros'!$B$5&lt;=1),'Parâmetros'!$B$5,""),$H324))</f>
        <v/>
      </c>
      <c r="N324" s="23">
        <f>IF($Y324&lt;&gt;1,"",IF($I324="",IF(AND(ISNUMBER('Parâmetros'!$B$6),'Parâmetros'!$B$6&gt;=0,'Parâmetros'!$B$6&lt;=1),'Parâmetros'!$B$6,""),$I324))</f>
        <v/>
      </c>
      <c r="O324" s="23">
        <f>IF($Y324&lt;&gt;1,"",IF($J324="",IF(AND(ISNUMBER('Parâmetros'!$B$7),'Parâmetros'!$B$7&gt;=0,'Parâmetros'!$B$7&lt;=1),'Parâmetros'!$B$7,""),$J324))</f>
        <v/>
      </c>
      <c r="P324" s="51">
        <f>IF(OR($Y324&lt;&gt;1,NOT(ISNUMBER($L324))),"",$E324*$L324)</f>
        <v/>
      </c>
      <c r="Q324" s="51">
        <f>IF($Y324&lt;&gt;1,"",$G324)</f>
        <v/>
      </c>
      <c r="R324" s="51">
        <f>IF(OR($Y324&lt;&gt;1,NOT(ISNUMBER($M324))),"",$E324*$M324)</f>
        <v/>
      </c>
      <c r="S324" s="51">
        <f>IF(OR($Y324&lt;&gt;1,NOT(ISNUMBER($N324))),"",$E324*$N324)</f>
        <v/>
      </c>
      <c r="T324" s="51">
        <f>IF(OR($Y324&lt;&gt;1,NOT(ISNUMBER($O324))),"",$E324*$O324)</f>
        <v/>
      </c>
      <c r="U324" s="51">
        <f>IF(COUNT($P324:$T324)&lt;&gt;5,"",SUM($P324:$T324))</f>
        <v/>
      </c>
      <c r="V324" s="23">
        <f>IFERROR($U324/$E324,"")</f>
        <v/>
      </c>
      <c r="W324" s="25">
        <f>IF(COUNTA($A324:$K324)=0,"",IF($A324="","Informar competência",IF($B324="","Informar SKU",IF($C324="","Informar produto",IF($D324="","Informar categoria",IF(COUNTIF('Parâmetros'!$D$4:$D$13,$D324)=0,"Categoria fora da lista",IF($E324="","Informar estoque médio",IF($G324="","Informar armazenagem",IF(COUNTIFS($A$6:$A$505,$A324,$B$6:$B$505,$B324)&gt;1,"Duplicidade de competência e SKU",IF($Y324&lt;&gt;1,"Valor, taxa ou data inválida",IF($U324="","Revisar parâmetros padrão",IF($V324&gt;'Parâmetros'!$B$8,"Taxa acima do limite",IF($E324&gt;'Parâmetros'!$B$9,"Estoque acima do limite","OK")))))))))))))</f>
        <v/>
      </c>
      <c r="X324" s="26">
        <f>IF(OR($Y324&lt;&gt;1,$A324&lt;&gt;'Resumo'!$B$3,$U324=""),"",COUNTIFS($A$6:$A$505,'Resumo'!$B$3,$Y$6:$Y$505,1,$U$6:$U$505,"&gt;"&amp;$U324)+COUNTIFS($A$6:$A324,'Resumo'!$B$3,$Y$6:$Y324,1,$U$6:$U324,$U324))</f>
        <v/>
      </c>
      <c r="Y324" s="26">
        <f>IF(COUNTA($A324:$K324)=0,"",IFERROR(IF(AND(ISNUMBER($A324),DAY($A324)=1,$A324&gt;=DATE(2020,1,1),$A324&lt;=DATE(2100,12,1),$B324&lt;&gt;"",$C324&lt;&gt;"",$D324&lt;&gt;"",COUNTIF('Parâmetros'!$D$4:$D$13,$D324)=1,ISNUMBER($E324),$E324&gt;0,ISNUMBER($G324),$G324&gt;=0,OR($F324="",AND(ISNUMBER($F324),$F324&gt;=0,$F324&lt;=1)),OR($H324="",AND(ISNUMBER($H324),$H324&gt;=0,$H324&lt;=1)),OR($I324="",AND(ISNUMBER($I324),$I324&gt;=0,$I324&lt;=1)),OR($J324="",AND(ISNUMBER($J324),$J324&gt;=0,$J324&lt;=1)),COUNTIFS($A$6:$A$505,$A324,$B$6:$B$505,$B324)=1),1,0),0))</f>
        <v/>
      </c>
    </row>
    <row r="325">
      <c r="A325" s="46" t="n"/>
      <c r="B325" s="19" t="n"/>
      <c r="C325" s="20" t="n"/>
      <c r="D325" s="19" t="n"/>
      <c r="E325" s="50" t="n"/>
      <c r="F325" s="22" t="n"/>
      <c r="G325" s="50" t="n"/>
      <c r="H325" s="22" t="n"/>
      <c r="I325" s="22" t="n"/>
      <c r="J325" s="22" t="n"/>
      <c r="K325" s="20" t="n"/>
      <c r="L325" s="23">
        <f>IF($Y325&lt;&gt;1,"",IF($F325="",IF(AND(ISNUMBER('Parâmetros'!$B$4),'Parâmetros'!$B$4&gt;=0,'Parâmetros'!$B$4&lt;=1),'Parâmetros'!$B$4,""),$F325))</f>
        <v/>
      </c>
      <c r="M325" s="23">
        <f>IF($Y325&lt;&gt;1,"",IF($H325="",IF(AND(ISNUMBER('Parâmetros'!$B$5),'Parâmetros'!$B$5&gt;=0,'Parâmetros'!$B$5&lt;=1),'Parâmetros'!$B$5,""),$H325))</f>
        <v/>
      </c>
      <c r="N325" s="23">
        <f>IF($Y325&lt;&gt;1,"",IF($I325="",IF(AND(ISNUMBER('Parâmetros'!$B$6),'Parâmetros'!$B$6&gt;=0,'Parâmetros'!$B$6&lt;=1),'Parâmetros'!$B$6,""),$I325))</f>
        <v/>
      </c>
      <c r="O325" s="23">
        <f>IF($Y325&lt;&gt;1,"",IF($J325="",IF(AND(ISNUMBER('Parâmetros'!$B$7),'Parâmetros'!$B$7&gt;=0,'Parâmetros'!$B$7&lt;=1),'Parâmetros'!$B$7,""),$J325))</f>
        <v/>
      </c>
      <c r="P325" s="51">
        <f>IF(OR($Y325&lt;&gt;1,NOT(ISNUMBER($L325))),"",$E325*$L325)</f>
        <v/>
      </c>
      <c r="Q325" s="51">
        <f>IF($Y325&lt;&gt;1,"",$G325)</f>
        <v/>
      </c>
      <c r="R325" s="51">
        <f>IF(OR($Y325&lt;&gt;1,NOT(ISNUMBER($M325))),"",$E325*$M325)</f>
        <v/>
      </c>
      <c r="S325" s="51">
        <f>IF(OR($Y325&lt;&gt;1,NOT(ISNUMBER($N325))),"",$E325*$N325)</f>
        <v/>
      </c>
      <c r="T325" s="51">
        <f>IF(OR($Y325&lt;&gt;1,NOT(ISNUMBER($O325))),"",$E325*$O325)</f>
        <v/>
      </c>
      <c r="U325" s="51">
        <f>IF(COUNT($P325:$T325)&lt;&gt;5,"",SUM($P325:$T325))</f>
        <v/>
      </c>
      <c r="V325" s="23">
        <f>IFERROR($U325/$E325,"")</f>
        <v/>
      </c>
      <c r="W325" s="25">
        <f>IF(COUNTA($A325:$K325)=0,"",IF($A325="","Informar competência",IF($B325="","Informar SKU",IF($C325="","Informar produto",IF($D325="","Informar categoria",IF(COUNTIF('Parâmetros'!$D$4:$D$13,$D325)=0,"Categoria fora da lista",IF($E325="","Informar estoque médio",IF($G325="","Informar armazenagem",IF(COUNTIFS($A$6:$A$505,$A325,$B$6:$B$505,$B325)&gt;1,"Duplicidade de competência e SKU",IF($Y325&lt;&gt;1,"Valor, taxa ou data inválida",IF($U325="","Revisar parâmetros padrão",IF($V325&gt;'Parâmetros'!$B$8,"Taxa acima do limite",IF($E325&gt;'Parâmetros'!$B$9,"Estoque acima do limite","OK")))))))))))))</f>
        <v/>
      </c>
      <c r="X325" s="26">
        <f>IF(OR($Y325&lt;&gt;1,$A325&lt;&gt;'Resumo'!$B$3,$U325=""),"",COUNTIFS($A$6:$A$505,'Resumo'!$B$3,$Y$6:$Y$505,1,$U$6:$U$505,"&gt;"&amp;$U325)+COUNTIFS($A$6:$A325,'Resumo'!$B$3,$Y$6:$Y325,1,$U$6:$U325,$U325))</f>
        <v/>
      </c>
      <c r="Y325" s="26">
        <f>IF(COUNTA($A325:$K325)=0,"",IFERROR(IF(AND(ISNUMBER($A325),DAY($A325)=1,$A325&gt;=DATE(2020,1,1),$A325&lt;=DATE(2100,12,1),$B325&lt;&gt;"",$C325&lt;&gt;"",$D325&lt;&gt;"",COUNTIF('Parâmetros'!$D$4:$D$13,$D325)=1,ISNUMBER($E325),$E325&gt;0,ISNUMBER($G325),$G325&gt;=0,OR($F325="",AND(ISNUMBER($F325),$F325&gt;=0,$F325&lt;=1)),OR($H325="",AND(ISNUMBER($H325),$H325&gt;=0,$H325&lt;=1)),OR($I325="",AND(ISNUMBER($I325),$I325&gt;=0,$I325&lt;=1)),OR($J325="",AND(ISNUMBER($J325),$J325&gt;=0,$J325&lt;=1)),COUNTIFS($A$6:$A$505,$A325,$B$6:$B$505,$B325)=1),1,0),0))</f>
        <v/>
      </c>
    </row>
    <row r="326">
      <c r="A326" s="46" t="n"/>
      <c r="B326" s="19" t="n"/>
      <c r="C326" s="20" t="n"/>
      <c r="D326" s="19" t="n"/>
      <c r="E326" s="50" t="n"/>
      <c r="F326" s="22" t="n"/>
      <c r="G326" s="50" t="n"/>
      <c r="H326" s="22" t="n"/>
      <c r="I326" s="22" t="n"/>
      <c r="J326" s="22" t="n"/>
      <c r="K326" s="20" t="n"/>
      <c r="L326" s="23">
        <f>IF($Y326&lt;&gt;1,"",IF($F326="",IF(AND(ISNUMBER('Parâmetros'!$B$4),'Parâmetros'!$B$4&gt;=0,'Parâmetros'!$B$4&lt;=1),'Parâmetros'!$B$4,""),$F326))</f>
        <v/>
      </c>
      <c r="M326" s="23">
        <f>IF($Y326&lt;&gt;1,"",IF($H326="",IF(AND(ISNUMBER('Parâmetros'!$B$5),'Parâmetros'!$B$5&gt;=0,'Parâmetros'!$B$5&lt;=1),'Parâmetros'!$B$5,""),$H326))</f>
        <v/>
      </c>
      <c r="N326" s="23">
        <f>IF($Y326&lt;&gt;1,"",IF($I326="",IF(AND(ISNUMBER('Parâmetros'!$B$6),'Parâmetros'!$B$6&gt;=0,'Parâmetros'!$B$6&lt;=1),'Parâmetros'!$B$6,""),$I326))</f>
        <v/>
      </c>
      <c r="O326" s="23">
        <f>IF($Y326&lt;&gt;1,"",IF($J326="",IF(AND(ISNUMBER('Parâmetros'!$B$7),'Parâmetros'!$B$7&gt;=0,'Parâmetros'!$B$7&lt;=1),'Parâmetros'!$B$7,""),$J326))</f>
        <v/>
      </c>
      <c r="P326" s="51">
        <f>IF(OR($Y326&lt;&gt;1,NOT(ISNUMBER($L326))),"",$E326*$L326)</f>
        <v/>
      </c>
      <c r="Q326" s="51">
        <f>IF($Y326&lt;&gt;1,"",$G326)</f>
        <v/>
      </c>
      <c r="R326" s="51">
        <f>IF(OR($Y326&lt;&gt;1,NOT(ISNUMBER($M326))),"",$E326*$M326)</f>
        <v/>
      </c>
      <c r="S326" s="51">
        <f>IF(OR($Y326&lt;&gt;1,NOT(ISNUMBER($N326))),"",$E326*$N326)</f>
        <v/>
      </c>
      <c r="T326" s="51">
        <f>IF(OR($Y326&lt;&gt;1,NOT(ISNUMBER($O326))),"",$E326*$O326)</f>
        <v/>
      </c>
      <c r="U326" s="51">
        <f>IF(COUNT($P326:$T326)&lt;&gt;5,"",SUM($P326:$T326))</f>
        <v/>
      </c>
      <c r="V326" s="23">
        <f>IFERROR($U326/$E326,"")</f>
        <v/>
      </c>
      <c r="W326" s="25">
        <f>IF(COUNTA($A326:$K326)=0,"",IF($A326="","Informar competência",IF($B326="","Informar SKU",IF($C326="","Informar produto",IF($D326="","Informar categoria",IF(COUNTIF('Parâmetros'!$D$4:$D$13,$D326)=0,"Categoria fora da lista",IF($E326="","Informar estoque médio",IF($G326="","Informar armazenagem",IF(COUNTIFS($A$6:$A$505,$A326,$B$6:$B$505,$B326)&gt;1,"Duplicidade de competência e SKU",IF($Y326&lt;&gt;1,"Valor, taxa ou data inválida",IF($U326="","Revisar parâmetros padrão",IF($V326&gt;'Parâmetros'!$B$8,"Taxa acima do limite",IF($E326&gt;'Parâmetros'!$B$9,"Estoque acima do limite","OK")))))))))))))</f>
        <v/>
      </c>
      <c r="X326" s="26">
        <f>IF(OR($Y326&lt;&gt;1,$A326&lt;&gt;'Resumo'!$B$3,$U326=""),"",COUNTIFS($A$6:$A$505,'Resumo'!$B$3,$Y$6:$Y$505,1,$U$6:$U$505,"&gt;"&amp;$U326)+COUNTIFS($A$6:$A326,'Resumo'!$B$3,$Y$6:$Y326,1,$U$6:$U326,$U326))</f>
        <v/>
      </c>
      <c r="Y326" s="26">
        <f>IF(COUNTA($A326:$K326)=0,"",IFERROR(IF(AND(ISNUMBER($A326),DAY($A326)=1,$A326&gt;=DATE(2020,1,1),$A326&lt;=DATE(2100,12,1),$B326&lt;&gt;"",$C326&lt;&gt;"",$D326&lt;&gt;"",COUNTIF('Parâmetros'!$D$4:$D$13,$D326)=1,ISNUMBER($E326),$E326&gt;0,ISNUMBER($G326),$G326&gt;=0,OR($F326="",AND(ISNUMBER($F326),$F326&gt;=0,$F326&lt;=1)),OR($H326="",AND(ISNUMBER($H326),$H326&gt;=0,$H326&lt;=1)),OR($I326="",AND(ISNUMBER($I326),$I326&gt;=0,$I326&lt;=1)),OR($J326="",AND(ISNUMBER($J326),$J326&gt;=0,$J326&lt;=1)),COUNTIFS($A$6:$A$505,$A326,$B$6:$B$505,$B326)=1),1,0),0))</f>
        <v/>
      </c>
    </row>
    <row r="327">
      <c r="A327" s="46" t="n"/>
      <c r="B327" s="19" t="n"/>
      <c r="C327" s="20" t="n"/>
      <c r="D327" s="19" t="n"/>
      <c r="E327" s="50" t="n"/>
      <c r="F327" s="22" t="n"/>
      <c r="G327" s="50" t="n"/>
      <c r="H327" s="22" t="n"/>
      <c r="I327" s="22" t="n"/>
      <c r="J327" s="22" t="n"/>
      <c r="K327" s="20" t="n"/>
      <c r="L327" s="23">
        <f>IF($Y327&lt;&gt;1,"",IF($F327="",IF(AND(ISNUMBER('Parâmetros'!$B$4),'Parâmetros'!$B$4&gt;=0,'Parâmetros'!$B$4&lt;=1),'Parâmetros'!$B$4,""),$F327))</f>
        <v/>
      </c>
      <c r="M327" s="23">
        <f>IF($Y327&lt;&gt;1,"",IF($H327="",IF(AND(ISNUMBER('Parâmetros'!$B$5),'Parâmetros'!$B$5&gt;=0,'Parâmetros'!$B$5&lt;=1),'Parâmetros'!$B$5,""),$H327))</f>
        <v/>
      </c>
      <c r="N327" s="23">
        <f>IF($Y327&lt;&gt;1,"",IF($I327="",IF(AND(ISNUMBER('Parâmetros'!$B$6),'Parâmetros'!$B$6&gt;=0,'Parâmetros'!$B$6&lt;=1),'Parâmetros'!$B$6,""),$I327))</f>
        <v/>
      </c>
      <c r="O327" s="23">
        <f>IF($Y327&lt;&gt;1,"",IF($J327="",IF(AND(ISNUMBER('Parâmetros'!$B$7),'Parâmetros'!$B$7&gt;=0,'Parâmetros'!$B$7&lt;=1),'Parâmetros'!$B$7,""),$J327))</f>
        <v/>
      </c>
      <c r="P327" s="51">
        <f>IF(OR($Y327&lt;&gt;1,NOT(ISNUMBER($L327))),"",$E327*$L327)</f>
        <v/>
      </c>
      <c r="Q327" s="51">
        <f>IF($Y327&lt;&gt;1,"",$G327)</f>
        <v/>
      </c>
      <c r="R327" s="51">
        <f>IF(OR($Y327&lt;&gt;1,NOT(ISNUMBER($M327))),"",$E327*$M327)</f>
        <v/>
      </c>
      <c r="S327" s="51">
        <f>IF(OR($Y327&lt;&gt;1,NOT(ISNUMBER($N327))),"",$E327*$N327)</f>
        <v/>
      </c>
      <c r="T327" s="51">
        <f>IF(OR($Y327&lt;&gt;1,NOT(ISNUMBER($O327))),"",$E327*$O327)</f>
        <v/>
      </c>
      <c r="U327" s="51">
        <f>IF(COUNT($P327:$T327)&lt;&gt;5,"",SUM($P327:$T327))</f>
        <v/>
      </c>
      <c r="V327" s="23">
        <f>IFERROR($U327/$E327,"")</f>
        <v/>
      </c>
      <c r="W327" s="25">
        <f>IF(COUNTA($A327:$K327)=0,"",IF($A327="","Informar competência",IF($B327="","Informar SKU",IF($C327="","Informar produto",IF($D327="","Informar categoria",IF(COUNTIF('Parâmetros'!$D$4:$D$13,$D327)=0,"Categoria fora da lista",IF($E327="","Informar estoque médio",IF($G327="","Informar armazenagem",IF(COUNTIFS($A$6:$A$505,$A327,$B$6:$B$505,$B327)&gt;1,"Duplicidade de competência e SKU",IF($Y327&lt;&gt;1,"Valor, taxa ou data inválida",IF($U327="","Revisar parâmetros padrão",IF($V327&gt;'Parâmetros'!$B$8,"Taxa acima do limite",IF($E327&gt;'Parâmetros'!$B$9,"Estoque acima do limite","OK")))))))))))))</f>
        <v/>
      </c>
      <c r="X327" s="26">
        <f>IF(OR($Y327&lt;&gt;1,$A327&lt;&gt;'Resumo'!$B$3,$U327=""),"",COUNTIFS($A$6:$A$505,'Resumo'!$B$3,$Y$6:$Y$505,1,$U$6:$U$505,"&gt;"&amp;$U327)+COUNTIFS($A$6:$A327,'Resumo'!$B$3,$Y$6:$Y327,1,$U$6:$U327,$U327))</f>
        <v/>
      </c>
      <c r="Y327" s="26">
        <f>IF(COUNTA($A327:$K327)=0,"",IFERROR(IF(AND(ISNUMBER($A327),DAY($A327)=1,$A327&gt;=DATE(2020,1,1),$A327&lt;=DATE(2100,12,1),$B327&lt;&gt;"",$C327&lt;&gt;"",$D327&lt;&gt;"",COUNTIF('Parâmetros'!$D$4:$D$13,$D327)=1,ISNUMBER($E327),$E327&gt;0,ISNUMBER($G327),$G327&gt;=0,OR($F327="",AND(ISNUMBER($F327),$F327&gt;=0,$F327&lt;=1)),OR($H327="",AND(ISNUMBER($H327),$H327&gt;=0,$H327&lt;=1)),OR($I327="",AND(ISNUMBER($I327),$I327&gt;=0,$I327&lt;=1)),OR($J327="",AND(ISNUMBER($J327),$J327&gt;=0,$J327&lt;=1)),COUNTIFS($A$6:$A$505,$A327,$B$6:$B$505,$B327)=1),1,0),0))</f>
        <v/>
      </c>
    </row>
    <row r="328">
      <c r="A328" s="46" t="n"/>
      <c r="B328" s="19" t="n"/>
      <c r="C328" s="20" t="n"/>
      <c r="D328" s="19" t="n"/>
      <c r="E328" s="50" t="n"/>
      <c r="F328" s="22" t="n"/>
      <c r="G328" s="50" t="n"/>
      <c r="H328" s="22" t="n"/>
      <c r="I328" s="22" t="n"/>
      <c r="J328" s="22" t="n"/>
      <c r="K328" s="20" t="n"/>
      <c r="L328" s="23">
        <f>IF($Y328&lt;&gt;1,"",IF($F328="",IF(AND(ISNUMBER('Parâmetros'!$B$4),'Parâmetros'!$B$4&gt;=0,'Parâmetros'!$B$4&lt;=1),'Parâmetros'!$B$4,""),$F328))</f>
        <v/>
      </c>
      <c r="M328" s="23">
        <f>IF($Y328&lt;&gt;1,"",IF($H328="",IF(AND(ISNUMBER('Parâmetros'!$B$5),'Parâmetros'!$B$5&gt;=0,'Parâmetros'!$B$5&lt;=1),'Parâmetros'!$B$5,""),$H328))</f>
        <v/>
      </c>
      <c r="N328" s="23">
        <f>IF($Y328&lt;&gt;1,"",IF($I328="",IF(AND(ISNUMBER('Parâmetros'!$B$6),'Parâmetros'!$B$6&gt;=0,'Parâmetros'!$B$6&lt;=1),'Parâmetros'!$B$6,""),$I328))</f>
        <v/>
      </c>
      <c r="O328" s="23">
        <f>IF($Y328&lt;&gt;1,"",IF($J328="",IF(AND(ISNUMBER('Parâmetros'!$B$7),'Parâmetros'!$B$7&gt;=0,'Parâmetros'!$B$7&lt;=1),'Parâmetros'!$B$7,""),$J328))</f>
        <v/>
      </c>
      <c r="P328" s="51">
        <f>IF(OR($Y328&lt;&gt;1,NOT(ISNUMBER($L328))),"",$E328*$L328)</f>
        <v/>
      </c>
      <c r="Q328" s="51">
        <f>IF($Y328&lt;&gt;1,"",$G328)</f>
        <v/>
      </c>
      <c r="R328" s="51">
        <f>IF(OR($Y328&lt;&gt;1,NOT(ISNUMBER($M328))),"",$E328*$M328)</f>
        <v/>
      </c>
      <c r="S328" s="51">
        <f>IF(OR($Y328&lt;&gt;1,NOT(ISNUMBER($N328))),"",$E328*$N328)</f>
        <v/>
      </c>
      <c r="T328" s="51">
        <f>IF(OR($Y328&lt;&gt;1,NOT(ISNUMBER($O328))),"",$E328*$O328)</f>
        <v/>
      </c>
      <c r="U328" s="51">
        <f>IF(COUNT($P328:$T328)&lt;&gt;5,"",SUM($P328:$T328))</f>
        <v/>
      </c>
      <c r="V328" s="23">
        <f>IFERROR($U328/$E328,"")</f>
        <v/>
      </c>
      <c r="W328" s="25">
        <f>IF(COUNTA($A328:$K328)=0,"",IF($A328="","Informar competência",IF($B328="","Informar SKU",IF($C328="","Informar produto",IF($D328="","Informar categoria",IF(COUNTIF('Parâmetros'!$D$4:$D$13,$D328)=0,"Categoria fora da lista",IF($E328="","Informar estoque médio",IF($G328="","Informar armazenagem",IF(COUNTIFS($A$6:$A$505,$A328,$B$6:$B$505,$B328)&gt;1,"Duplicidade de competência e SKU",IF($Y328&lt;&gt;1,"Valor, taxa ou data inválida",IF($U328="","Revisar parâmetros padrão",IF($V328&gt;'Parâmetros'!$B$8,"Taxa acima do limite",IF($E328&gt;'Parâmetros'!$B$9,"Estoque acima do limite","OK")))))))))))))</f>
        <v/>
      </c>
      <c r="X328" s="26">
        <f>IF(OR($Y328&lt;&gt;1,$A328&lt;&gt;'Resumo'!$B$3,$U328=""),"",COUNTIFS($A$6:$A$505,'Resumo'!$B$3,$Y$6:$Y$505,1,$U$6:$U$505,"&gt;"&amp;$U328)+COUNTIFS($A$6:$A328,'Resumo'!$B$3,$Y$6:$Y328,1,$U$6:$U328,$U328))</f>
        <v/>
      </c>
      <c r="Y328" s="26">
        <f>IF(COUNTA($A328:$K328)=0,"",IFERROR(IF(AND(ISNUMBER($A328),DAY($A328)=1,$A328&gt;=DATE(2020,1,1),$A328&lt;=DATE(2100,12,1),$B328&lt;&gt;"",$C328&lt;&gt;"",$D328&lt;&gt;"",COUNTIF('Parâmetros'!$D$4:$D$13,$D328)=1,ISNUMBER($E328),$E328&gt;0,ISNUMBER($G328),$G328&gt;=0,OR($F328="",AND(ISNUMBER($F328),$F328&gt;=0,$F328&lt;=1)),OR($H328="",AND(ISNUMBER($H328),$H328&gt;=0,$H328&lt;=1)),OR($I328="",AND(ISNUMBER($I328),$I328&gt;=0,$I328&lt;=1)),OR($J328="",AND(ISNUMBER($J328),$J328&gt;=0,$J328&lt;=1)),COUNTIFS($A$6:$A$505,$A328,$B$6:$B$505,$B328)=1),1,0),0))</f>
        <v/>
      </c>
    </row>
    <row r="329">
      <c r="A329" s="46" t="n"/>
      <c r="B329" s="19" t="n"/>
      <c r="C329" s="20" t="n"/>
      <c r="D329" s="19" t="n"/>
      <c r="E329" s="50" t="n"/>
      <c r="F329" s="22" t="n"/>
      <c r="G329" s="50" t="n"/>
      <c r="H329" s="22" t="n"/>
      <c r="I329" s="22" t="n"/>
      <c r="J329" s="22" t="n"/>
      <c r="K329" s="20" t="n"/>
      <c r="L329" s="23">
        <f>IF($Y329&lt;&gt;1,"",IF($F329="",IF(AND(ISNUMBER('Parâmetros'!$B$4),'Parâmetros'!$B$4&gt;=0,'Parâmetros'!$B$4&lt;=1),'Parâmetros'!$B$4,""),$F329))</f>
        <v/>
      </c>
      <c r="M329" s="23">
        <f>IF($Y329&lt;&gt;1,"",IF($H329="",IF(AND(ISNUMBER('Parâmetros'!$B$5),'Parâmetros'!$B$5&gt;=0,'Parâmetros'!$B$5&lt;=1),'Parâmetros'!$B$5,""),$H329))</f>
        <v/>
      </c>
      <c r="N329" s="23">
        <f>IF($Y329&lt;&gt;1,"",IF($I329="",IF(AND(ISNUMBER('Parâmetros'!$B$6),'Parâmetros'!$B$6&gt;=0,'Parâmetros'!$B$6&lt;=1),'Parâmetros'!$B$6,""),$I329))</f>
        <v/>
      </c>
      <c r="O329" s="23">
        <f>IF($Y329&lt;&gt;1,"",IF($J329="",IF(AND(ISNUMBER('Parâmetros'!$B$7),'Parâmetros'!$B$7&gt;=0,'Parâmetros'!$B$7&lt;=1),'Parâmetros'!$B$7,""),$J329))</f>
        <v/>
      </c>
      <c r="P329" s="51">
        <f>IF(OR($Y329&lt;&gt;1,NOT(ISNUMBER($L329))),"",$E329*$L329)</f>
        <v/>
      </c>
      <c r="Q329" s="51">
        <f>IF($Y329&lt;&gt;1,"",$G329)</f>
        <v/>
      </c>
      <c r="R329" s="51">
        <f>IF(OR($Y329&lt;&gt;1,NOT(ISNUMBER($M329))),"",$E329*$M329)</f>
        <v/>
      </c>
      <c r="S329" s="51">
        <f>IF(OR($Y329&lt;&gt;1,NOT(ISNUMBER($N329))),"",$E329*$N329)</f>
        <v/>
      </c>
      <c r="T329" s="51">
        <f>IF(OR($Y329&lt;&gt;1,NOT(ISNUMBER($O329))),"",$E329*$O329)</f>
        <v/>
      </c>
      <c r="U329" s="51">
        <f>IF(COUNT($P329:$T329)&lt;&gt;5,"",SUM($P329:$T329))</f>
        <v/>
      </c>
      <c r="V329" s="23">
        <f>IFERROR($U329/$E329,"")</f>
        <v/>
      </c>
      <c r="W329" s="25">
        <f>IF(COUNTA($A329:$K329)=0,"",IF($A329="","Informar competência",IF($B329="","Informar SKU",IF($C329="","Informar produto",IF($D329="","Informar categoria",IF(COUNTIF('Parâmetros'!$D$4:$D$13,$D329)=0,"Categoria fora da lista",IF($E329="","Informar estoque médio",IF($G329="","Informar armazenagem",IF(COUNTIFS($A$6:$A$505,$A329,$B$6:$B$505,$B329)&gt;1,"Duplicidade de competência e SKU",IF($Y329&lt;&gt;1,"Valor, taxa ou data inválida",IF($U329="","Revisar parâmetros padrão",IF($V329&gt;'Parâmetros'!$B$8,"Taxa acima do limite",IF($E329&gt;'Parâmetros'!$B$9,"Estoque acima do limite","OK")))))))))))))</f>
        <v/>
      </c>
      <c r="X329" s="26">
        <f>IF(OR($Y329&lt;&gt;1,$A329&lt;&gt;'Resumo'!$B$3,$U329=""),"",COUNTIFS($A$6:$A$505,'Resumo'!$B$3,$Y$6:$Y$505,1,$U$6:$U$505,"&gt;"&amp;$U329)+COUNTIFS($A$6:$A329,'Resumo'!$B$3,$Y$6:$Y329,1,$U$6:$U329,$U329))</f>
        <v/>
      </c>
      <c r="Y329" s="26">
        <f>IF(COUNTA($A329:$K329)=0,"",IFERROR(IF(AND(ISNUMBER($A329),DAY($A329)=1,$A329&gt;=DATE(2020,1,1),$A329&lt;=DATE(2100,12,1),$B329&lt;&gt;"",$C329&lt;&gt;"",$D329&lt;&gt;"",COUNTIF('Parâmetros'!$D$4:$D$13,$D329)=1,ISNUMBER($E329),$E329&gt;0,ISNUMBER($G329),$G329&gt;=0,OR($F329="",AND(ISNUMBER($F329),$F329&gt;=0,$F329&lt;=1)),OR($H329="",AND(ISNUMBER($H329),$H329&gt;=0,$H329&lt;=1)),OR($I329="",AND(ISNUMBER($I329),$I329&gt;=0,$I329&lt;=1)),OR($J329="",AND(ISNUMBER($J329),$J329&gt;=0,$J329&lt;=1)),COUNTIFS($A$6:$A$505,$A329,$B$6:$B$505,$B329)=1),1,0),0))</f>
        <v/>
      </c>
    </row>
    <row r="330">
      <c r="A330" s="46" t="n"/>
      <c r="B330" s="19" t="n"/>
      <c r="C330" s="20" t="n"/>
      <c r="D330" s="19" t="n"/>
      <c r="E330" s="50" t="n"/>
      <c r="F330" s="22" t="n"/>
      <c r="G330" s="50" t="n"/>
      <c r="H330" s="22" t="n"/>
      <c r="I330" s="22" t="n"/>
      <c r="J330" s="22" t="n"/>
      <c r="K330" s="20" t="n"/>
      <c r="L330" s="23">
        <f>IF($Y330&lt;&gt;1,"",IF($F330="",IF(AND(ISNUMBER('Parâmetros'!$B$4),'Parâmetros'!$B$4&gt;=0,'Parâmetros'!$B$4&lt;=1),'Parâmetros'!$B$4,""),$F330))</f>
        <v/>
      </c>
      <c r="M330" s="23">
        <f>IF($Y330&lt;&gt;1,"",IF($H330="",IF(AND(ISNUMBER('Parâmetros'!$B$5),'Parâmetros'!$B$5&gt;=0,'Parâmetros'!$B$5&lt;=1),'Parâmetros'!$B$5,""),$H330))</f>
        <v/>
      </c>
      <c r="N330" s="23">
        <f>IF($Y330&lt;&gt;1,"",IF($I330="",IF(AND(ISNUMBER('Parâmetros'!$B$6),'Parâmetros'!$B$6&gt;=0,'Parâmetros'!$B$6&lt;=1),'Parâmetros'!$B$6,""),$I330))</f>
        <v/>
      </c>
      <c r="O330" s="23">
        <f>IF($Y330&lt;&gt;1,"",IF($J330="",IF(AND(ISNUMBER('Parâmetros'!$B$7),'Parâmetros'!$B$7&gt;=0,'Parâmetros'!$B$7&lt;=1),'Parâmetros'!$B$7,""),$J330))</f>
        <v/>
      </c>
      <c r="P330" s="51">
        <f>IF(OR($Y330&lt;&gt;1,NOT(ISNUMBER($L330))),"",$E330*$L330)</f>
        <v/>
      </c>
      <c r="Q330" s="51">
        <f>IF($Y330&lt;&gt;1,"",$G330)</f>
        <v/>
      </c>
      <c r="R330" s="51">
        <f>IF(OR($Y330&lt;&gt;1,NOT(ISNUMBER($M330))),"",$E330*$M330)</f>
        <v/>
      </c>
      <c r="S330" s="51">
        <f>IF(OR($Y330&lt;&gt;1,NOT(ISNUMBER($N330))),"",$E330*$N330)</f>
        <v/>
      </c>
      <c r="T330" s="51">
        <f>IF(OR($Y330&lt;&gt;1,NOT(ISNUMBER($O330))),"",$E330*$O330)</f>
        <v/>
      </c>
      <c r="U330" s="51">
        <f>IF(COUNT($P330:$T330)&lt;&gt;5,"",SUM($P330:$T330))</f>
        <v/>
      </c>
      <c r="V330" s="23">
        <f>IFERROR($U330/$E330,"")</f>
        <v/>
      </c>
      <c r="W330" s="25">
        <f>IF(COUNTA($A330:$K330)=0,"",IF($A330="","Informar competência",IF($B330="","Informar SKU",IF($C330="","Informar produto",IF($D330="","Informar categoria",IF(COUNTIF('Parâmetros'!$D$4:$D$13,$D330)=0,"Categoria fora da lista",IF($E330="","Informar estoque médio",IF($G330="","Informar armazenagem",IF(COUNTIFS($A$6:$A$505,$A330,$B$6:$B$505,$B330)&gt;1,"Duplicidade de competência e SKU",IF($Y330&lt;&gt;1,"Valor, taxa ou data inválida",IF($U330="","Revisar parâmetros padrão",IF($V330&gt;'Parâmetros'!$B$8,"Taxa acima do limite",IF($E330&gt;'Parâmetros'!$B$9,"Estoque acima do limite","OK")))))))))))))</f>
        <v/>
      </c>
      <c r="X330" s="26">
        <f>IF(OR($Y330&lt;&gt;1,$A330&lt;&gt;'Resumo'!$B$3,$U330=""),"",COUNTIFS($A$6:$A$505,'Resumo'!$B$3,$Y$6:$Y$505,1,$U$6:$U$505,"&gt;"&amp;$U330)+COUNTIFS($A$6:$A330,'Resumo'!$B$3,$Y$6:$Y330,1,$U$6:$U330,$U330))</f>
        <v/>
      </c>
      <c r="Y330" s="26">
        <f>IF(COUNTA($A330:$K330)=0,"",IFERROR(IF(AND(ISNUMBER($A330),DAY($A330)=1,$A330&gt;=DATE(2020,1,1),$A330&lt;=DATE(2100,12,1),$B330&lt;&gt;"",$C330&lt;&gt;"",$D330&lt;&gt;"",COUNTIF('Parâmetros'!$D$4:$D$13,$D330)=1,ISNUMBER($E330),$E330&gt;0,ISNUMBER($G330),$G330&gt;=0,OR($F330="",AND(ISNUMBER($F330),$F330&gt;=0,$F330&lt;=1)),OR($H330="",AND(ISNUMBER($H330),$H330&gt;=0,$H330&lt;=1)),OR($I330="",AND(ISNUMBER($I330),$I330&gt;=0,$I330&lt;=1)),OR($J330="",AND(ISNUMBER($J330),$J330&gt;=0,$J330&lt;=1)),COUNTIFS($A$6:$A$505,$A330,$B$6:$B$505,$B330)=1),1,0),0))</f>
        <v/>
      </c>
    </row>
    <row r="331">
      <c r="A331" s="46" t="n"/>
      <c r="B331" s="19" t="n"/>
      <c r="C331" s="20" t="n"/>
      <c r="D331" s="19" t="n"/>
      <c r="E331" s="50" t="n"/>
      <c r="F331" s="22" t="n"/>
      <c r="G331" s="50" t="n"/>
      <c r="H331" s="22" t="n"/>
      <c r="I331" s="22" t="n"/>
      <c r="J331" s="22" t="n"/>
      <c r="K331" s="20" t="n"/>
      <c r="L331" s="23">
        <f>IF($Y331&lt;&gt;1,"",IF($F331="",IF(AND(ISNUMBER('Parâmetros'!$B$4),'Parâmetros'!$B$4&gt;=0,'Parâmetros'!$B$4&lt;=1),'Parâmetros'!$B$4,""),$F331))</f>
        <v/>
      </c>
      <c r="M331" s="23">
        <f>IF($Y331&lt;&gt;1,"",IF($H331="",IF(AND(ISNUMBER('Parâmetros'!$B$5),'Parâmetros'!$B$5&gt;=0,'Parâmetros'!$B$5&lt;=1),'Parâmetros'!$B$5,""),$H331))</f>
        <v/>
      </c>
      <c r="N331" s="23">
        <f>IF($Y331&lt;&gt;1,"",IF($I331="",IF(AND(ISNUMBER('Parâmetros'!$B$6),'Parâmetros'!$B$6&gt;=0,'Parâmetros'!$B$6&lt;=1),'Parâmetros'!$B$6,""),$I331))</f>
        <v/>
      </c>
      <c r="O331" s="23">
        <f>IF($Y331&lt;&gt;1,"",IF($J331="",IF(AND(ISNUMBER('Parâmetros'!$B$7),'Parâmetros'!$B$7&gt;=0,'Parâmetros'!$B$7&lt;=1),'Parâmetros'!$B$7,""),$J331))</f>
        <v/>
      </c>
      <c r="P331" s="51">
        <f>IF(OR($Y331&lt;&gt;1,NOT(ISNUMBER($L331))),"",$E331*$L331)</f>
        <v/>
      </c>
      <c r="Q331" s="51">
        <f>IF($Y331&lt;&gt;1,"",$G331)</f>
        <v/>
      </c>
      <c r="R331" s="51">
        <f>IF(OR($Y331&lt;&gt;1,NOT(ISNUMBER($M331))),"",$E331*$M331)</f>
        <v/>
      </c>
      <c r="S331" s="51">
        <f>IF(OR($Y331&lt;&gt;1,NOT(ISNUMBER($N331))),"",$E331*$N331)</f>
        <v/>
      </c>
      <c r="T331" s="51">
        <f>IF(OR($Y331&lt;&gt;1,NOT(ISNUMBER($O331))),"",$E331*$O331)</f>
        <v/>
      </c>
      <c r="U331" s="51">
        <f>IF(COUNT($P331:$T331)&lt;&gt;5,"",SUM($P331:$T331))</f>
        <v/>
      </c>
      <c r="V331" s="23">
        <f>IFERROR($U331/$E331,"")</f>
        <v/>
      </c>
      <c r="W331" s="25">
        <f>IF(COUNTA($A331:$K331)=0,"",IF($A331="","Informar competência",IF($B331="","Informar SKU",IF($C331="","Informar produto",IF($D331="","Informar categoria",IF(COUNTIF('Parâmetros'!$D$4:$D$13,$D331)=0,"Categoria fora da lista",IF($E331="","Informar estoque médio",IF($G331="","Informar armazenagem",IF(COUNTIFS($A$6:$A$505,$A331,$B$6:$B$505,$B331)&gt;1,"Duplicidade de competência e SKU",IF($Y331&lt;&gt;1,"Valor, taxa ou data inválida",IF($U331="","Revisar parâmetros padrão",IF($V331&gt;'Parâmetros'!$B$8,"Taxa acima do limite",IF($E331&gt;'Parâmetros'!$B$9,"Estoque acima do limite","OK")))))))))))))</f>
        <v/>
      </c>
      <c r="X331" s="26">
        <f>IF(OR($Y331&lt;&gt;1,$A331&lt;&gt;'Resumo'!$B$3,$U331=""),"",COUNTIFS($A$6:$A$505,'Resumo'!$B$3,$Y$6:$Y$505,1,$U$6:$U$505,"&gt;"&amp;$U331)+COUNTIFS($A$6:$A331,'Resumo'!$B$3,$Y$6:$Y331,1,$U$6:$U331,$U331))</f>
        <v/>
      </c>
      <c r="Y331" s="26">
        <f>IF(COUNTA($A331:$K331)=0,"",IFERROR(IF(AND(ISNUMBER($A331),DAY($A331)=1,$A331&gt;=DATE(2020,1,1),$A331&lt;=DATE(2100,12,1),$B331&lt;&gt;"",$C331&lt;&gt;"",$D331&lt;&gt;"",COUNTIF('Parâmetros'!$D$4:$D$13,$D331)=1,ISNUMBER($E331),$E331&gt;0,ISNUMBER($G331),$G331&gt;=0,OR($F331="",AND(ISNUMBER($F331),$F331&gt;=0,$F331&lt;=1)),OR($H331="",AND(ISNUMBER($H331),$H331&gt;=0,$H331&lt;=1)),OR($I331="",AND(ISNUMBER($I331),$I331&gt;=0,$I331&lt;=1)),OR($J331="",AND(ISNUMBER($J331),$J331&gt;=0,$J331&lt;=1)),COUNTIFS($A$6:$A$505,$A331,$B$6:$B$505,$B331)=1),1,0),0))</f>
        <v/>
      </c>
    </row>
    <row r="332">
      <c r="A332" s="46" t="n"/>
      <c r="B332" s="19" t="n"/>
      <c r="C332" s="20" t="n"/>
      <c r="D332" s="19" t="n"/>
      <c r="E332" s="50" t="n"/>
      <c r="F332" s="22" t="n"/>
      <c r="G332" s="50" t="n"/>
      <c r="H332" s="22" t="n"/>
      <c r="I332" s="22" t="n"/>
      <c r="J332" s="22" t="n"/>
      <c r="K332" s="20" t="n"/>
      <c r="L332" s="23">
        <f>IF($Y332&lt;&gt;1,"",IF($F332="",IF(AND(ISNUMBER('Parâmetros'!$B$4),'Parâmetros'!$B$4&gt;=0,'Parâmetros'!$B$4&lt;=1),'Parâmetros'!$B$4,""),$F332))</f>
        <v/>
      </c>
      <c r="M332" s="23">
        <f>IF($Y332&lt;&gt;1,"",IF($H332="",IF(AND(ISNUMBER('Parâmetros'!$B$5),'Parâmetros'!$B$5&gt;=0,'Parâmetros'!$B$5&lt;=1),'Parâmetros'!$B$5,""),$H332))</f>
        <v/>
      </c>
      <c r="N332" s="23">
        <f>IF($Y332&lt;&gt;1,"",IF($I332="",IF(AND(ISNUMBER('Parâmetros'!$B$6),'Parâmetros'!$B$6&gt;=0,'Parâmetros'!$B$6&lt;=1),'Parâmetros'!$B$6,""),$I332))</f>
        <v/>
      </c>
      <c r="O332" s="23">
        <f>IF($Y332&lt;&gt;1,"",IF($J332="",IF(AND(ISNUMBER('Parâmetros'!$B$7),'Parâmetros'!$B$7&gt;=0,'Parâmetros'!$B$7&lt;=1),'Parâmetros'!$B$7,""),$J332))</f>
        <v/>
      </c>
      <c r="P332" s="51">
        <f>IF(OR($Y332&lt;&gt;1,NOT(ISNUMBER($L332))),"",$E332*$L332)</f>
        <v/>
      </c>
      <c r="Q332" s="51">
        <f>IF($Y332&lt;&gt;1,"",$G332)</f>
        <v/>
      </c>
      <c r="R332" s="51">
        <f>IF(OR($Y332&lt;&gt;1,NOT(ISNUMBER($M332))),"",$E332*$M332)</f>
        <v/>
      </c>
      <c r="S332" s="51">
        <f>IF(OR($Y332&lt;&gt;1,NOT(ISNUMBER($N332))),"",$E332*$N332)</f>
        <v/>
      </c>
      <c r="T332" s="51">
        <f>IF(OR($Y332&lt;&gt;1,NOT(ISNUMBER($O332))),"",$E332*$O332)</f>
        <v/>
      </c>
      <c r="U332" s="51">
        <f>IF(COUNT($P332:$T332)&lt;&gt;5,"",SUM($P332:$T332))</f>
        <v/>
      </c>
      <c r="V332" s="23">
        <f>IFERROR($U332/$E332,"")</f>
        <v/>
      </c>
      <c r="W332" s="25">
        <f>IF(COUNTA($A332:$K332)=0,"",IF($A332="","Informar competência",IF($B332="","Informar SKU",IF($C332="","Informar produto",IF($D332="","Informar categoria",IF(COUNTIF('Parâmetros'!$D$4:$D$13,$D332)=0,"Categoria fora da lista",IF($E332="","Informar estoque médio",IF($G332="","Informar armazenagem",IF(COUNTIFS($A$6:$A$505,$A332,$B$6:$B$505,$B332)&gt;1,"Duplicidade de competência e SKU",IF($Y332&lt;&gt;1,"Valor, taxa ou data inválida",IF($U332="","Revisar parâmetros padrão",IF($V332&gt;'Parâmetros'!$B$8,"Taxa acima do limite",IF($E332&gt;'Parâmetros'!$B$9,"Estoque acima do limite","OK")))))))))))))</f>
        <v/>
      </c>
      <c r="X332" s="26">
        <f>IF(OR($Y332&lt;&gt;1,$A332&lt;&gt;'Resumo'!$B$3,$U332=""),"",COUNTIFS($A$6:$A$505,'Resumo'!$B$3,$Y$6:$Y$505,1,$U$6:$U$505,"&gt;"&amp;$U332)+COUNTIFS($A$6:$A332,'Resumo'!$B$3,$Y$6:$Y332,1,$U$6:$U332,$U332))</f>
        <v/>
      </c>
      <c r="Y332" s="26">
        <f>IF(COUNTA($A332:$K332)=0,"",IFERROR(IF(AND(ISNUMBER($A332),DAY($A332)=1,$A332&gt;=DATE(2020,1,1),$A332&lt;=DATE(2100,12,1),$B332&lt;&gt;"",$C332&lt;&gt;"",$D332&lt;&gt;"",COUNTIF('Parâmetros'!$D$4:$D$13,$D332)=1,ISNUMBER($E332),$E332&gt;0,ISNUMBER($G332),$G332&gt;=0,OR($F332="",AND(ISNUMBER($F332),$F332&gt;=0,$F332&lt;=1)),OR($H332="",AND(ISNUMBER($H332),$H332&gt;=0,$H332&lt;=1)),OR($I332="",AND(ISNUMBER($I332),$I332&gt;=0,$I332&lt;=1)),OR($J332="",AND(ISNUMBER($J332),$J332&gt;=0,$J332&lt;=1)),COUNTIFS($A$6:$A$505,$A332,$B$6:$B$505,$B332)=1),1,0),0))</f>
        <v/>
      </c>
    </row>
    <row r="333">
      <c r="A333" s="46" t="n"/>
      <c r="B333" s="19" t="n"/>
      <c r="C333" s="20" t="n"/>
      <c r="D333" s="19" t="n"/>
      <c r="E333" s="50" t="n"/>
      <c r="F333" s="22" t="n"/>
      <c r="G333" s="50" t="n"/>
      <c r="H333" s="22" t="n"/>
      <c r="I333" s="22" t="n"/>
      <c r="J333" s="22" t="n"/>
      <c r="K333" s="20" t="n"/>
      <c r="L333" s="23">
        <f>IF($Y333&lt;&gt;1,"",IF($F333="",IF(AND(ISNUMBER('Parâmetros'!$B$4),'Parâmetros'!$B$4&gt;=0,'Parâmetros'!$B$4&lt;=1),'Parâmetros'!$B$4,""),$F333))</f>
        <v/>
      </c>
      <c r="M333" s="23">
        <f>IF($Y333&lt;&gt;1,"",IF($H333="",IF(AND(ISNUMBER('Parâmetros'!$B$5),'Parâmetros'!$B$5&gt;=0,'Parâmetros'!$B$5&lt;=1),'Parâmetros'!$B$5,""),$H333))</f>
        <v/>
      </c>
      <c r="N333" s="23">
        <f>IF($Y333&lt;&gt;1,"",IF($I333="",IF(AND(ISNUMBER('Parâmetros'!$B$6),'Parâmetros'!$B$6&gt;=0,'Parâmetros'!$B$6&lt;=1),'Parâmetros'!$B$6,""),$I333))</f>
        <v/>
      </c>
      <c r="O333" s="23">
        <f>IF($Y333&lt;&gt;1,"",IF($J333="",IF(AND(ISNUMBER('Parâmetros'!$B$7),'Parâmetros'!$B$7&gt;=0,'Parâmetros'!$B$7&lt;=1),'Parâmetros'!$B$7,""),$J333))</f>
        <v/>
      </c>
      <c r="P333" s="51">
        <f>IF(OR($Y333&lt;&gt;1,NOT(ISNUMBER($L333))),"",$E333*$L333)</f>
        <v/>
      </c>
      <c r="Q333" s="51">
        <f>IF($Y333&lt;&gt;1,"",$G333)</f>
        <v/>
      </c>
      <c r="R333" s="51">
        <f>IF(OR($Y333&lt;&gt;1,NOT(ISNUMBER($M333))),"",$E333*$M333)</f>
        <v/>
      </c>
      <c r="S333" s="51">
        <f>IF(OR($Y333&lt;&gt;1,NOT(ISNUMBER($N333))),"",$E333*$N333)</f>
        <v/>
      </c>
      <c r="T333" s="51">
        <f>IF(OR($Y333&lt;&gt;1,NOT(ISNUMBER($O333))),"",$E333*$O333)</f>
        <v/>
      </c>
      <c r="U333" s="51">
        <f>IF(COUNT($P333:$T333)&lt;&gt;5,"",SUM($P333:$T333))</f>
        <v/>
      </c>
      <c r="V333" s="23">
        <f>IFERROR($U333/$E333,"")</f>
        <v/>
      </c>
      <c r="W333" s="25">
        <f>IF(COUNTA($A333:$K333)=0,"",IF($A333="","Informar competência",IF($B333="","Informar SKU",IF($C333="","Informar produto",IF($D333="","Informar categoria",IF(COUNTIF('Parâmetros'!$D$4:$D$13,$D333)=0,"Categoria fora da lista",IF($E333="","Informar estoque médio",IF($G333="","Informar armazenagem",IF(COUNTIFS($A$6:$A$505,$A333,$B$6:$B$505,$B333)&gt;1,"Duplicidade de competência e SKU",IF($Y333&lt;&gt;1,"Valor, taxa ou data inválida",IF($U333="","Revisar parâmetros padrão",IF($V333&gt;'Parâmetros'!$B$8,"Taxa acima do limite",IF($E333&gt;'Parâmetros'!$B$9,"Estoque acima do limite","OK")))))))))))))</f>
        <v/>
      </c>
      <c r="X333" s="26">
        <f>IF(OR($Y333&lt;&gt;1,$A333&lt;&gt;'Resumo'!$B$3,$U333=""),"",COUNTIFS($A$6:$A$505,'Resumo'!$B$3,$Y$6:$Y$505,1,$U$6:$U$505,"&gt;"&amp;$U333)+COUNTIFS($A$6:$A333,'Resumo'!$B$3,$Y$6:$Y333,1,$U$6:$U333,$U333))</f>
        <v/>
      </c>
      <c r="Y333" s="26">
        <f>IF(COUNTA($A333:$K333)=0,"",IFERROR(IF(AND(ISNUMBER($A333),DAY($A333)=1,$A333&gt;=DATE(2020,1,1),$A333&lt;=DATE(2100,12,1),$B333&lt;&gt;"",$C333&lt;&gt;"",$D333&lt;&gt;"",COUNTIF('Parâmetros'!$D$4:$D$13,$D333)=1,ISNUMBER($E333),$E333&gt;0,ISNUMBER($G333),$G333&gt;=0,OR($F333="",AND(ISNUMBER($F333),$F333&gt;=0,$F333&lt;=1)),OR($H333="",AND(ISNUMBER($H333),$H333&gt;=0,$H333&lt;=1)),OR($I333="",AND(ISNUMBER($I333),$I333&gt;=0,$I333&lt;=1)),OR($J333="",AND(ISNUMBER($J333),$J333&gt;=0,$J333&lt;=1)),COUNTIFS($A$6:$A$505,$A333,$B$6:$B$505,$B333)=1),1,0),0))</f>
        <v/>
      </c>
    </row>
    <row r="334">
      <c r="A334" s="46" t="n"/>
      <c r="B334" s="19" t="n"/>
      <c r="C334" s="20" t="n"/>
      <c r="D334" s="19" t="n"/>
      <c r="E334" s="50" t="n"/>
      <c r="F334" s="22" t="n"/>
      <c r="G334" s="50" t="n"/>
      <c r="H334" s="22" t="n"/>
      <c r="I334" s="22" t="n"/>
      <c r="J334" s="22" t="n"/>
      <c r="K334" s="20" t="n"/>
      <c r="L334" s="23">
        <f>IF($Y334&lt;&gt;1,"",IF($F334="",IF(AND(ISNUMBER('Parâmetros'!$B$4),'Parâmetros'!$B$4&gt;=0,'Parâmetros'!$B$4&lt;=1),'Parâmetros'!$B$4,""),$F334))</f>
        <v/>
      </c>
      <c r="M334" s="23">
        <f>IF($Y334&lt;&gt;1,"",IF($H334="",IF(AND(ISNUMBER('Parâmetros'!$B$5),'Parâmetros'!$B$5&gt;=0,'Parâmetros'!$B$5&lt;=1),'Parâmetros'!$B$5,""),$H334))</f>
        <v/>
      </c>
      <c r="N334" s="23">
        <f>IF($Y334&lt;&gt;1,"",IF($I334="",IF(AND(ISNUMBER('Parâmetros'!$B$6),'Parâmetros'!$B$6&gt;=0,'Parâmetros'!$B$6&lt;=1),'Parâmetros'!$B$6,""),$I334))</f>
        <v/>
      </c>
      <c r="O334" s="23">
        <f>IF($Y334&lt;&gt;1,"",IF($J334="",IF(AND(ISNUMBER('Parâmetros'!$B$7),'Parâmetros'!$B$7&gt;=0,'Parâmetros'!$B$7&lt;=1),'Parâmetros'!$B$7,""),$J334))</f>
        <v/>
      </c>
      <c r="P334" s="51">
        <f>IF(OR($Y334&lt;&gt;1,NOT(ISNUMBER($L334))),"",$E334*$L334)</f>
        <v/>
      </c>
      <c r="Q334" s="51">
        <f>IF($Y334&lt;&gt;1,"",$G334)</f>
        <v/>
      </c>
      <c r="R334" s="51">
        <f>IF(OR($Y334&lt;&gt;1,NOT(ISNUMBER($M334))),"",$E334*$M334)</f>
        <v/>
      </c>
      <c r="S334" s="51">
        <f>IF(OR($Y334&lt;&gt;1,NOT(ISNUMBER($N334))),"",$E334*$N334)</f>
        <v/>
      </c>
      <c r="T334" s="51">
        <f>IF(OR($Y334&lt;&gt;1,NOT(ISNUMBER($O334))),"",$E334*$O334)</f>
        <v/>
      </c>
      <c r="U334" s="51">
        <f>IF(COUNT($P334:$T334)&lt;&gt;5,"",SUM($P334:$T334))</f>
        <v/>
      </c>
      <c r="V334" s="23">
        <f>IFERROR($U334/$E334,"")</f>
        <v/>
      </c>
      <c r="W334" s="25">
        <f>IF(COUNTA($A334:$K334)=0,"",IF($A334="","Informar competência",IF($B334="","Informar SKU",IF($C334="","Informar produto",IF($D334="","Informar categoria",IF(COUNTIF('Parâmetros'!$D$4:$D$13,$D334)=0,"Categoria fora da lista",IF($E334="","Informar estoque médio",IF($G334="","Informar armazenagem",IF(COUNTIFS($A$6:$A$505,$A334,$B$6:$B$505,$B334)&gt;1,"Duplicidade de competência e SKU",IF($Y334&lt;&gt;1,"Valor, taxa ou data inválida",IF($U334="","Revisar parâmetros padrão",IF($V334&gt;'Parâmetros'!$B$8,"Taxa acima do limite",IF($E334&gt;'Parâmetros'!$B$9,"Estoque acima do limite","OK")))))))))))))</f>
        <v/>
      </c>
      <c r="X334" s="26">
        <f>IF(OR($Y334&lt;&gt;1,$A334&lt;&gt;'Resumo'!$B$3,$U334=""),"",COUNTIFS($A$6:$A$505,'Resumo'!$B$3,$Y$6:$Y$505,1,$U$6:$U$505,"&gt;"&amp;$U334)+COUNTIFS($A$6:$A334,'Resumo'!$B$3,$Y$6:$Y334,1,$U$6:$U334,$U334))</f>
        <v/>
      </c>
      <c r="Y334" s="26">
        <f>IF(COUNTA($A334:$K334)=0,"",IFERROR(IF(AND(ISNUMBER($A334),DAY($A334)=1,$A334&gt;=DATE(2020,1,1),$A334&lt;=DATE(2100,12,1),$B334&lt;&gt;"",$C334&lt;&gt;"",$D334&lt;&gt;"",COUNTIF('Parâmetros'!$D$4:$D$13,$D334)=1,ISNUMBER($E334),$E334&gt;0,ISNUMBER($G334),$G334&gt;=0,OR($F334="",AND(ISNUMBER($F334),$F334&gt;=0,$F334&lt;=1)),OR($H334="",AND(ISNUMBER($H334),$H334&gt;=0,$H334&lt;=1)),OR($I334="",AND(ISNUMBER($I334),$I334&gt;=0,$I334&lt;=1)),OR($J334="",AND(ISNUMBER($J334),$J334&gt;=0,$J334&lt;=1)),COUNTIFS($A$6:$A$505,$A334,$B$6:$B$505,$B334)=1),1,0),0))</f>
        <v/>
      </c>
    </row>
    <row r="335">
      <c r="A335" s="46" t="n"/>
      <c r="B335" s="19" t="n"/>
      <c r="C335" s="20" t="n"/>
      <c r="D335" s="19" t="n"/>
      <c r="E335" s="50" t="n"/>
      <c r="F335" s="22" t="n"/>
      <c r="G335" s="50" t="n"/>
      <c r="H335" s="22" t="n"/>
      <c r="I335" s="22" t="n"/>
      <c r="J335" s="22" t="n"/>
      <c r="K335" s="20" t="n"/>
      <c r="L335" s="23">
        <f>IF($Y335&lt;&gt;1,"",IF($F335="",IF(AND(ISNUMBER('Parâmetros'!$B$4),'Parâmetros'!$B$4&gt;=0,'Parâmetros'!$B$4&lt;=1),'Parâmetros'!$B$4,""),$F335))</f>
        <v/>
      </c>
      <c r="M335" s="23">
        <f>IF($Y335&lt;&gt;1,"",IF($H335="",IF(AND(ISNUMBER('Parâmetros'!$B$5),'Parâmetros'!$B$5&gt;=0,'Parâmetros'!$B$5&lt;=1),'Parâmetros'!$B$5,""),$H335))</f>
        <v/>
      </c>
      <c r="N335" s="23">
        <f>IF($Y335&lt;&gt;1,"",IF($I335="",IF(AND(ISNUMBER('Parâmetros'!$B$6),'Parâmetros'!$B$6&gt;=0,'Parâmetros'!$B$6&lt;=1),'Parâmetros'!$B$6,""),$I335))</f>
        <v/>
      </c>
      <c r="O335" s="23">
        <f>IF($Y335&lt;&gt;1,"",IF($J335="",IF(AND(ISNUMBER('Parâmetros'!$B$7),'Parâmetros'!$B$7&gt;=0,'Parâmetros'!$B$7&lt;=1),'Parâmetros'!$B$7,""),$J335))</f>
        <v/>
      </c>
      <c r="P335" s="51">
        <f>IF(OR($Y335&lt;&gt;1,NOT(ISNUMBER($L335))),"",$E335*$L335)</f>
        <v/>
      </c>
      <c r="Q335" s="51">
        <f>IF($Y335&lt;&gt;1,"",$G335)</f>
        <v/>
      </c>
      <c r="R335" s="51">
        <f>IF(OR($Y335&lt;&gt;1,NOT(ISNUMBER($M335))),"",$E335*$M335)</f>
        <v/>
      </c>
      <c r="S335" s="51">
        <f>IF(OR($Y335&lt;&gt;1,NOT(ISNUMBER($N335))),"",$E335*$N335)</f>
        <v/>
      </c>
      <c r="T335" s="51">
        <f>IF(OR($Y335&lt;&gt;1,NOT(ISNUMBER($O335))),"",$E335*$O335)</f>
        <v/>
      </c>
      <c r="U335" s="51">
        <f>IF(COUNT($P335:$T335)&lt;&gt;5,"",SUM($P335:$T335))</f>
        <v/>
      </c>
      <c r="V335" s="23">
        <f>IFERROR($U335/$E335,"")</f>
        <v/>
      </c>
      <c r="W335" s="25">
        <f>IF(COUNTA($A335:$K335)=0,"",IF($A335="","Informar competência",IF($B335="","Informar SKU",IF($C335="","Informar produto",IF($D335="","Informar categoria",IF(COUNTIF('Parâmetros'!$D$4:$D$13,$D335)=0,"Categoria fora da lista",IF($E335="","Informar estoque médio",IF($G335="","Informar armazenagem",IF(COUNTIFS($A$6:$A$505,$A335,$B$6:$B$505,$B335)&gt;1,"Duplicidade de competência e SKU",IF($Y335&lt;&gt;1,"Valor, taxa ou data inválida",IF($U335="","Revisar parâmetros padrão",IF($V335&gt;'Parâmetros'!$B$8,"Taxa acima do limite",IF($E335&gt;'Parâmetros'!$B$9,"Estoque acima do limite","OK")))))))))))))</f>
        <v/>
      </c>
      <c r="X335" s="26">
        <f>IF(OR($Y335&lt;&gt;1,$A335&lt;&gt;'Resumo'!$B$3,$U335=""),"",COUNTIFS($A$6:$A$505,'Resumo'!$B$3,$Y$6:$Y$505,1,$U$6:$U$505,"&gt;"&amp;$U335)+COUNTIFS($A$6:$A335,'Resumo'!$B$3,$Y$6:$Y335,1,$U$6:$U335,$U335))</f>
        <v/>
      </c>
      <c r="Y335" s="26">
        <f>IF(COUNTA($A335:$K335)=0,"",IFERROR(IF(AND(ISNUMBER($A335),DAY($A335)=1,$A335&gt;=DATE(2020,1,1),$A335&lt;=DATE(2100,12,1),$B335&lt;&gt;"",$C335&lt;&gt;"",$D335&lt;&gt;"",COUNTIF('Parâmetros'!$D$4:$D$13,$D335)=1,ISNUMBER($E335),$E335&gt;0,ISNUMBER($G335),$G335&gt;=0,OR($F335="",AND(ISNUMBER($F335),$F335&gt;=0,$F335&lt;=1)),OR($H335="",AND(ISNUMBER($H335),$H335&gt;=0,$H335&lt;=1)),OR($I335="",AND(ISNUMBER($I335),$I335&gt;=0,$I335&lt;=1)),OR($J335="",AND(ISNUMBER($J335),$J335&gt;=0,$J335&lt;=1)),COUNTIFS($A$6:$A$505,$A335,$B$6:$B$505,$B335)=1),1,0),0))</f>
        <v/>
      </c>
    </row>
    <row r="336">
      <c r="A336" s="46" t="n"/>
      <c r="B336" s="19" t="n"/>
      <c r="C336" s="20" t="n"/>
      <c r="D336" s="19" t="n"/>
      <c r="E336" s="50" t="n"/>
      <c r="F336" s="22" t="n"/>
      <c r="G336" s="50" t="n"/>
      <c r="H336" s="22" t="n"/>
      <c r="I336" s="22" t="n"/>
      <c r="J336" s="22" t="n"/>
      <c r="K336" s="20" t="n"/>
      <c r="L336" s="23">
        <f>IF($Y336&lt;&gt;1,"",IF($F336="",IF(AND(ISNUMBER('Parâmetros'!$B$4),'Parâmetros'!$B$4&gt;=0,'Parâmetros'!$B$4&lt;=1),'Parâmetros'!$B$4,""),$F336))</f>
        <v/>
      </c>
      <c r="M336" s="23">
        <f>IF($Y336&lt;&gt;1,"",IF($H336="",IF(AND(ISNUMBER('Parâmetros'!$B$5),'Parâmetros'!$B$5&gt;=0,'Parâmetros'!$B$5&lt;=1),'Parâmetros'!$B$5,""),$H336))</f>
        <v/>
      </c>
      <c r="N336" s="23">
        <f>IF($Y336&lt;&gt;1,"",IF($I336="",IF(AND(ISNUMBER('Parâmetros'!$B$6),'Parâmetros'!$B$6&gt;=0,'Parâmetros'!$B$6&lt;=1),'Parâmetros'!$B$6,""),$I336))</f>
        <v/>
      </c>
      <c r="O336" s="23">
        <f>IF($Y336&lt;&gt;1,"",IF($J336="",IF(AND(ISNUMBER('Parâmetros'!$B$7),'Parâmetros'!$B$7&gt;=0,'Parâmetros'!$B$7&lt;=1),'Parâmetros'!$B$7,""),$J336))</f>
        <v/>
      </c>
      <c r="P336" s="51">
        <f>IF(OR($Y336&lt;&gt;1,NOT(ISNUMBER($L336))),"",$E336*$L336)</f>
        <v/>
      </c>
      <c r="Q336" s="51">
        <f>IF($Y336&lt;&gt;1,"",$G336)</f>
        <v/>
      </c>
      <c r="R336" s="51">
        <f>IF(OR($Y336&lt;&gt;1,NOT(ISNUMBER($M336))),"",$E336*$M336)</f>
        <v/>
      </c>
      <c r="S336" s="51">
        <f>IF(OR($Y336&lt;&gt;1,NOT(ISNUMBER($N336))),"",$E336*$N336)</f>
        <v/>
      </c>
      <c r="T336" s="51">
        <f>IF(OR($Y336&lt;&gt;1,NOT(ISNUMBER($O336))),"",$E336*$O336)</f>
        <v/>
      </c>
      <c r="U336" s="51">
        <f>IF(COUNT($P336:$T336)&lt;&gt;5,"",SUM($P336:$T336))</f>
        <v/>
      </c>
      <c r="V336" s="23">
        <f>IFERROR($U336/$E336,"")</f>
        <v/>
      </c>
      <c r="W336" s="25">
        <f>IF(COUNTA($A336:$K336)=0,"",IF($A336="","Informar competência",IF($B336="","Informar SKU",IF($C336="","Informar produto",IF($D336="","Informar categoria",IF(COUNTIF('Parâmetros'!$D$4:$D$13,$D336)=0,"Categoria fora da lista",IF($E336="","Informar estoque médio",IF($G336="","Informar armazenagem",IF(COUNTIFS($A$6:$A$505,$A336,$B$6:$B$505,$B336)&gt;1,"Duplicidade de competência e SKU",IF($Y336&lt;&gt;1,"Valor, taxa ou data inválida",IF($U336="","Revisar parâmetros padrão",IF($V336&gt;'Parâmetros'!$B$8,"Taxa acima do limite",IF($E336&gt;'Parâmetros'!$B$9,"Estoque acima do limite","OK")))))))))))))</f>
        <v/>
      </c>
      <c r="X336" s="26">
        <f>IF(OR($Y336&lt;&gt;1,$A336&lt;&gt;'Resumo'!$B$3,$U336=""),"",COUNTIFS($A$6:$A$505,'Resumo'!$B$3,$Y$6:$Y$505,1,$U$6:$U$505,"&gt;"&amp;$U336)+COUNTIFS($A$6:$A336,'Resumo'!$B$3,$Y$6:$Y336,1,$U$6:$U336,$U336))</f>
        <v/>
      </c>
      <c r="Y336" s="26">
        <f>IF(COUNTA($A336:$K336)=0,"",IFERROR(IF(AND(ISNUMBER($A336),DAY($A336)=1,$A336&gt;=DATE(2020,1,1),$A336&lt;=DATE(2100,12,1),$B336&lt;&gt;"",$C336&lt;&gt;"",$D336&lt;&gt;"",COUNTIF('Parâmetros'!$D$4:$D$13,$D336)=1,ISNUMBER($E336),$E336&gt;0,ISNUMBER($G336),$G336&gt;=0,OR($F336="",AND(ISNUMBER($F336),$F336&gt;=0,$F336&lt;=1)),OR($H336="",AND(ISNUMBER($H336),$H336&gt;=0,$H336&lt;=1)),OR($I336="",AND(ISNUMBER($I336),$I336&gt;=0,$I336&lt;=1)),OR($J336="",AND(ISNUMBER($J336),$J336&gt;=0,$J336&lt;=1)),COUNTIFS($A$6:$A$505,$A336,$B$6:$B$505,$B336)=1),1,0),0))</f>
        <v/>
      </c>
    </row>
    <row r="337">
      <c r="A337" s="46" t="n"/>
      <c r="B337" s="19" t="n"/>
      <c r="C337" s="20" t="n"/>
      <c r="D337" s="19" t="n"/>
      <c r="E337" s="50" t="n"/>
      <c r="F337" s="22" t="n"/>
      <c r="G337" s="50" t="n"/>
      <c r="H337" s="22" t="n"/>
      <c r="I337" s="22" t="n"/>
      <c r="J337" s="22" t="n"/>
      <c r="K337" s="20" t="n"/>
      <c r="L337" s="23">
        <f>IF($Y337&lt;&gt;1,"",IF($F337="",IF(AND(ISNUMBER('Parâmetros'!$B$4),'Parâmetros'!$B$4&gt;=0,'Parâmetros'!$B$4&lt;=1),'Parâmetros'!$B$4,""),$F337))</f>
        <v/>
      </c>
      <c r="M337" s="23">
        <f>IF($Y337&lt;&gt;1,"",IF($H337="",IF(AND(ISNUMBER('Parâmetros'!$B$5),'Parâmetros'!$B$5&gt;=0,'Parâmetros'!$B$5&lt;=1),'Parâmetros'!$B$5,""),$H337))</f>
        <v/>
      </c>
      <c r="N337" s="23">
        <f>IF($Y337&lt;&gt;1,"",IF($I337="",IF(AND(ISNUMBER('Parâmetros'!$B$6),'Parâmetros'!$B$6&gt;=0,'Parâmetros'!$B$6&lt;=1),'Parâmetros'!$B$6,""),$I337))</f>
        <v/>
      </c>
      <c r="O337" s="23">
        <f>IF($Y337&lt;&gt;1,"",IF($J337="",IF(AND(ISNUMBER('Parâmetros'!$B$7),'Parâmetros'!$B$7&gt;=0,'Parâmetros'!$B$7&lt;=1),'Parâmetros'!$B$7,""),$J337))</f>
        <v/>
      </c>
      <c r="P337" s="51">
        <f>IF(OR($Y337&lt;&gt;1,NOT(ISNUMBER($L337))),"",$E337*$L337)</f>
        <v/>
      </c>
      <c r="Q337" s="51">
        <f>IF($Y337&lt;&gt;1,"",$G337)</f>
        <v/>
      </c>
      <c r="R337" s="51">
        <f>IF(OR($Y337&lt;&gt;1,NOT(ISNUMBER($M337))),"",$E337*$M337)</f>
        <v/>
      </c>
      <c r="S337" s="51">
        <f>IF(OR($Y337&lt;&gt;1,NOT(ISNUMBER($N337))),"",$E337*$N337)</f>
        <v/>
      </c>
      <c r="T337" s="51">
        <f>IF(OR($Y337&lt;&gt;1,NOT(ISNUMBER($O337))),"",$E337*$O337)</f>
        <v/>
      </c>
      <c r="U337" s="51">
        <f>IF(COUNT($P337:$T337)&lt;&gt;5,"",SUM($P337:$T337))</f>
        <v/>
      </c>
      <c r="V337" s="23">
        <f>IFERROR($U337/$E337,"")</f>
        <v/>
      </c>
      <c r="W337" s="25">
        <f>IF(COUNTA($A337:$K337)=0,"",IF($A337="","Informar competência",IF($B337="","Informar SKU",IF($C337="","Informar produto",IF($D337="","Informar categoria",IF(COUNTIF('Parâmetros'!$D$4:$D$13,$D337)=0,"Categoria fora da lista",IF($E337="","Informar estoque médio",IF($G337="","Informar armazenagem",IF(COUNTIFS($A$6:$A$505,$A337,$B$6:$B$505,$B337)&gt;1,"Duplicidade de competência e SKU",IF($Y337&lt;&gt;1,"Valor, taxa ou data inválida",IF($U337="","Revisar parâmetros padrão",IF($V337&gt;'Parâmetros'!$B$8,"Taxa acima do limite",IF($E337&gt;'Parâmetros'!$B$9,"Estoque acima do limite","OK")))))))))))))</f>
        <v/>
      </c>
      <c r="X337" s="26">
        <f>IF(OR($Y337&lt;&gt;1,$A337&lt;&gt;'Resumo'!$B$3,$U337=""),"",COUNTIFS($A$6:$A$505,'Resumo'!$B$3,$Y$6:$Y$505,1,$U$6:$U$505,"&gt;"&amp;$U337)+COUNTIFS($A$6:$A337,'Resumo'!$B$3,$Y$6:$Y337,1,$U$6:$U337,$U337))</f>
        <v/>
      </c>
      <c r="Y337" s="26">
        <f>IF(COUNTA($A337:$K337)=0,"",IFERROR(IF(AND(ISNUMBER($A337),DAY($A337)=1,$A337&gt;=DATE(2020,1,1),$A337&lt;=DATE(2100,12,1),$B337&lt;&gt;"",$C337&lt;&gt;"",$D337&lt;&gt;"",COUNTIF('Parâmetros'!$D$4:$D$13,$D337)=1,ISNUMBER($E337),$E337&gt;0,ISNUMBER($G337),$G337&gt;=0,OR($F337="",AND(ISNUMBER($F337),$F337&gt;=0,$F337&lt;=1)),OR($H337="",AND(ISNUMBER($H337),$H337&gt;=0,$H337&lt;=1)),OR($I337="",AND(ISNUMBER($I337),$I337&gt;=0,$I337&lt;=1)),OR($J337="",AND(ISNUMBER($J337),$J337&gt;=0,$J337&lt;=1)),COUNTIFS($A$6:$A$505,$A337,$B$6:$B$505,$B337)=1),1,0),0))</f>
        <v/>
      </c>
    </row>
    <row r="338">
      <c r="A338" s="46" t="n"/>
      <c r="B338" s="19" t="n"/>
      <c r="C338" s="20" t="n"/>
      <c r="D338" s="19" t="n"/>
      <c r="E338" s="50" t="n"/>
      <c r="F338" s="22" t="n"/>
      <c r="G338" s="50" t="n"/>
      <c r="H338" s="22" t="n"/>
      <c r="I338" s="22" t="n"/>
      <c r="J338" s="22" t="n"/>
      <c r="K338" s="20" t="n"/>
      <c r="L338" s="23">
        <f>IF($Y338&lt;&gt;1,"",IF($F338="",IF(AND(ISNUMBER('Parâmetros'!$B$4),'Parâmetros'!$B$4&gt;=0,'Parâmetros'!$B$4&lt;=1),'Parâmetros'!$B$4,""),$F338))</f>
        <v/>
      </c>
      <c r="M338" s="23">
        <f>IF($Y338&lt;&gt;1,"",IF($H338="",IF(AND(ISNUMBER('Parâmetros'!$B$5),'Parâmetros'!$B$5&gt;=0,'Parâmetros'!$B$5&lt;=1),'Parâmetros'!$B$5,""),$H338))</f>
        <v/>
      </c>
      <c r="N338" s="23">
        <f>IF($Y338&lt;&gt;1,"",IF($I338="",IF(AND(ISNUMBER('Parâmetros'!$B$6),'Parâmetros'!$B$6&gt;=0,'Parâmetros'!$B$6&lt;=1),'Parâmetros'!$B$6,""),$I338))</f>
        <v/>
      </c>
      <c r="O338" s="23">
        <f>IF($Y338&lt;&gt;1,"",IF($J338="",IF(AND(ISNUMBER('Parâmetros'!$B$7),'Parâmetros'!$B$7&gt;=0,'Parâmetros'!$B$7&lt;=1),'Parâmetros'!$B$7,""),$J338))</f>
        <v/>
      </c>
      <c r="P338" s="51">
        <f>IF(OR($Y338&lt;&gt;1,NOT(ISNUMBER($L338))),"",$E338*$L338)</f>
        <v/>
      </c>
      <c r="Q338" s="51">
        <f>IF($Y338&lt;&gt;1,"",$G338)</f>
        <v/>
      </c>
      <c r="R338" s="51">
        <f>IF(OR($Y338&lt;&gt;1,NOT(ISNUMBER($M338))),"",$E338*$M338)</f>
        <v/>
      </c>
      <c r="S338" s="51">
        <f>IF(OR($Y338&lt;&gt;1,NOT(ISNUMBER($N338))),"",$E338*$N338)</f>
        <v/>
      </c>
      <c r="T338" s="51">
        <f>IF(OR($Y338&lt;&gt;1,NOT(ISNUMBER($O338))),"",$E338*$O338)</f>
        <v/>
      </c>
      <c r="U338" s="51">
        <f>IF(COUNT($P338:$T338)&lt;&gt;5,"",SUM($P338:$T338))</f>
        <v/>
      </c>
      <c r="V338" s="23">
        <f>IFERROR($U338/$E338,"")</f>
        <v/>
      </c>
      <c r="W338" s="25">
        <f>IF(COUNTA($A338:$K338)=0,"",IF($A338="","Informar competência",IF($B338="","Informar SKU",IF($C338="","Informar produto",IF($D338="","Informar categoria",IF(COUNTIF('Parâmetros'!$D$4:$D$13,$D338)=0,"Categoria fora da lista",IF($E338="","Informar estoque médio",IF($G338="","Informar armazenagem",IF(COUNTIFS($A$6:$A$505,$A338,$B$6:$B$505,$B338)&gt;1,"Duplicidade de competência e SKU",IF($Y338&lt;&gt;1,"Valor, taxa ou data inválida",IF($U338="","Revisar parâmetros padrão",IF($V338&gt;'Parâmetros'!$B$8,"Taxa acima do limite",IF($E338&gt;'Parâmetros'!$B$9,"Estoque acima do limite","OK")))))))))))))</f>
        <v/>
      </c>
      <c r="X338" s="26">
        <f>IF(OR($Y338&lt;&gt;1,$A338&lt;&gt;'Resumo'!$B$3,$U338=""),"",COUNTIFS($A$6:$A$505,'Resumo'!$B$3,$Y$6:$Y$505,1,$U$6:$U$505,"&gt;"&amp;$U338)+COUNTIFS($A$6:$A338,'Resumo'!$B$3,$Y$6:$Y338,1,$U$6:$U338,$U338))</f>
        <v/>
      </c>
      <c r="Y338" s="26">
        <f>IF(COUNTA($A338:$K338)=0,"",IFERROR(IF(AND(ISNUMBER($A338),DAY($A338)=1,$A338&gt;=DATE(2020,1,1),$A338&lt;=DATE(2100,12,1),$B338&lt;&gt;"",$C338&lt;&gt;"",$D338&lt;&gt;"",COUNTIF('Parâmetros'!$D$4:$D$13,$D338)=1,ISNUMBER($E338),$E338&gt;0,ISNUMBER($G338),$G338&gt;=0,OR($F338="",AND(ISNUMBER($F338),$F338&gt;=0,$F338&lt;=1)),OR($H338="",AND(ISNUMBER($H338),$H338&gt;=0,$H338&lt;=1)),OR($I338="",AND(ISNUMBER($I338),$I338&gt;=0,$I338&lt;=1)),OR($J338="",AND(ISNUMBER($J338),$J338&gt;=0,$J338&lt;=1)),COUNTIFS($A$6:$A$505,$A338,$B$6:$B$505,$B338)=1),1,0),0))</f>
        <v/>
      </c>
    </row>
    <row r="339">
      <c r="A339" s="46" t="n"/>
      <c r="B339" s="19" t="n"/>
      <c r="C339" s="20" t="n"/>
      <c r="D339" s="19" t="n"/>
      <c r="E339" s="50" t="n"/>
      <c r="F339" s="22" t="n"/>
      <c r="G339" s="50" t="n"/>
      <c r="H339" s="22" t="n"/>
      <c r="I339" s="22" t="n"/>
      <c r="J339" s="22" t="n"/>
      <c r="K339" s="20" t="n"/>
      <c r="L339" s="23">
        <f>IF($Y339&lt;&gt;1,"",IF($F339="",IF(AND(ISNUMBER('Parâmetros'!$B$4),'Parâmetros'!$B$4&gt;=0,'Parâmetros'!$B$4&lt;=1),'Parâmetros'!$B$4,""),$F339))</f>
        <v/>
      </c>
      <c r="M339" s="23">
        <f>IF($Y339&lt;&gt;1,"",IF($H339="",IF(AND(ISNUMBER('Parâmetros'!$B$5),'Parâmetros'!$B$5&gt;=0,'Parâmetros'!$B$5&lt;=1),'Parâmetros'!$B$5,""),$H339))</f>
        <v/>
      </c>
      <c r="N339" s="23">
        <f>IF($Y339&lt;&gt;1,"",IF($I339="",IF(AND(ISNUMBER('Parâmetros'!$B$6),'Parâmetros'!$B$6&gt;=0,'Parâmetros'!$B$6&lt;=1),'Parâmetros'!$B$6,""),$I339))</f>
        <v/>
      </c>
      <c r="O339" s="23">
        <f>IF($Y339&lt;&gt;1,"",IF($J339="",IF(AND(ISNUMBER('Parâmetros'!$B$7),'Parâmetros'!$B$7&gt;=0,'Parâmetros'!$B$7&lt;=1),'Parâmetros'!$B$7,""),$J339))</f>
        <v/>
      </c>
      <c r="P339" s="51">
        <f>IF(OR($Y339&lt;&gt;1,NOT(ISNUMBER($L339))),"",$E339*$L339)</f>
        <v/>
      </c>
      <c r="Q339" s="51">
        <f>IF($Y339&lt;&gt;1,"",$G339)</f>
        <v/>
      </c>
      <c r="R339" s="51">
        <f>IF(OR($Y339&lt;&gt;1,NOT(ISNUMBER($M339))),"",$E339*$M339)</f>
        <v/>
      </c>
      <c r="S339" s="51">
        <f>IF(OR($Y339&lt;&gt;1,NOT(ISNUMBER($N339))),"",$E339*$N339)</f>
        <v/>
      </c>
      <c r="T339" s="51">
        <f>IF(OR($Y339&lt;&gt;1,NOT(ISNUMBER($O339))),"",$E339*$O339)</f>
        <v/>
      </c>
      <c r="U339" s="51">
        <f>IF(COUNT($P339:$T339)&lt;&gt;5,"",SUM($P339:$T339))</f>
        <v/>
      </c>
      <c r="V339" s="23">
        <f>IFERROR($U339/$E339,"")</f>
        <v/>
      </c>
      <c r="W339" s="25">
        <f>IF(COUNTA($A339:$K339)=0,"",IF($A339="","Informar competência",IF($B339="","Informar SKU",IF($C339="","Informar produto",IF($D339="","Informar categoria",IF(COUNTIF('Parâmetros'!$D$4:$D$13,$D339)=0,"Categoria fora da lista",IF($E339="","Informar estoque médio",IF($G339="","Informar armazenagem",IF(COUNTIFS($A$6:$A$505,$A339,$B$6:$B$505,$B339)&gt;1,"Duplicidade de competência e SKU",IF($Y339&lt;&gt;1,"Valor, taxa ou data inválida",IF($U339="","Revisar parâmetros padrão",IF($V339&gt;'Parâmetros'!$B$8,"Taxa acima do limite",IF($E339&gt;'Parâmetros'!$B$9,"Estoque acima do limite","OK")))))))))))))</f>
        <v/>
      </c>
      <c r="X339" s="26">
        <f>IF(OR($Y339&lt;&gt;1,$A339&lt;&gt;'Resumo'!$B$3,$U339=""),"",COUNTIFS($A$6:$A$505,'Resumo'!$B$3,$Y$6:$Y$505,1,$U$6:$U$505,"&gt;"&amp;$U339)+COUNTIFS($A$6:$A339,'Resumo'!$B$3,$Y$6:$Y339,1,$U$6:$U339,$U339))</f>
        <v/>
      </c>
      <c r="Y339" s="26">
        <f>IF(COUNTA($A339:$K339)=0,"",IFERROR(IF(AND(ISNUMBER($A339),DAY($A339)=1,$A339&gt;=DATE(2020,1,1),$A339&lt;=DATE(2100,12,1),$B339&lt;&gt;"",$C339&lt;&gt;"",$D339&lt;&gt;"",COUNTIF('Parâmetros'!$D$4:$D$13,$D339)=1,ISNUMBER($E339),$E339&gt;0,ISNUMBER($G339),$G339&gt;=0,OR($F339="",AND(ISNUMBER($F339),$F339&gt;=0,$F339&lt;=1)),OR($H339="",AND(ISNUMBER($H339),$H339&gt;=0,$H339&lt;=1)),OR($I339="",AND(ISNUMBER($I339),$I339&gt;=0,$I339&lt;=1)),OR($J339="",AND(ISNUMBER($J339),$J339&gt;=0,$J339&lt;=1)),COUNTIFS($A$6:$A$505,$A339,$B$6:$B$505,$B339)=1),1,0),0))</f>
        <v/>
      </c>
    </row>
    <row r="340">
      <c r="A340" s="46" t="n"/>
      <c r="B340" s="19" t="n"/>
      <c r="C340" s="20" t="n"/>
      <c r="D340" s="19" t="n"/>
      <c r="E340" s="50" t="n"/>
      <c r="F340" s="22" t="n"/>
      <c r="G340" s="50" t="n"/>
      <c r="H340" s="22" t="n"/>
      <c r="I340" s="22" t="n"/>
      <c r="J340" s="22" t="n"/>
      <c r="K340" s="20" t="n"/>
      <c r="L340" s="23">
        <f>IF($Y340&lt;&gt;1,"",IF($F340="",IF(AND(ISNUMBER('Parâmetros'!$B$4),'Parâmetros'!$B$4&gt;=0,'Parâmetros'!$B$4&lt;=1),'Parâmetros'!$B$4,""),$F340))</f>
        <v/>
      </c>
      <c r="M340" s="23">
        <f>IF($Y340&lt;&gt;1,"",IF($H340="",IF(AND(ISNUMBER('Parâmetros'!$B$5),'Parâmetros'!$B$5&gt;=0,'Parâmetros'!$B$5&lt;=1),'Parâmetros'!$B$5,""),$H340))</f>
        <v/>
      </c>
      <c r="N340" s="23">
        <f>IF($Y340&lt;&gt;1,"",IF($I340="",IF(AND(ISNUMBER('Parâmetros'!$B$6),'Parâmetros'!$B$6&gt;=0,'Parâmetros'!$B$6&lt;=1),'Parâmetros'!$B$6,""),$I340))</f>
        <v/>
      </c>
      <c r="O340" s="23">
        <f>IF($Y340&lt;&gt;1,"",IF($J340="",IF(AND(ISNUMBER('Parâmetros'!$B$7),'Parâmetros'!$B$7&gt;=0,'Parâmetros'!$B$7&lt;=1),'Parâmetros'!$B$7,""),$J340))</f>
        <v/>
      </c>
      <c r="P340" s="51">
        <f>IF(OR($Y340&lt;&gt;1,NOT(ISNUMBER($L340))),"",$E340*$L340)</f>
        <v/>
      </c>
      <c r="Q340" s="51">
        <f>IF($Y340&lt;&gt;1,"",$G340)</f>
        <v/>
      </c>
      <c r="R340" s="51">
        <f>IF(OR($Y340&lt;&gt;1,NOT(ISNUMBER($M340))),"",$E340*$M340)</f>
        <v/>
      </c>
      <c r="S340" s="51">
        <f>IF(OR($Y340&lt;&gt;1,NOT(ISNUMBER($N340))),"",$E340*$N340)</f>
        <v/>
      </c>
      <c r="T340" s="51">
        <f>IF(OR($Y340&lt;&gt;1,NOT(ISNUMBER($O340))),"",$E340*$O340)</f>
        <v/>
      </c>
      <c r="U340" s="51">
        <f>IF(COUNT($P340:$T340)&lt;&gt;5,"",SUM($P340:$T340))</f>
        <v/>
      </c>
      <c r="V340" s="23">
        <f>IFERROR($U340/$E340,"")</f>
        <v/>
      </c>
      <c r="W340" s="25">
        <f>IF(COUNTA($A340:$K340)=0,"",IF($A340="","Informar competência",IF($B340="","Informar SKU",IF($C340="","Informar produto",IF($D340="","Informar categoria",IF(COUNTIF('Parâmetros'!$D$4:$D$13,$D340)=0,"Categoria fora da lista",IF($E340="","Informar estoque médio",IF($G340="","Informar armazenagem",IF(COUNTIFS($A$6:$A$505,$A340,$B$6:$B$505,$B340)&gt;1,"Duplicidade de competência e SKU",IF($Y340&lt;&gt;1,"Valor, taxa ou data inválida",IF($U340="","Revisar parâmetros padrão",IF($V340&gt;'Parâmetros'!$B$8,"Taxa acima do limite",IF($E340&gt;'Parâmetros'!$B$9,"Estoque acima do limite","OK")))))))))))))</f>
        <v/>
      </c>
      <c r="X340" s="26">
        <f>IF(OR($Y340&lt;&gt;1,$A340&lt;&gt;'Resumo'!$B$3,$U340=""),"",COUNTIFS($A$6:$A$505,'Resumo'!$B$3,$Y$6:$Y$505,1,$U$6:$U$505,"&gt;"&amp;$U340)+COUNTIFS($A$6:$A340,'Resumo'!$B$3,$Y$6:$Y340,1,$U$6:$U340,$U340))</f>
        <v/>
      </c>
      <c r="Y340" s="26">
        <f>IF(COUNTA($A340:$K340)=0,"",IFERROR(IF(AND(ISNUMBER($A340),DAY($A340)=1,$A340&gt;=DATE(2020,1,1),$A340&lt;=DATE(2100,12,1),$B340&lt;&gt;"",$C340&lt;&gt;"",$D340&lt;&gt;"",COUNTIF('Parâmetros'!$D$4:$D$13,$D340)=1,ISNUMBER($E340),$E340&gt;0,ISNUMBER($G340),$G340&gt;=0,OR($F340="",AND(ISNUMBER($F340),$F340&gt;=0,$F340&lt;=1)),OR($H340="",AND(ISNUMBER($H340),$H340&gt;=0,$H340&lt;=1)),OR($I340="",AND(ISNUMBER($I340),$I340&gt;=0,$I340&lt;=1)),OR($J340="",AND(ISNUMBER($J340),$J340&gt;=0,$J340&lt;=1)),COUNTIFS($A$6:$A$505,$A340,$B$6:$B$505,$B340)=1),1,0),0))</f>
        <v/>
      </c>
    </row>
    <row r="341">
      <c r="A341" s="46" t="n"/>
      <c r="B341" s="19" t="n"/>
      <c r="C341" s="20" t="n"/>
      <c r="D341" s="19" t="n"/>
      <c r="E341" s="50" t="n"/>
      <c r="F341" s="22" t="n"/>
      <c r="G341" s="50" t="n"/>
      <c r="H341" s="22" t="n"/>
      <c r="I341" s="22" t="n"/>
      <c r="J341" s="22" t="n"/>
      <c r="K341" s="20" t="n"/>
      <c r="L341" s="23">
        <f>IF($Y341&lt;&gt;1,"",IF($F341="",IF(AND(ISNUMBER('Parâmetros'!$B$4),'Parâmetros'!$B$4&gt;=0,'Parâmetros'!$B$4&lt;=1),'Parâmetros'!$B$4,""),$F341))</f>
        <v/>
      </c>
      <c r="M341" s="23">
        <f>IF($Y341&lt;&gt;1,"",IF($H341="",IF(AND(ISNUMBER('Parâmetros'!$B$5),'Parâmetros'!$B$5&gt;=0,'Parâmetros'!$B$5&lt;=1),'Parâmetros'!$B$5,""),$H341))</f>
        <v/>
      </c>
      <c r="N341" s="23">
        <f>IF($Y341&lt;&gt;1,"",IF($I341="",IF(AND(ISNUMBER('Parâmetros'!$B$6),'Parâmetros'!$B$6&gt;=0,'Parâmetros'!$B$6&lt;=1),'Parâmetros'!$B$6,""),$I341))</f>
        <v/>
      </c>
      <c r="O341" s="23">
        <f>IF($Y341&lt;&gt;1,"",IF($J341="",IF(AND(ISNUMBER('Parâmetros'!$B$7),'Parâmetros'!$B$7&gt;=0,'Parâmetros'!$B$7&lt;=1),'Parâmetros'!$B$7,""),$J341))</f>
        <v/>
      </c>
      <c r="P341" s="51">
        <f>IF(OR($Y341&lt;&gt;1,NOT(ISNUMBER($L341))),"",$E341*$L341)</f>
        <v/>
      </c>
      <c r="Q341" s="51">
        <f>IF($Y341&lt;&gt;1,"",$G341)</f>
        <v/>
      </c>
      <c r="R341" s="51">
        <f>IF(OR($Y341&lt;&gt;1,NOT(ISNUMBER($M341))),"",$E341*$M341)</f>
        <v/>
      </c>
      <c r="S341" s="51">
        <f>IF(OR($Y341&lt;&gt;1,NOT(ISNUMBER($N341))),"",$E341*$N341)</f>
        <v/>
      </c>
      <c r="T341" s="51">
        <f>IF(OR($Y341&lt;&gt;1,NOT(ISNUMBER($O341))),"",$E341*$O341)</f>
        <v/>
      </c>
      <c r="U341" s="51">
        <f>IF(COUNT($P341:$T341)&lt;&gt;5,"",SUM($P341:$T341))</f>
        <v/>
      </c>
      <c r="V341" s="23">
        <f>IFERROR($U341/$E341,"")</f>
        <v/>
      </c>
      <c r="W341" s="25">
        <f>IF(COUNTA($A341:$K341)=0,"",IF($A341="","Informar competência",IF($B341="","Informar SKU",IF($C341="","Informar produto",IF($D341="","Informar categoria",IF(COUNTIF('Parâmetros'!$D$4:$D$13,$D341)=0,"Categoria fora da lista",IF($E341="","Informar estoque médio",IF($G341="","Informar armazenagem",IF(COUNTIFS($A$6:$A$505,$A341,$B$6:$B$505,$B341)&gt;1,"Duplicidade de competência e SKU",IF($Y341&lt;&gt;1,"Valor, taxa ou data inválida",IF($U341="","Revisar parâmetros padrão",IF($V341&gt;'Parâmetros'!$B$8,"Taxa acima do limite",IF($E341&gt;'Parâmetros'!$B$9,"Estoque acima do limite","OK")))))))))))))</f>
        <v/>
      </c>
      <c r="X341" s="26">
        <f>IF(OR($Y341&lt;&gt;1,$A341&lt;&gt;'Resumo'!$B$3,$U341=""),"",COUNTIFS($A$6:$A$505,'Resumo'!$B$3,$Y$6:$Y$505,1,$U$6:$U$505,"&gt;"&amp;$U341)+COUNTIFS($A$6:$A341,'Resumo'!$B$3,$Y$6:$Y341,1,$U$6:$U341,$U341))</f>
        <v/>
      </c>
      <c r="Y341" s="26">
        <f>IF(COUNTA($A341:$K341)=0,"",IFERROR(IF(AND(ISNUMBER($A341),DAY($A341)=1,$A341&gt;=DATE(2020,1,1),$A341&lt;=DATE(2100,12,1),$B341&lt;&gt;"",$C341&lt;&gt;"",$D341&lt;&gt;"",COUNTIF('Parâmetros'!$D$4:$D$13,$D341)=1,ISNUMBER($E341),$E341&gt;0,ISNUMBER($G341),$G341&gt;=0,OR($F341="",AND(ISNUMBER($F341),$F341&gt;=0,$F341&lt;=1)),OR($H341="",AND(ISNUMBER($H341),$H341&gt;=0,$H341&lt;=1)),OR($I341="",AND(ISNUMBER($I341),$I341&gt;=0,$I341&lt;=1)),OR($J341="",AND(ISNUMBER($J341),$J341&gt;=0,$J341&lt;=1)),COUNTIFS($A$6:$A$505,$A341,$B$6:$B$505,$B341)=1),1,0),0))</f>
        <v/>
      </c>
    </row>
    <row r="342">
      <c r="A342" s="46" t="n"/>
      <c r="B342" s="19" t="n"/>
      <c r="C342" s="20" t="n"/>
      <c r="D342" s="19" t="n"/>
      <c r="E342" s="50" t="n"/>
      <c r="F342" s="22" t="n"/>
      <c r="G342" s="50" t="n"/>
      <c r="H342" s="22" t="n"/>
      <c r="I342" s="22" t="n"/>
      <c r="J342" s="22" t="n"/>
      <c r="K342" s="20" t="n"/>
      <c r="L342" s="23">
        <f>IF($Y342&lt;&gt;1,"",IF($F342="",IF(AND(ISNUMBER('Parâmetros'!$B$4),'Parâmetros'!$B$4&gt;=0,'Parâmetros'!$B$4&lt;=1),'Parâmetros'!$B$4,""),$F342))</f>
        <v/>
      </c>
      <c r="M342" s="23">
        <f>IF($Y342&lt;&gt;1,"",IF($H342="",IF(AND(ISNUMBER('Parâmetros'!$B$5),'Parâmetros'!$B$5&gt;=0,'Parâmetros'!$B$5&lt;=1),'Parâmetros'!$B$5,""),$H342))</f>
        <v/>
      </c>
      <c r="N342" s="23">
        <f>IF($Y342&lt;&gt;1,"",IF($I342="",IF(AND(ISNUMBER('Parâmetros'!$B$6),'Parâmetros'!$B$6&gt;=0,'Parâmetros'!$B$6&lt;=1),'Parâmetros'!$B$6,""),$I342))</f>
        <v/>
      </c>
      <c r="O342" s="23">
        <f>IF($Y342&lt;&gt;1,"",IF($J342="",IF(AND(ISNUMBER('Parâmetros'!$B$7),'Parâmetros'!$B$7&gt;=0,'Parâmetros'!$B$7&lt;=1),'Parâmetros'!$B$7,""),$J342))</f>
        <v/>
      </c>
      <c r="P342" s="51">
        <f>IF(OR($Y342&lt;&gt;1,NOT(ISNUMBER($L342))),"",$E342*$L342)</f>
        <v/>
      </c>
      <c r="Q342" s="51">
        <f>IF($Y342&lt;&gt;1,"",$G342)</f>
        <v/>
      </c>
      <c r="R342" s="51">
        <f>IF(OR($Y342&lt;&gt;1,NOT(ISNUMBER($M342))),"",$E342*$M342)</f>
        <v/>
      </c>
      <c r="S342" s="51">
        <f>IF(OR($Y342&lt;&gt;1,NOT(ISNUMBER($N342))),"",$E342*$N342)</f>
        <v/>
      </c>
      <c r="T342" s="51">
        <f>IF(OR($Y342&lt;&gt;1,NOT(ISNUMBER($O342))),"",$E342*$O342)</f>
        <v/>
      </c>
      <c r="U342" s="51">
        <f>IF(COUNT($P342:$T342)&lt;&gt;5,"",SUM($P342:$T342))</f>
        <v/>
      </c>
      <c r="V342" s="23">
        <f>IFERROR($U342/$E342,"")</f>
        <v/>
      </c>
      <c r="W342" s="25">
        <f>IF(COUNTA($A342:$K342)=0,"",IF($A342="","Informar competência",IF($B342="","Informar SKU",IF($C342="","Informar produto",IF($D342="","Informar categoria",IF(COUNTIF('Parâmetros'!$D$4:$D$13,$D342)=0,"Categoria fora da lista",IF($E342="","Informar estoque médio",IF($G342="","Informar armazenagem",IF(COUNTIFS($A$6:$A$505,$A342,$B$6:$B$505,$B342)&gt;1,"Duplicidade de competência e SKU",IF($Y342&lt;&gt;1,"Valor, taxa ou data inválida",IF($U342="","Revisar parâmetros padrão",IF($V342&gt;'Parâmetros'!$B$8,"Taxa acima do limite",IF($E342&gt;'Parâmetros'!$B$9,"Estoque acima do limite","OK")))))))))))))</f>
        <v/>
      </c>
      <c r="X342" s="26">
        <f>IF(OR($Y342&lt;&gt;1,$A342&lt;&gt;'Resumo'!$B$3,$U342=""),"",COUNTIFS($A$6:$A$505,'Resumo'!$B$3,$Y$6:$Y$505,1,$U$6:$U$505,"&gt;"&amp;$U342)+COUNTIFS($A$6:$A342,'Resumo'!$B$3,$Y$6:$Y342,1,$U$6:$U342,$U342))</f>
        <v/>
      </c>
      <c r="Y342" s="26">
        <f>IF(COUNTA($A342:$K342)=0,"",IFERROR(IF(AND(ISNUMBER($A342),DAY($A342)=1,$A342&gt;=DATE(2020,1,1),$A342&lt;=DATE(2100,12,1),$B342&lt;&gt;"",$C342&lt;&gt;"",$D342&lt;&gt;"",COUNTIF('Parâmetros'!$D$4:$D$13,$D342)=1,ISNUMBER($E342),$E342&gt;0,ISNUMBER($G342),$G342&gt;=0,OR($F342="",AND(ISNUMBER($F342),$F342&gt;=0,$F342&lt;=1)),OR($H342="",AND(ISNUMBER($H342),$H342&gt;=0,$H342&lt;=1)),OR($I342="",AND(ISNUMBER($I342),$I342&gt;=0,$I342&lt;=1)),OR($J342="",AND(ISNUMBER($J342),$J342&gt;=0,$J342&lt;=1)),COUNTIFS($A$6:$A$505,$A342,$B$6:$B$505,$B342)=1),1,0),0))</f>
        <v/>
      </c>
    </row>
    <row r="343">
      <c r="A343" s="46" t="n"/>
      <c r="B343" s="19" t="n"/>
      <c r="C343" s="20" t="n"/>
      <c r="D343" s="19" t="n"/>
      <c r="E343" s="50" t="n"/>
      <c r="F343" s="22" t="n"/>
      <c r="G343" s="50" t="n"/>
      <c r="H343" s="22" t="n"/>
      <c r="I343" s="22" t="n"/>
      <c r="J343" s="22" t="n"/>
      <c r="K343" s="20" t="n"/>
      <c r="L343" s="23">
        <f>IF($Y343&lt;&gt;1,"",IF($F343="",IF(AND(ISNUMBER('Parâmetros'!$B$4),'Parâmetros'!$B$4&gt;=0,'Parâmetros'!$B$4&lt;=1),'Parâmetros'!$B$4,""),$F343))</f>
        <v/>
      </c>
      <c r="M343" s="23">
        <f>IF($Y343&lt;&gt;1,"",IF($H343="",IF(AND(ISNUMBER('Parâmetros'!$B$5),'Parâmetros'!$B$5&gt;=0,'Parâmetros'!$B$5&lt;=1),'Parâmetros'!$B$5,""),$H343))</f>
        <v/>
      </c>
      <c r="N343" s="23">
        <f>IF($Y343&lt;&gt;1,"",IF($I343="",IF(AND(ISNUMBER('Parâmetros'!$B$6),'Parâmetros'!$B$6&gt;=0,'Parâmetros'!$B$6&lt;=1),'Parâmetros'!$B$6,""),$I343))</f>
        <v/>
      </c>
      <c r="O343" s="23">
        <f>IF($Y343&lt;&gt;1,"",IF($J343="",IF(AND(ISNUMBER('Parâmetros'!$B$7),'Parâmetros'!$B$7&gt;=0,'Parâmetros'!$B$7&lt;=1),'Parâmetros'!$B$7,""),$J343))</f>
        <v/>
      </c>
      <c r="P343" s="51">
        <f>IF(OR($Y343&lt;&gt;1,NOT(ISNUMBER($L343))),"",$E343*$L343)</f>
        <v/>
      </c>
      <c r="Q343" s="51">
        <f>IF($Y343&lt;&gt;1,"",$G343)</f>
        <v/>
      </c>
      <c r="R343" s="51">
        <f>IF(OR($Y343&lt;&gt;1,NOT(ISNUMBER($M343))),"",$E343*$M343)</f>
        <v/>
      </c>
      <c r="S343" s="51">
        <f>IF(OR($Y343&lt;&gt;1,NOT(ISNUMBER($N343))),"",$E343*$N343)</f>
        <v/>
      </c>
      <c r="T343" s="51">
        <f>IF(OR($Y343&lt;&gt;1,NOT(ISNUMBER($O343))),"",$E343*$O343)</f>
        <v/>
      </c>
      <c r="U343" s="51">
        <f>IF(COUNT($P343:$T343)&lt;&gt;5,"",SUM($P343:$T343))</f>
        <v/>
      </c>
      <c r="V343" s="23">
        <f>IFERROR($U343/$E343,"")</f>
        <v/>
      </c>
      <c r="W343" s="25">
        <f>IF(COUNTA($A343:$K343)=0,"",IF($A343="","Informar competência",IF($B343="","Informar SKU",IF($C343="","Informar produto",IF($D343="","Informar categoria",IF(COUNTIF('Parâmetros'!$D$4:$D$13,$D343)=0,"Categoria fora da lista",IF($E343="","Informar estoque médio",IF($G343="","Informar armazenagem",IF(COUNTIFS($A$6:$A$505,$A343,$B$6:$B$505,$B343)&gt;1,"Duplicidade de competência e SKU",IF($Y343&lt;&gt;1,"Valor, taxa ou data inválida",IF($U343="","Revisar parâmetros padrão",IF($V343&gt;'Parâmetros'!$B$8,"Taxa acima do limite",IF($E343&gt;'Parâmetros'!$B$9,"Estoque acima do limite","OK")))))))))))))</f>
        <v/>
      </c>
      <c r="X343" s="26">
        <f>IF(OR($Y343&lt;&gt;1,$A343&lt;&gt;'Resumo'!$B$3,$U343=""),"",COUNTIFS($A$6:$A$505,'Resumo'!$B$3,$Y$6:$Y$505,1,$U$6:$U$505,"&gt;"&amp;$U343)+COUNTIFS($A$6:$A343,'Resumo'!$B$3,$Y$6:$Y343,1,$U$6:$U343,$U343))</f>
        <v/>
      </c>
      <c r="Y343" s="26">
        <f>IF(COUNTA($A343:$K343)=0,"",IFERROR(IF(AND(ISNUMBER($A343),DAY($A343)=1,$A343&gt;=DATE(2020,1,1),$A343&lt;=DATE(2100,12,1),$B343&lt;&gt;"",$C343&lt;&gt;"",$D343&lt;&gt;"",COUNTIF('Parâmetros'!$D$4:$D$13,$D343)=1,ISNUMBER($E343),$E343&gt;0,ISNUMBER($G343),$G343&gt;=0,OR($F343="",AND(ISNUMBER($F343),$F343&gt;=0,$F343&lt;=1)),OR($H343="",AND(ISNUMBER($H343),$H343&gt;=0,$H343&lt;=1)),OR($I343="",AND(ISNUMBER($I343),$I343&gt;=0,$I343&lt;=1)),OR($J343="",AND(ISNUMBER($J343),$J343&gt;=0,$J343&lt;=1)),COUNTIFS($A$6:$A$505,$A343,$B$6:$B$505,$B343)=1),1,0),0))</f>
        <v/>
      </c>
    </row>
    <row r="344">
      <c r="A344" s="46" t="n"/>
      <c r="B344" s="19" t="n"/>
      <c r="C344" s="20" t="n"/>
      <c r="D344" s="19" t="n"/>
      <c r="E344" s="50" t="n"/>
      <c r="F344" s="22" t="n"/>
      <c r="G344" s="50" t="n"/>
      <c r="H344" s="22" t="n"/>
      <c r="I344" s="22" t="n"/>
      <c r="J344" s="22" t="n"/>
      <c r="K344" s="20" t="n"/>
      <c r="L344" s="23">
        <f>IF($Y344&lt;&gt;1,"",IF($F344="",IF(AND(ISNUMBER('Parâmetros'!$B$4),'Parâmetros'!$B$4&gt;=0,'Parâmetros'!$B$4&lt;=1),'Parâmetros'!$B$4,""),$F344))</f>
        <v/>
      </c>
      <c r="M344" s="23">
        <f>IF($Y344&lt;&gt;1,"",IF($H344="",IF(AND(ISNUMBER('Parâmetros'!$B$5),'Parâmetros'!$B$5&gt;=0,'Parâmetros'!$B$5&lt;=1),'Parâmetros'!$B$5,""),$H344))</f>
        <v/>
      </c>
      <c r="N344" s="23">
        <f>IF($Y344&lt;&gt;1,"",IF($I344="",IF(AND(ISNUMBER('Parâmetros'!$B$6),'Parâmetros'!$B$6&gt;=0,'Parâmetros'!$B$6&lt;=1),'Parâmetros'!$B$6,""),$I344))</f>
        <v/>
      </c>
      <c r="O344" s="23">
        <f>IF($Y344&lt;&gt;1,"",IF($J344="",IF(AND(ISNUMBER('Parâmetros'!$B$7),'Parâmetros'!$B$7&gt;=0,'Parâmetros'!$B$7&lt;=1),'Parâmetros'!$B$7,""),$J344))</f>
        <v/>
      </c>
      <c r="P344" s="51">
        <f>IF(OR($Y344&lt;&gt;1,NOT(ISNUMBER($L344))),"",$E344*$L344)</f>
        <v/>
      </c>
      <c r="Q344" s="51">
        <f>IF($Y344&lt;&gt;1,"",$G344)</f>
        <v/>
      </c>
      <c r="R344" s="51">
        <f>IF(OR($Y344&lt;&gt;1,NOT(ISNUMBER($M344))),"",$E344*$M344)</f>
        <v/>
      </c>
      <c r="S344" s="51">
        <f>IF(OR($Y344&lt;&gt;1,NOT(ISNUMBER($N344))),"",$E344*$N344)</f>
        <v/>
      </c>
      <c r="T344" s="51">
        <f>IF(OR($Y344&lt;&gt;1,NOT(ISNUMBER($O344))),"",$E344*$O344)</f>
        <v/>
      </c>
      <c r="U344" s="51">
        <f>IF(COUNT($P344:$T344)&lt;&gt;5,"",SUM($P344:$T344))</f>
        <v/>
      </c>
      <c r="V344" s="23">
        <f>IFERROR($U344/$E344,"")</f>
        <v/>
      </c>
      <c r="W344" s="25">
        <f>IF(COUNTA($A344:$K344)=0,"",IF($A344="","Informar competência",IF($B344="","Informar SKU",IF($C344="","Informar produto",IF($D344="","Informar categoria",IF(COUNTIF('Parâmetros'!$D$4:$D$13,$D344)=0,"Categoria fora da lista",IF($E344="","Informar estoque médio",IF($G344="","Informar armazenagem",IF(COUNTIFS($A$6:$A$505,$A344,$B$6:$B$505,$B344)&gt;1,"Duplicidade de competência e SKU",IF($Y344&lt;&gt;1,"Valor, taxa ou data inválida",IF($U344="","Revisar parâmetros padrão",IF($V344&gt;'Parâmetros'!$B$8,"Taxa acima do limite",IF($E344&gt;'Parâmetros'!$B$9,"Estoque acima do limite","OK")))))))))))))</f>
        <v/>
      </c>
      <c r="X344" s="26">
        <f>IF(OR($Y344&lt;&gt;1,$A344&lt;&gt;'Resumo'!$B$3,$U344=""),"",COUNTIFS($A$6:$A$505,'Resumo'!$B$3,$Y$6:$Y$505,1,$U$6:$U$505,"&gt;"&amp;$U344)+COUNTIFS($A$6:$A344,'Resumo'!$B$3,$Y$6:$Y344,1,$U$6:$U344,$U344))</f>
        <v/>
      </c>
      <c r="Y344" s="26">
        <f>IF(COUNTA($A344:$K344)=0,"",IFERROR(IF(AND(ISNUMBER($A344),DAY($A344)=1,$A344&gt;=DATE(2020,1,1),$A344&lt;=DATE(2100,12,1),$B344&lt;&gt;"",$C344&lt;&gt;"",$D344&lt;&gt;"",COUNTIF('Parâmetros'!$D$4:$D$13,$D344)=1,ISNUMBER($E344),$E344&gt;0,ISNUMBER($G344),$G344&gt;=0,OR($F344="",AND(ISNUMBER($F344),$F344&gt;=0,$F344&lt;=1)),OR($H344="",AND(ISNUMBER($H344),$H344&gt;=0,$H344&lt;=1)),OR($I344="",AND(ISNUMBER($I344),$I344&gt;=0,$I344&lt;=1)),OR($J344="",AND(ISNUMBER($J344),$J344&gt;=0,$J344&lt;=1)),COUNTIFS($A$6:$A$505,$A344,$B$6:$B$505,$B344)=1),1,0),0))</f>
        <v/>
      </c>
    </row>
    <row r="345">
      <c r="A345" s="46" t="n"/>
      <c r="B345" s="19" t="n"/>
      <c r="C345" s="20" t="n"/>
      <c r="D345" s="19" t="n"/>
      <c r="E345" s="50" t="n"/>
      <c r="F345" s="22" t="n"/>
      <c r="G345" s="50" t="n"/>
      <c r="H345" s="22" t="n"/>
      <c r="I345" s="22" t="n"/>
      <c r="J345" s="22" t="n"/>
      <c r="K345" s="20" t="n"/>
      <c r="L345" s="23">
        <f>IF($Y345&lt;&gt;1,"",IF($F345="",IF(AND(ISNUMBER('Parâmetros'!$B$4),'Parâmetros'!$B$4&gt;=0,'Parâmetros'!$B$4&lt;=1),'Parâmetros'!$B$4,""),$F345))</f>
        <v/>
      </c>
      <c r="M345" s="23">
        <f>IF($Y345&lt;&gt;1,"",IF($H345="",IF(AND(ISNUMBER('Parâmetros'!$B$5),'Parâmetros'!$B$5&gt;=0,'Parâmetros'!$B$5&lt;=1),'Parâmetros'!$B$5,""),$H345))</f>
        <v/>
      </c>
      <c r="N345" s="23">
        <f>IF($Y345&lt;&gt;1,"",IF($I345="",IF(AND(ISNUMBER('Parâmetros'!$B$6),'Parâmetros'!$B$6&gt;=0,'Parâmetros'!$B$6&lt;=1),'Parâmetros'!$B$6,""),$I345))</f>
        <v/>
      </c>
      <c r="O345" s="23">
        <f>IF($Y345&lt;&gt;1,"",IF($J345="",IF(AND(ISNUMBER('Parâmetros'!$B$7),'Parâmetros'!$B$7&gt;=0,'Parâmetros'!$B$7&lt;=1),'Parâmetros'!$B$7,""),$J345))</f>
        <v/>
      </c>
      <c r="P345" s="51">
        <f>IF(OR($Y345&lt;&gt;1,NOT(ISNUMBER($L345))),"",$E345*$L345)</f>
        <v/>
      </c>
      <c r="Q345" s="51">
        <f>IF($Y345&lt;&gt;1,"",$G345)</f>
        <v/>
      </c>
      <c r="R345" s="51">
        <f>IF(OR($Y345&lt;&gt;1,NOT(ISNUMBER($M345))),"",$E345*$M345)</f>
        <v/>
      </c>
      <c r="S345" s="51">
        <f>IF(OR($Y345&lt;&gt;1,NOT(ISNUMBER($N345))),"",$E345*$N345)</f>
        <v/>
      </c>
      <c r="T345" s="51">
        <f>IF(OR($Y345&lt;&gt;1,NOT(ISNUMBER($O345))),"",$E345*$O345)</f>
        <v/>
      </c>
      <c r="U345" s="51">
        <f>IF(COUNT($P345:$T345)&lt;&gt;5,"",SUM($P345:$T345))</f>
        <v/>
      </c>
      <c r="V345" s="23">
        <f>IFERROR($U345/$E345,"")</f>
        <v/>
      </c>
      <c r="W345" s="25">
        <f>IF(COUNTA($A345:$K345)=0,"",IF($A345="","Informar competência",IF($B345="","Informar SKU",IF($C345="","Informar produto",IF($D345="","Informar categoria",IF(COUNTIF('Parâmetros'!$D$4:$D$13,$D345)=0,"Categoria fora da lista",IF($E345="","Informar estoque médio",IF($G345="","Informar armazenagem",IF(COUNTIFS($A$6:$A$505,$A345,$B$6:$B$505,$B345)&gt;1,"Duplicidade de competência e SKU",IF($Y345&lt;&gt;1,"Valor, taxa ou data inválida",IF($U345="","Revisar parâmetros padrão",IF($V345&gt;'Parâmetros'!$B$8,"Taxa acima do limite",IF($E345&gt;'Parâmetros'!$B$9,"Estoque acima do limite","OK")))))))))))))</f>
        <v/>
      </c>
      <c r="X345" s="26">
        <f>IF(OR($Y345&lt;&gt;1,$A345&lt;&gt;'Resumo'!$B$3,$U345=""),"",COUNTIFS($A$6:$A$505,'Resumo'!$B$3,$Y$6:$Y$505,1,$U$6:$U$505,"&gt;"&amp;$U345)+COUNTIFS($A$6:$A345,'Resumo'!$B$3,$Y$6:$Y345,1,$U$6:$U345,$U345))</f>
        <v/>
      </c>
      <c r="Y345" s="26">
        <f>IF(COUNTA($A345:$K345)=0,"",IFERROR(IF(AND(ISNUMBER($A345),DAY($A345)=1,$A345&gt;=DATE(2020,1,1),$A345&lt;=DATE(2100,12,1),$B345&lt;&gt;"",$C345&lt;&gt;"",$D345&lt;&gt;"",COUNTIF('Parâmetros'!$D$4:$D$13,$D345)=1,ISNUMBER($E345),$E345&gt;0,ISNUMBER($G345),$G345&gt;=0,OR($F345="",AND(ISNUMBER($F345),$F345&gt;=0,$F345&lt;=1)),OR($H345="",AND(ISNUMBER($H345),$H345&gt;=0,$H345&lt;=1)),OR($I345="",AND(ISNUMBER($I345),$I345&gt;=0,$I345&lt;=1)),OR($J345="",AND(ISNUMBER($J345),$J345&gt;=0,$J345&lt;=1)),COUNTIFS($A$6:$A$505,$A345,$B$6:$B$505,$B345)=1),1,0),0))</f>
        <v/>
      </c>
    </row>
    <row r="346">
      <c r="A346" s="46" t="n"/>
      <c r="B346" s="19" t="n"/>
      <c r="C346" s="20" t="n"/>
      <c r="D346" s="19" t="n"/>
      <c r="E346" s="50" t="n"/>
      <c r="F346" s="22" t="n"/>
      <c r="G346" s="50" t="n"/>
      <c r="H346" s="22" t="n"/>
      <c r="I346" s="22" t="n"/>
      <c r="J346" s="22" t="n"/>
      <c r="K346" s="20" t="n"/>
      <c r="L346" s="23">
        <f>IF($Y346&lt;&gt;1,"",IF($F346="",IF(AND(ISNUMBER('Parâmetros'!$B$4),'Parâmetros'!$B$4&gt;=0,'Parâmetros'!$B$4&lt;=1),'Parâmetros'!$B$4,""),$F346))</f>
        <v/>
      </c>
      <c r="M346" s="23">
        <f>IF($Y346&lt;&gt;1,"",IF($H346="",IF(AND(ISNUMBER('Parâmetros'!$B$5),'Parâmetros'!$B$5&gt;=0,'Parâmetros'!$B$5&lt;=1),'Parâmetros'!$B$5,""),$H346))</f>
        <v/>
      </c>
      <c r="N346" s="23">
        <f>IF($Y346&lt;&gt;1,"",IF($I346="",IF(AND(ISNUMBER('Parâmetros'!$B$6),'Parâmetros'!$B$6&gt;=0,'Parâmetros'!$B$6&lt;=1),'Parâmetros'!$B$6,""),$I346))</f>
        <v/>
      </c>
      <c r="O346" s="23">
        <f>IF($Y346&lt;&gt;1,"",IF($J346="",IF(AND(ISNUMBER('Parâmetros'!$B$7),'Parâmetros'!$B$7&gt;=0,'Parâmetros'!$B$7&lt;=1),'Parâmetros'!$B$7,""),$J346))</f>
        <v/>
      </c>
      <c r="P346" s="51">
        <f>IF(OR($Y346&lt;&gt;1,NOT(ISNUMBER($L346))),"",$E346*$L346)</f>
        <v/>
      </c>
      <c r="Q346" s="51">
        <f>IF($Y346&lt;&gt;1,"",$G346)</f>
        <v/>
      </c>
      <c r="R346" s="51">
        <f>IF(OR($Y346&lt;&gt;1,NOT(ISNUMBER($M346))),"",$E346*$M346)</f>
        <v/>
      </c>
      <c r="S346" s="51">
        <f>IF(OR($Y346&lt;&gt;1,NOT(ISNUMBER($N346))),"",$E346*$N346)</f>
        <v/>
      </c>
      <c r="T346" s="51">
        <f>IF(OR($Y346&lt;&gt;1,NOT(ISNUMBER($O346))),"",$E346*$O346)</f>
        <v/>
      </c>
      <c r="U346" s="51">
        <f>IF(COUNT($P346:$T346)&lt;&gt;5,"",SUM($P346:$T346))</f>
        <v/>
      </c>
      <c r="V346" s="23">
        <f>IFERROR($U346/$E346,"")</f>
        <v/>
      </c>
      <c r="W346" s="25">
        <f>IF(COUNTA($A346:$K346)=0,"",IF($A346="","Informar competência",IF($B346="","Informar SKU",IF($C346="","Informar produto",IF($D346="","Informar categoria",IF(COUNTIF('Parâmetros'!$D$4:$D$13,$D346)=0,"Categoria fora da lista",IF($E346="","Informar estoque médio",IF($G346="","Informar armazenagem",IF(COUNTIFS($A$6:$A$505,$A346,$B$6:$B$505,$B346)&gt;1,"Duplicidade de competência e SKU",IF($Y346&lt;&gt;1,"Valor, taxa ou data inválida",IF($U346="","Revisar parâmetros padrão",IF($V346&gt;'Parâmetros'!$B$8,"Taxa acima do limite",IF($E346&gt;'Parâmetros'!$B$9,"Estoque acima do limite","OK")))))))))))))</f>
        <v/>
      </c>
      <c r="X346" s="26">
        <f>IF(OR($Y346&lt;&gt;1,$A346&lt;&gt;'Resumo'!$B$3,$U346=""),"",COUNTIFS($A$6:$A$505,'Resumo'!$B$3,$Y$6:$Y$505,1,$U$6:$U$505,"&gt;"&amp;$U346)+COUNTIFS($A$6:$A346,'Resumo'!$B$3,$Y$6:$Y346,1,$U$6:$U346,$U346))</f>
        <v/>
      </c>
      <c r="Y346" s="26">
        <f>IF(COUNTA($A346:$K346)=0,"",IFERROR(IF(AND(ISNUMBER($A346),DAY($A346)=1,$A346&gt;=DATE(2020,1,1),$A346&lt;=DATE(2100,12,1),$B346&lt;&gt;"",$C346&lt;&gt;"",$D346&lt;&gt;"",COUNTIF('Parâmetros'!$D$4:$D$13,$D346)=1,ISNUMBER($E346),$E346&gt;0,ISNUMBER($G346),$G346&gt;=0,OR($F346="",AND(ISNUMBER($F346),$F346&gt;=0,$F346&lt;=1)),OR($H346="",AND(ISNUMBER($H346),$H346&gt;=0,$H346&lt;=1)),OR($I346="",AND(ISNUMBER($I346),$I346&gt;=0,$I346&lt;=1)),OR($J346="",AND(ISNUMBER($J346),$J346&gt;=0,$J346&lt;=1)),COUNTIFS($A$6:$A$505,$A346,$B$6:$B$505,$B346)=1),1,0),0))</f>
        <v/>
      </c>
    </row>
    <row r="347">
      <c r="A347" s="46" t="n"/>
      <c r="B347" s="19" t="n"/>
      <c r="C347" s="20" t="n"/>
      <c r="D347" s="19" t="n"/>
      <c r="E347" s="50" t="n"/>
      <c r="F347" s="22" t="n"/>
      <c r="G347" s="50" t="n"/>
      <c r="H347" s="22" t="n"/>
      <c r="I347" s="22" t="n"/>
      <c r="J347" s="22" t="n"/>
      <c r="K347" s="20" t="n"/>
      <c r="L347" s="23">
        <f>IF($Y347&lt;&gt;1,"",IF($F347="",IF(AND(ISNUMBER('Parâmetros'!$B$4),'Parâmetros'!$B$4&gt;=0,'Parâmetros'!$B$4&lt;=1),'Parâmetros'!$B$4,""),$F347))</f>
        <v/>
      </c>
      <c r="M347" s="23">
        <f>IF($Y347&lt;&gt;1,"",IF($H347="",IF(AND(ISNUMBER('Parâmetros'!$B$5),'Parâmetros'!$B$5&gt;=0,'Parâmetros'!$B$5&lt;=1),'Parâmetros'!$B$5,""),$H347))</f>
        <v/>
      </c>
      <c r="N347" s="23">
        <f>IF($Y347&lt;&gt;1,"",IF($I347="",IF(AND(ISNUMBER('Parâmetros'!$B$6),'Parâmetros'!$B$6&gt;=0,'Parâmetros'!$B$6&lt;=1),'Parâmetros'!$B$6,""),$I347))</f>
        <v/>
      </c>
      <c r="O347" s="23">
        <f>IF($Y347&lt;&gt;1,"",IF($J347="",IF(AND(ISNUMBER('Parâmetros'!$B$7),'Parâmetros'!$B$7&gt;=0,'Parâmetros'!$B$7&lt;=1),'Parâmetros'!$B$7,""),$J347))</f>
        <v/>
      </c>
      <c r="P347" s="51">
        <f>IF(OR($Y347&lt;&gt;1,NOT(ISNUMBER($L347))),"",$E347*$L347)</f>
        <v/>
      </c>
      <c r="Q347" s="51">
        <f>IF($Y347&lt;&gt;1,"",$G347)</f>
        <v/>
      </c>
      <c r="R347" s="51">
        <f>IF(OR($Y347&lt;&gt;1,NOT(ISNUMBER($M347))),"",$E347*$M347)</f>
        <v/>
      </c>
      <c r="S347" s="51">
        <f>IF(OR($Y347&lt;&gt;1,NOT(ISNUMBER($N347))),"",$E347*$N347)</f>
        <v/>
      </c>
      <c r="T347" s="51">
        <f>IF(OR($Y347&lt;&gt;1,NOT(ISNUMBER($O347))),"",$E347*$O347)</f>
        <v/>
      </c>
      <c r="U347" s="51">
        <f>IF(COUNT($P347:$T347)&lt;&gt;5,"",SUM($P347:$T347))</f>
        <v/>
      </c>
      <c r="V347" s="23">
        <f>IFERROR($U347/$E347,"")</f>
        <v/>
      </c>
      <c r="W347" s="25">
        <f>IF(COUNTA($A347:$K347)=0,"",IF($A347="","Informar competência",IF($B347="","Informar SKU",IF($C347="","Informar produto",IF($D347="","Informar categoria",IF(COUNTIF('Parâmetros'!$D$4:$D$13,$D347)=0,"Categoria fora da lista",IF($E347="","Informar estoque médio",IF($G347="","Informar armazenagem",IF(COUNTIFS($A$6:$A$505,$A347,$B$6:$B$505,$B347)&gt;1,"Duplicidade de competência e SKU",IF($Y347&lt;&gt;1,"Valor, taxa ou data inválida",IF($U347="","Revisar parâmetros padrão",IF($V347&gt;'Parâmetros'!$B$8,"Taxa acima do limite",IF($E347&gt;'Parâmetros'!$B$9,"Estoque acima do limite","OK")))))))))))))</f>
        <v/>
      </c>
      <c r="X347" s="26">
        <f>IF(OR($Y347&lt;&gt;1,$A347&lt;&gt;'Resumo'!$B$3,$U347=""),"",COUNTIFS($A$6:$A$505,'Resumo'!$B$3,$Y$6:$Y$505,1,$U$6:$U$505,"&gt;"&amp;$U347)+COUNTIFS($A$6:$A347,'Resumo'!$B$3,$Y$6:$Y347,1,$U$6:$U347,$U347))</f>
        <v/>
      </c>
      <c r="Y347" s="26">
        <f>IF(COUNTA($A347:$K347)=0,"",IFERROR(IF(AND(ISNUMBER($A347),DAY($A347)=1,$A347&gt;=DATE(2020,1,1),$A347&lt;=DATE(2100,12,1),$B347&lt;&gt;"",$C347&lt;&gt;"",$D347&lt;&gt;"",COUNTIF('Parâmetros'!$D$4:$D$13,$D347)=1,ISNUMBER($E347),$E347&gt;0,ISNUMBER($G347),$G347&gt;=0,OR($F347="",AND(ISNUMBER($F347),$F347&gt;=0,$F347&lt;=1)),OR($H347="",AND(ISNUMBER($H347),$H347&gt;=0,$H347&lt;=1)),OR($I347="",AND(ISNUMBER($I347),$I347&gt;=0,$I347&lt;=1)),OR($J347="",AND(ISNUMBER($J347),$J347&gt;=0,$J347&lt;=1)),COUNTIFS($A$6:$A$505,$A347,$B$6:$B$505,$B347)=1),1,0),0))</f>
        <v/>
      </c>
    </row>
    <row r="348">
      <c r="A348" s="46" t="n"/>
      <c r="B348" s="19" t="n"/>
      <c r="C348" s="20" t="n"/>
      <c r="D348" s="19" t="n"/>
      <c r="E348" s="50" t="n"/>
      <c r="F348" s="22" t="n"/>
      <c r="G348" s="50" t="n"/>
      <c r="H348" s="22" t="n"/>
      <c r="I348" s="22" t="n"/>
      <c r="J348" s="22" t="n"/>
      <c r="K348" s="20" t="n"/>
      <c r="L348" s="23">
        <f>IF($Y348&lt;&gt;1,"",IF($F348="",IF(AND(ISNUMBER('Parâmetros'!$B$4),'Parâmetros'!$B$4&gt;=0,'Parâmetros'!$B$4&lt;=1),'Parâmetros'!$B$4,""),$F348))</f>
        <v/>
      </c>
      <c r="M348" s="23">
        <f>IF($Y348&lt;&gt;1,"",IF($H348="",IF(AND(ISNUMBER('Parâmetros'!$B$5),'Parâmetros'!$B$5&gt;=0,'Parâmetros'!$B$5&lt;=1),'Parâmetros'!$B$5,""),$H348))</f>
        <v/>
      </c>
      <c r="N348" s="23">
        <f>IF($Y348&lt;&gt;1,"",IF($I348="",IF(AND(ISNUMBER('Parâmetros'!$B$6),'Parâmetros'!$B$6&gt;=0,'Parâmetros'!$B$6&lt;=1),'Parâmetros'!$B$6,""),$I348))</f>
        <v/>
      </c>
      <c r="O348" s="23">
        <f>IF($Y348&lt;&gt;1,"",IF($J348="",IF(AND(ISNUMBER('Parâmetros'!$B$7),'Parâmetros'!$B$7&gt;=0,'Parâmetros'!$B$7&lt;=1),'Parâmetros'!$B$7,""),$J348))</f>
        <v/>
      </c>
      <c r="P348" s="51">
        <f>IF(OR($Y348&lt;&gt;1,NOT(ISNUMBER($L348))),"",$E348*$L348)</f>
        <v/>
      </c>
      <c r="Q348" s="51">
        <f>IF($Y348&lt;&gt;1,"",$G348)</f>
        <v/>
      </c>
      <c r="R348" s="51">
        <f>IF(OR($Y348&lt;&gt;1,NOT(ISNUMBER($M348))),"",$E348*$M348)</f>
        <v/>
      </c>
      <c r="S348" s="51">
        <f>IF(OR($Y348&lt;&gt;1,NOT(ISNUMBER($N348))),"",$E348*$N348)</f>
        <v/>
      </c>
      <c r="T348" s="51">
        <f>IF(OR($Y348&lt;&gt;1,NOT(ISNUMBER($O348))),"",$E348*$O348)</f>
        <v/>
      </c>
      <c r="U348" s="51">
        <f>IF(COUNT($P348:$T348)&lt;&gt;5,"",SUM($P348:$T348))</f>
        <v/>
      </c>
      <c r="V348" s="23">
        <f>IFERROR($U348/$E348,"")</f>
        <v/>
      </c>
      <c r="W348" s="25">
        <f>IF(COUNTA($A348:$K348)=0,"",IF($A348="","Informar competência",IF($B348="","Informar SKU",IF($C348="","Informar produto",IF($D348="","Informar categoria",IF(COUNTIF('Parâmetros'!$D$4:$D$13,$D348)=0,"Categoria fora da lista",IF($E348="","Informar estoque médio",IF($G348="","Informar armazenagem",IF(COUNTIFS($A$6:$A$505,$A348,$B$6:$B$505,$B348)&gt;1,"Duplicidade de competência e SKU",IF($Y348&lt;&gt;1,"Valor, taxa ou data inválida",IF($U348="","Revisar parâmetros padrão",IF($V348&gt;'Parâmetros'!$B$8,"Taxa acima do limite",IF($E348&gt;'Parâmetros'!$B$9,"Estoque acima do limite","OK")))))))))))))</f>
        <v/>
      </c>
      <c r="X348" s="26">
        <f>IF(OR($Y348&lt;&gt;1,$A348&lt;&gt;'Resumo'!$B$3,$U348=""),"",COUNTIFS($A$6:$A$505,'Resumo'!$B$3,$Y$6:$Y$505,1,$U$6:$U$505,"&gt;"&amp;$U348)+COUNTIFS($A$6:$A348,'Resumo'!$B$3,$Y$6:$Y348,1,$U$6:$U348,$U348))</f>
        <v/>
      </c>
      <c r="Y348" s="26">
        <f>IF(COUNTA($A348:$K348)=0,"",IFERROR(IF(AND(ISNUMBER($A348),DAY($A348)=1,$A348&gt;=DATE(2020,1,1),$A348&lt;=DATE(2100,12,1),$B348&lt;&gt;"",$C348&lt;&gt;"",$D348&lt;&gt;"",COUNTIF('Parâmetros'!$D$4:$D$13,$D348)=1,ISNUMBER($E348),$E348&gt;0,ISNUMBER($G348),$G348&gt;=0,OR($F348="",AND(ISNUMBER($F348),$F348&gt;=0,$F348&lt;=1)),OR($H348="",AND(ISNUMBER($H348),$H348&gt;=0,$H348&lt;=1)),OR($I348="",AND(ISNUMBER($I348),$I348&gt;=0,$I348&lt;=1)),OR($J348="",AND(ISNUMBER($J348),$J348&gt;=0,$J348&lt;=1)),COUNTIFS($A$6:$A$505,$A348,$B$6:$B$505,$B348)=1),1,0),0))</f>
        <v/>
      </c>
    </row>
    <row r="349">
      <c r="A349" s="46" t="n"/>
      <c r="B349" s="19" t="n"/>
      <c r="C349" s="20" t="n"/>
      <c r="D349" s="19" t="n"/>
      <c r="E349" s="50" t="n"/>
      <c r="F349" s="22" t="n"/>
      <c r="G349" s="50" t="n"/>
      <c r="H349" s="22" t="n"/>
      <c r="I349" s="22" t="n"/>
      <c r="J349" s="22" t="n"/>
      <c r="K349" s="20" t="n"/>
      <c r="L349" s="23">
        <f>IF($Y349&lt;&gt;1,"",IF($F349="",IF(AND(ISNUMBER('Parâmetros'!$B$4),'Parâmetros'!$B$4&gt;=0,'Parâmetros'!$B$4&lt;=1),'Parâmetros'!$B$4,""),$F349))</f>
        <v/>
      </c>
      <c r="M349" s="23">
        <f>IF($Y349&lt;&gt;1,"",IF($H349="",IF(AND(ISNUMBER('Parâmetros'!$B$5),'Parâmetros'!$B$5&gt;=0,'Parâmetros'!$B$5&lt;=1),'Parâmetros'!$B$5,""),$H349))</f>
        <v/>
      </c>
      <c r="N349" s="23">
        <f>IF($Y349&lt;&gt;1,"",IF($I349="",IF(AND(ISNUMBER('Parâmetros'!$B$6),'Parâmetros'!$B$6&gt;=0,'Parâmetros'!$B$6&lt;=1),'Parâmetros'!$B$6,""),$I349))</f>
        <v/>
      </c>
      <c r="O349" s="23">
        <f>IF($Y349&lt;&gt;1,"",IF($J349="",IF(AND(ISNUMBER('Parâmetros'!$B$7),'Parâmetros'!$B$7&gt;=0,'Parâmetros'!$B$7&lt;=1),'Parâmetros'!$B$7,""),$J349))</f>
        <v/>
      </c>
      <c r="P349" s="51">
        <f>IF(OR($Y349&lt;&gt;1,NOT(ISNUMBER($L349))),"",$E349*$L349)</f>
        <v/>
      </c>
      <c r="Q349" s="51">
        <f>IF($Y349&lt;&gt;1,"",$G349)</f>
        <v/>
      </c>
      <c r="R349" s="51">
        <f>IF(OR($Y349&lt;&gt;1,NOT(ISNUMBER($M349))),"",$E349*$M349)</f>
        <v/>
      </c>
      <c r="S349" s="51">
        <f>IF(OR($Y349&lt;&gt;1,NOT(ISNUMBER($N349))),"",$E349*$N349)</f>
        <v/>
      </c>
      <c r="T349" s="51">
        <f>IF(OR($Y349&lt;&gt;1,NOT(ISNUMBER($O349))),"",$E349*$O349)</f>
        <v/>
      </c>
      <c r="U349" s="51">
        <f>IF(COUNT($P349:$T349)&lt;&gt;5,"",SUM($P349:$T349))</f>
        <v/>
      </c>
      <c r="V349" s="23">
        <f>IFERROR($U349/$E349,"")</f>
        <v/>
      </c>
      <c r="W349" s="25">
        <f>IF(COUNTA($A349:$K349)=0,"",IF($A349="","Informar competência",IF($B349="","Informar SKU",IF($C349="","Informar produto",IF($D349="","Informar categoria",IF(COUNTIF('Parâmetros'!$D$4:$D$13,$D349)=0,"Categoria fora da lista",IF($E349="","Informar estoque médio",IF($G349="","Informar armazenagem",IF(COUNTIFS($A$6:$A$505,$A349,$B$6:$B$505,$B349)&gt;1,"Duplicidade de competência e SKU",IF($Y349&lt;&gt;1,"Valor, taxa ou data inválida",IF($U349="","Revisar parâmetros padrão",IF($V349&gt;'Parâmetros'!$B$8,"Taxa acima do limite",IF($E349&gt;'Parâmetros'!$B$9,"Estoque acima do limite","OK")))))))))))))</f>
        <v/>
      </c>
      <c r="X349" s="26">
        <f>IF(OR($Y349&lt;&gt;1,$A349&lt;&gt;'Resumo'!$B$3,$U349=""),"",COUNTIFS($A$6:$A$505,'Resumo'!$B$3,$Y$6:$Y$505,1,$U$6:$U$505,"&gt;"&amp;$U349)+COUNTIFS($A$6:$A349,'Resumo'!$B$3,$Y$6:$Y349,1,$U$6:$U349,$U349))</f>
        <v/>
      </c>
      <c r="Y349" s="26">
        <f>IF(COUNTA($A349:$K349)=0,"",IFERROR(IF(AND(ISNUMBER($A349),DAY($A349)=1,$A349&gt;=DATE(2020,1,1),$A349&lt;=DATE(2100,12,1),$B349&lt;&gt;"",$C349&lt;&gt;"",$D349&lt;&gt;"",COUNTIF('Parâmetros'!$D$4:$D$13,$D349)=1,ISNUMBER($E349),$E349&gt;0,ISNUMBER($G349),$G349&gt;=0,OR($F349="",AND(ISNUMBER($F349),$F349&gt;=0,$F349&lt;=1)),OR($H349="",AND(ISNUMBER($H349),$H349&gt;=0,$H349&lt;=1)),OR($I349="",AND(ISNUMBER($I349),$I349&gt;=0,$I349&lt;=1)),OR($J349="",AND(ISNUMBER($J349),$J349&gt;=0,$J349&lt;=1)),COUNTIFS($A$6:$A$505,$A349,$B$6:$B$505,$B349)=1),1,0),0))</f>
        <v/>
      </c>
    </row>
    <row r="350">
      <c r="A350" s="46" t="n"/>
      <c r="B350" s="19" t="n"/>
      <c r="C350" s="20" t="n"/>
      <c r="D350" s="19" t="n"/>
      <c r="E350" s="50" t="n"/>
      <c r="F350" s="22" t="n"/>
      <c r="G350" s="50" t="n"/>
      <c r="H350" s="22" t="n"/>
      <c r="I350" s="22" t="n"/>
      <c r="J350" s="22" t="n"/>
      <c r="K350" s="20" t="n"/>
      <c r="L350" s="23">
        <f>IF($Y350&lt;&gt;1,"",IF($F350="",IF(AND(ISNUMBER('Parâmetros'!$B$4),'Parâmetros'!$B$4&gt;=0,'Parâmetros'!$B$4&lt;=1),'Parâmetros'!$B$4,""),$F350))</f>
        <v/>
      </c>
      <c r="M350" s="23">
        <f>IF($Y350&lt;&gt;1,"",IF($H350="",IF(AND(ISNUMBER('Parâmetros'!$B$5),'Parâmetros'!$B$5&gt;=0,'Parâmetros'!$B$5&lt;=1),'Parâmetros'!$B$5,""),$H350))</f>
        <v/>
      </c>
      <c r="N350" s="23">
        <f>IF($Y350&lt;&gt;1,"",IF($I350="",IF(AND(ISNUMBER('Parâmetros'!$B$6),'Parâmetros'!$B$6&gt;=0,'Parâmetros'!$B$6&lt;=1),'Parâmetros'!$B$6,""),$I350))</f>
        <v/>
      </c>
      <c r="O350" s="23">
        <f>IF($Y350&lt;&gt;1,"",IF($J350="",IF(AND(ISNUMBER('Parâmetros'!$B$7),'Parâmetros'!$B$7&gt;=0,'Parâmetros'!$B$7&lt;=1),'Parâmetros'!$B$7,""),$J350))</f>
        <v/>
      </c>
      <c r="P350" s="51">
        <f>IF(OR($Y350&lt;&gt;1,NOT(ISNUMBER($L350))),"",$E350*$L350)</f>
        <v/>
      </c>
      <c r="Q350" s="51">
        <f>IF($Y350&lt;&gt;1,"",$G350)</f>
        <v/>
      </c>
      <c r="R350" s="51">
        <f>IF(OR($Y350&lt;&gt;1,NOT(ISNUMBER($M350))),"",$E350*$M350)</f>
        <v/>
      </c>
      <c r="S350" s="51">
        <f>IF(OR($Y350&lt;&gt;1,NOT(ISNUMBER($N350))),"",$E350*$N350)</f>
        <v/>
      </c>
      <c r="T350" s="51">
        <f>IF(OR($Y350&lt;&gt;1,NOT(ISNUMBER($O350))),"",$E350*$O350)</f>
        <v/>
      </c>
      <c r="U350" s="51">
        <f>IF(COUNT($P350:$T350)&lt;&gt;5,"",SUM($P350:$T350))</f>
        <v/>
      </c>
      <c r="V350" s="23">
        <f>IFERROR($U350/$E350,"")</f>
        <v/>
      </c>
      <c r="W350" s="25">
        <f>IF(COUNTA($A350:$K350)=0,"",IF($A350="","Informar competência",IF($B350="","Informar SKU",IF($C350="","Informar produto",IF($D350="","Informar categoria",IF(COUNTIF('Parâmetros'!$D$4:$D$13,$D350)=0,"Categoria fora da lista",IF($E350="","Informar estoque médio",IF($G350="","Informar armazenagem",IF(COUNTIFS($A$6:$A$505,$A350,$B$6:$B$505,$B350)&gt;1,"Duplicidade de competência e SKU",IF($Y350&lt;&gt;1,"Valor, taxa ou data inválida",IF($U350="","Revisar parâmetros padrão",IF($V350&gt;'Parâmetros'!$B$8,"Taxa acima do limite",IF($E350&gt;'Parâmetros'!$B$9,"Estoque acima do limite","OK")))))))))))))</f>
        <v/>
      </c>
      <c r="X350" s="26">
        <f>IF(OR($Y350&lt;&gt;1,$A350&lt;&gt;'Resumo'!$B$3,$U350=""),"",COUNTIFS($A$6:$A$505,'Resumo'!$B$3,$Y$6:$Y$505,1,$U$6:$U$505,"&gt;"&amp;$U350)+COUNTIFS($A$6:$A350,'Resumo'!$B$3,$Y$6:$Y350,1,$U$6:$U350,$U350))</f>
        <v/>
      </c>
      <c r="Y350" s="26">
        <f>IF(COUNTA($A350:$K350)=0,"",IFERROR(IF(AND(ISNUMBER($A350),DAY($A350)=1,$A350&gt;=DATE(2020,1,1),$A350&lt;=DATE(2100,12,1),$B350&lt;&gt;"",$C350&lt;&gt;"",$D350&lt;&gt;"",COUNTIF('Parâmetros'!$D$4:$D$13,$D350)=1,ISNUMBER($E350),$E350&gt;0,ISNUMBER($G350),$G350&gt;=0,OR($F350="",AND(ISNUMBER($F350),$F350&gt;=0,$F350&lt;=1)),OR($H350="",AND(ISNUMBER($H350),$H350&gt;=0,$H350&lt;=1)),OR($I350="",AND(ISNUMBER($I350),$I350&gt;=0,$I350&lt;=1)),OR($J350="",AND(ISNUMBER($J350),$J350&gt;=0,$J350&lt;=1)),COUNTIFS($A$6:$A$505,$A350,$B$6:$B$505,$B350)=1),1,0),0))</f>
        <v/>
      </c>
    </row>
    <row r="351">
      <c r="A351" s="46" t="n"/>
      <c r="B351" s="19" t="n"/>
      <c r="C351" s="20" t="n"/>
      <c r="D351" s="19" t="n"/>
      <c r="E351" s="50" t="n"/>
      <c r="F351" s="22" t="n"/>
      <c r="G351" s="50" t="n"/>
      <c r="H351" s="22" t="n"/>
      <c r="I351" s="22" t="n"/>
      <c r="J351" s="22" t="n"/>
      <c r="K351" s="20" t="n"/>
      <c r="L351" s="23">
        <f>IF($Y351&lt;&gt;1,"",IF($F351="",IF(AND(ISNUMBER('Parâmetros'!$B$4),'Parâmetros'!$B$4&gt;=0,'Parâmetros'!$B$4&lt;=1),'Parâmetros'!$B$4,""),$F351))</f>
        <v/>
      </c>
      <c r="M351" s="23">
        <f>IF($Y351&lt;&gt;1,"",IF($H351="",IF(AND(ISNUMBER('Parâmetros'!$B$5),'Parâmetros'!$B$5&gt;=0,'Parâmetros'!$B$5&lt;=1),'Parâmetros'!$B$5,""),$H351))</f>
        <v/>
      </c>
      <c r="N351" s="23">
        <f>IF($Y351&lt;&gt;1,"",IF($I351="",IF(AND(ISNUMBER('Parâmetros'!$B$6),'Parâmetros'!$B$6&gt;=0,'Parâmetros'!$B$6&lt;=1),'Parâmetros'!$B$6,""),$I351))</f>
        <v/>
      </c>
      <c r="O351" s="23">
        <f>IF($Y351&lt;&gt;1,"",IF($J351="",IF(AND(ISNUMBER('Parâmetros'!$B$7),'Parâmetros'!$B$7&gt;=0,'Parâmetros'!$B$7&lt;=1),'Parâmetros'!$B$7,""),$J351))</f>
        <v/>
      </c>
      <c r="P351" s="51">
        <f>IF(OR($Y351&lt;&gt;1,NOT(ISNUMBER($L351))),"",$E351*$L351)</f>
        <v/>
      </c>
      <c r="Q351" s="51">
        <f>IF($Y351&lt;&gt;1,"",$G351)</f>
        <v/>
      </c>
      <c r="R351" s="51">
        <f>IF(OR($Y351&lt;&gt;1,NOT(ISNUMBER($M351))),"",$E351*$M351)</f>
        <v/>
      </c>
      <c r="S351" s="51">
        <f>IF(OR($Y351&lt;&gt;1,NOT(ISNUMBER($N351))),"",$E351*$N351)</f>
        <v/>
      </c>
      <c r="T351" s="51">
        <f>IF(OR($Y351&lt;&gt;1,NOT(ISNUMBER($O351))),"",$E351*$O351)</f>
        <v/>
      </c>
      <c r="U351" s="51">
        <f>IF(COUNT($P351:$T351)&lt;&gt;5,"",SUM($P351:$T351))</f>
        <v/>
      </c>
      <c r="V351" s="23">
        <f>IFERROR($U351/$E351,"")</f>
        <v/>
      </c>
      <c r="W351" s="25">
        <f>IF(COUNTA($A351:$K351)=0,"",IF($A351="","Informar competência",IF($B351="","Informar SKU",IF($C351="","Informar produto",IF($D351="","Informar categoria",IF(COUNTIF('Parâmetros'!$D$4:$D$13,$D351)=0,"Categoria fora da lista",IF($E351="","Informar estoque médio",IF($G351="","Informar armazenagem",IF(COUNTIFS($A$6:$A$505,$A351,$B$6:$B$505,$B351)&gt;1,"Duplicidade de competência e SKU",IF($Y351&lt;&gt;1,"Valor, taxa ou data inválida",IF($U351="","Revisar parâmetros padrão",IF($V351&gt;'Parâmetros'!$B$8,"Taxa acima do limite",IF($E351&gt;'Parâmetros'!$B$9,"Estoque acima do limite","OK")))))))))))))</f>
        <v/>
      </c>
      <c r="X351" s="26">
        <f>IF(OR($Y351&lt;&gt;1,$A351&lt;&gt;'Resumo'!$B$3,$U351=""),"",COUNTIFS($A$6:$A$505,'Resumo'!$B$3,$Y$6:$Y$505,1,$U$6:$U$505,"&gt;"&amp;$U351)+COUNTIFS($A$6:$A351,'Resumo'!$B$3,$Y$6:$Y351,1,$U$6:$U351,$U351))</f>
        <v/>
      </c>
      <c r="Y351" s="26">
        <f>IF(COUNTA($A351:$K351)=0,"",IFERROR(IF(AND(ISNUMBER($A351),DAY($A351)=1,$A351&gt;=DATE(2020,1,1),$A351&lt;=DATE(2100,12,1),$B351&lt;&gt;"",$C351&lt;&gt;"",$D351&lt;&gt;"",COUNTIF('Parâmetros'!$D$4:$D$13,$D351)=1,ISNUMBER($E351),$E351&gt;0,ISNUMBER($G351),$G351&gt;=0,OR($F351="",AND(ISNUMBER($F351),$F351&gt;=0,$F351&lt;=1)),OR($H351="",AND(ISNUMBER($H351),$H351&gt;=0,$H351&lt;=1)),OR($I351="",AND(ISNUMBER($I351),$I351&gt;=0,$I351&lt;=1)),OR($J351="",AND(ISNUMBER($J351),$J351&gt;=0,$J351&lt;=1)),COUNTIFS($A$6:$A$505,$A351,$B$6:$B$505,$B351)=1),1,0),0))</f>
        <v/>
      </c>
    </row>
    <row r="352">
      <c r="A352" s="46" t="n"/>
      <c r="B352" s="19" t="n"/>
      <c r="C352" s="20" t="n"/>
      <c r="D352" s="19" t="n"/>
      <c r="E352" s="50" t="n"/>
      <c r="F352" s="22" t="n"/>
      <c r="G352" s="50" t="n"/>
      <c r="H352" s="22" t="n"/>
      <c r="I352" s="22" t="n"/>
      <c r="J352" s="22" t="n"/>
      <c r="K352" s="20" t="n"/>
      <c r="L352" s="23">
        <f>IF($Y352&lt;&gt;1,"",IF($F352="",IF(AND(ISNUMBER('Parâmetros'!$B$4),'Parâmetros'!$B$4&gt;=0,'Parâmetros'!$B$4&lt;=1),'Parâmetros'!$B$4,""),$F352))</f>
        <v/>
      </c>
      <c r="M352" s="23">
        <f>IF($Y352&lt;&gt;1,"",IF($H352="",IF(AND(ISNUMBER('Parâmetros'!$B$5),'Parâmetros'!$B$5&gt;=0,'Parâmetros'!$B$5&lt;=1),'Parâmetros'!$B$5,""),$H352))</f>
        <v/>
      </c>
      <c r="N352" s="23">
        <f>IF($Y352&lt;&gt;1,"",IF($I352="",IF(AND(ISNUMBER('Parâmetros'!$B$6),'Parâmetros'!$B$6&gt;=0,'Parâmetros'!$B$6&lt;=1),'Parâmetros'!$B$6,""),$I352))</f>
        <v/>
      </c>
      <c r="O352" s="23">
        <f>IF($Y352&lt;&gt;1,"",IF($J352="",IF(AND(ISNUMBER('Parâmetros'!$B$7),'Parâmetros'!$B$7&gt;=0,'Parâmetros'!$B$7&lt;=1),'Parâmetros'!$B$7,""),$J352))</f>
        <v/>
      </c>
      <c r="P352" s="51">
        <f>IF(OR($Y352&lt;&gt;1,NOT(ISNUMBER($L352))),"",$E352*$L352)</f>
        <v/>
      </c>
      <c r="Q352" s="51">
        <f>IF($Y352&lt;&gt;1,"",$G352)</f>
        <v/>
      </c>
      <c r="R352" s="51">
        <f>IF(OR($Y352&lt;&gt;1,NOT(ISNUMBER($M352))),"",$E352*$M352)</f>
        <v/>
      </c>
      <c r="S352" s="51">
        <f>IF(OR($Y352&lt;&gt;1,NOT(ISNUMBER($N352))),"",$E352*$N352)</f>
        <v/>
      </c>
      <c r="T352" s="51">
        <f>IF(OR($Y352&lt;&gt;1,NOT(ISNUMBER($O352))),"",$E352*$O352)</f>
        <v/>
      </c>
      <c r="U352" s="51">
        <f>IF(COUNT($P352:$T352)&lt;&gt;5,"",SUM($P352:$T352))</f>
        <v/>
      </c>
      <c r="V352" s="23">
        <f>IFERROR($U352/$E352,"")</f>
        <v/>
      </c>
      <c r="W352" s="25">
        <f>IF(COUNTA($A352:$K352)=0,"",IF($A352="","Informar competência",IF($B352="","Informar SKU",IF($C352="","Informar produto",IF($D352="","Informar categoria",IF(COUNTIF('Parâmetros'!$D$4:$D$13,$D352)=0,"Categoria fora da lista",IF($E352="","Informar estoque médio",IF($G352="","Informar armazenagem",IF(COUNTIFS($A$6:$A$505,$A352,$B$6:$B$505,$B352)&gt;1,"Duplicidade de competência e SKU",IF($Y352&lt;&gt;1,"Valor, taxa ou data inválida",IF($U352="","Revisar parâmetros padrão",IF($V352&gt;'Parâmetros'!$B$8,"Taxa acima do limite",IF($E352&gt;'Parâmetros'!$B$9,"Estoque acima do limite","OK")))))))))))))</f>
        <v/>
      </c>
      <c r="X352" s="26">
        <f>IF(OR($Y352&lt;&gt;1,$A352&lt;&gt;'Resumo'!$B$3,$U352=""),"",COUNTIFS($A$6:$A$505,'Resumo'!$B$3,$Y$6:$Y$505,1,$U$6:$U$505,"&gt;"&amp;$U352)+COUNTIFS($A$6:$A352,'Resumo'!$B$3,$Y$6:$Y352,1,$U$6:$U352,$U352))</f>
        <v/>
      </c>
      <c r="Y352" s="26">
        <f>IF(COUNTA($A352:$K352)=0,"",IFERROR(IF(AND(ISNUMBER($A352),DAY($A352)=1,$A352&gt;=DATE(2020,1,1),$A352&lt;=DATE(2100,12,1),$B352&lt;&gt;"",$C352&lt;&gt;"",$D352&lt;&gt;"",COUNTIF('Parâmetros'!$D$4:$D$13,$D352)=1,ISNUMBER($E352),$E352&gt;0,ISNUMBER($G352),$G352&gt;=0,OR($F352="",AND(ISNUMBER($F352),$F352&gt;=0,$F352&lt;=1)),OR($H352="",AND(ISNUMBER($H352),$H352&gt;=0,$H352&lt;=1)),OR($I352="",AND(ISNUMBER($I352),$I352&gt;=0,$I352&lt;=1)),OR($J352="",AND(ISNUMBER($J352),$J352&gt;=0,$J352&lt;=1)),COUNTIFS($A$6:$A$505,$A352,$B$6:$B$505,$B352)=1),1,0),0))</f>
        <v/>
      </c>
    </row>
    <row r="353">
      <c r="A353" s="46" t="n"/>
      <c r="B353" s="19" t="n"/>
      <c r="C353" s="20" t="n"/>
      <c r="D353" s="19" t="n"/>
      <c r="E353" s="50" t="n"/>
      <c r="F353" s="22" t="n"/>
      <c r="G353" s="50" t="n"/>
      <c r="H353" s="22" t="n"/>
      <c r="I353" s="22" t="n"/>
      <c r="J353" s="22" t="n"/>
      <c r="K353" s="20" t="n"/>
      <c r="L353" s="23">
        <f>IF($Y353&lt;&gt;1,"",IF($F353="",IF(AND(ISNUMBER('Parâmetros'!$B$4),'Parâmetros'!$B$4&gt;=0,'Parâmetros'!$B$4&lt;=1),'Parâmetros'!$B$4,""),$F353))</f>
        <v/>
      </c>
      <c r="M353" s="23">
        <f>IF($Y353&lt;&gt;1,"",IF($H353="",IF(AND(ISNUMBER('Parâmetros'!$B$5),'Parâmetros'!$B$5&gt;=0,'Parâmetros'!$B$5&lt;=1),'Parâmetros'!$B$5,""),$H353))</f>
        <v/>
      </c>
      <c r="N353" s="23">
        <f>IF($Y353&lt;&gt;1,"",IF($I353="",IF(AND(ISNUMBER('Parâmetros'!$B$6),'Parâmetros'!$B$6&gt;=0,'Parâmetros'!$B$6&lt;=1),'Parâmetros'!$B$6,""),$I353))</f>
        <v/>
      </c>
      <c r="O353" s="23">
        <f>IF($Y353&lt;&gt;1,"",IF($J353="",IF(AND(ISNUMBER('Parâmetros'!$B$7),'Parâmetros'!$B$7&gt;=0,'Parâmetros'!$B$7&lt;=1),'Parâmetros'!$B$7,""),$J353))</f>
        <v/>
      </c>
      <c r="P353" s="51">
        <f>IF(OR($Y353&lt;&gt;1,NOT(ISNUMBER($L353))),"",$E353*$L353)</f>
        <v/>
      </c>
      <c r="Q353" s="51">
        <f>IF($Y353&lt;&gt;1,"",$G353)</f>
        <v/>
      </c>
      <c r="R353" s="51">
        <f>IF(OR($Y353&lt;&gt;1,NOT(ISNUMBER($M353))),"",$E353*$M353)</f>
        <v/>
      </c>
      <c r="S353" s="51">
        <f>IF(OR($Y353&lt;&gt;1,NOT(ISNUMBER($N353))),"",$E353*$N353)</f>
        <v/>
      </c>
      <c r="T353" s="51">
        <f>IF(OR($Y353&lt;&gt;1,NOT(ISNUMBER($O353))),"",$E353*$O353)</f>
        <v/>
      </c>
      <c r="U353" s="51">
        <f>IF(COUNT($P353:$T353)&lt;&gt;5,"",SUM($P353:$T353))</f>
        <v/>
      </c>
      <c r="V353" s="23">
        <f>IFERROR($U353/$E353,"")</f>
        <v/>
      </c>
      <c r="W353" s="25">
        <f>IF(COUNTA($A353:$K353)=0,"",IF($A353="","Informar competência",IF($B353="","Informar SKU",IF($C353="","Informar produto",IF($D353="","Informar categoria",IF(COUNTIF('Parâmetros'!$D$4:$D$13,$D353)=0,"Categoria fora da lista",IF($E353="","Informar estoque médio",IF($G353="","Informar armazenagem",IF(COUNTIFS($A$6:$A$505,$A353,$B$6:$B$505,$B353)&gt;1,"Duplicidade de competência e SKU",IF($Y353&lt;&gt;1,"Valor, taxa ou data inválida",IF($U353="","Revisar parâmetros padrão",IF($V353&gt;'Parâmetros'!$B$8,"Taxa acima do limite",IF($E353&gt;'Parâmetros'!$B$9,"Estoque acima do limite","OK")))))))))))))</f>
        <v/>
      </c>
      <c r="X353" s="26">
        <f>IF(OR($Y353&lt;&gt;1,$A353&lt;&gt;'Resumo'!$B$3,$U353=""),"",COUNTIFS($A$6:$A$505,'Resumo'!$B$3,$Y$6:$Y$505,1,$U$6:$U$505,"&gt;"&amp;$U353)+COUNTIFS($A$6:$A353,'Resumo'!$B$3,$Y$6:$Y353,1,$U$6:$U353,$U353))</f>
        <v/>
      </c>
      <c r="Y353" s="26">
        <f>IF(COUNTA($A353:$K353)=0,"",IFERROR(IF(AND(ISNUMBER($A353),DAY($A353)=1,$A353&gt;=DATE(2020,1,1),$A353&lt;=DATE(2100,12,1),$B353&lt;&gt;"",$C353&lt;&gt;"",$D353&lt;&gt;"",COUNTIF('Parâmetros'!$D$4:$D$13,$D353)=1,ISNUMBER($E353),$E353&gt;0,ISNUMBER($G353),$G353&gt;=0,OR($F353="",AND(ISNUMBER($F353),$F353&gt;=0,$F353&lt;=1)),OR($H353="",AND(ISNUMBER($H353),$H353&gt;=0,$H353&lt;=1)),OR($I353="",AND(ISNUMBER($I353),$I353&gt;=0,$I353&lt;=1)),OR($J353="",AND(ISNUMBER($J353),$J353&gt;=0,$J353&lt;=1)),COUNTIFS($A$6:$A$505,$A353,$B$6:$B$505,$B353)=1),1,0),0))</f>
        <v/>
      </c>
    </row>
    <row r="354">
      <c r="A354" s="46" t="n"/>
      <c r="B354" s="19" t="n"/>
      <c r="C354" s="20" t="n"/>
      <c r="D354" s="19" t="n"/>
      <c r="E354" s="50" t="n"/>
      <c r="F354" s="22" t="n"/>
      <c r="G354" s="50" t="n"/>
      <c r="H354" s="22" t="n"/>
      <c r="I354" s="22" t="n"/>
      <c r="J354" s="22" t="n"/>
      <c r="K354" s="20" t="n"/>
      <c r="L354" s="23">
        <f>IF($Y354&lt;&gt;1,"",IF($F354="",IF(AND(ISNUMBER('Parâmetros'!$B$4),'Parâmetros'!$B$4&gt;=0,'Parâmetros'!$B$4&lt;=1),'Parâmetros'!$B$4,""),$F354))</f>
        <v/>
      </c>
      <c r="M354" s="23">
        <f>IF($Y354&lt;&gt;1,"",IF($H354="",IF(AND(ISNUMBER('Parâmetros'!$B$5),'Parâmetros'!$B$5&gt;=0,'Parâmetros'!$B$5&lt;=1),'Parâmetros'!$B$5,""),$H354))</f>
        <v/>
      </c>
      <c r="N354" s="23">
        <f>IF($Y354&lt;&gt;1,"",IF($I354="",IF(AND(ISNUMBER('Parâmetros'!$B$6),'Parâmetros'!$B$6&gt;=0,'Parâmetros'!$B$6&lt;=1),'Parâmetros'!$B$6,""),$I354))</f>
        <v/>
      </c>
      <c r="O354" s="23">
        <f>IF($Y354&lt;&gt;1,"",IF($J354="",IF(AND(ISNUMBER('Parâmetros'!$B$7),'Parâmetros'!$B$7&gt;=0,'Parâmetros'!$B$7&lt;=1),'Parâmetros'!$B$7,""),$J354))</f>
        <v/>
      </c>
      <c r="P354" s="51">
        <f>IF(OR($Y354&lt;&gt;1,NOT(ISNUMBER($L354))),"",$E354*$L354)</f>
        <v/>
      </c>
      <c r="Q354" s="51">
        <f>IF($Y354&lt;&gt;1,"",$G354)</f>
        <v/>
      </c>
      <c r="R354" s="51">
        <f>IF(OR($Y354&lt;&gt;1,NOT(ISNUMBER($M354))),"",$E354*$M354)</f>
        <v/>
      </c>
      <c r="S354" s="51">
        <f>IF(OR($Y354&lt;&gt;1,NOT(ISNUMBER($N354))),"",$E354*$N354)</f>
        <v/>
      </c>
      <c r="T354" s="51">
        <f>IF(OR($Y354&lt;&gt;1,NOT(ISNUMBER($O354))),"",$E354*$O354)</f>
        <v/>
      </c>
      <c r="U354" s="51">
        <f>IF(COUNT($P354:$T354)&lt;&gt;5,"",SUM($P354:$T354))</f>
        <v/>
      </c>
      <c r="V354" s="23">
        <f>IFERROR($U354/$E354,"")</f>
        <v/>
      </c>
      <c r="W354" s="25">
        <f>IF(COUNTA($A354:$K354)=0,"",IF($A354="","Informar competência",IF($B354="","Informar SKU",IF($C354="","Informar produto",IF($D354="","Informar categoria",IF(COUNTIF('Parâmetros'!$D$4:$D$13,$D354)=0,"Categoria fora da lista",IF($E354="","Informar estoque médio",IF($G354="","Informar armazenagem",IF(COUNTIFS($A$6:$A$505,$A354,$B$6:$B$505,$B354)&gt;1,"Duplicidade de competência e SKU",IF($Y354&lt;&gt;1,"Valor, taxa ou data inválida",IF($U354="","Revisar parâmetros padrão",IF($V354&gt;'Parâmetros'!$B$8,"Taxa acima do limite",IF($E354&gt;'Parâmetros'!$B$9,"Estoque acima do limite","OK")))))))))))))</f>
        <v/>
      </c>
      <c r="X354" s="26">
        <f>IF(OR($Y354&lt;&gt;1,$A354&lt;&gt;'Resumo'!$B$3,$U354=""),"",COUNTIFS($A$6:$A$505,'Resumo'!$B$3,$Y$6:$Y$505,1,$U$6:$U$505,"&gt;"&amp;$U354)+COUNTIFS($A$6:$A354,'Resumo'!$B$3,$Y$6:$Y354,1,$U$6:$U354,$U354))</f>
        <v/>
      </c>
      <c r="Y354" s="26">
        <f>IF(COUNTA($A354:$K354)=0,"",IFERROR(IF(AND(ISNUMBER($A354),DAY($A354)=1,$A354&gt;=DATE(2020,1,1),$A354&lt;=DATE(2100,12,1),$B354&lt;&gt;"",$C354&lt;&gt;"",$D354&lt;&gt;"",COUNTIF('Parâmetros'!$D$4:$D$13,$D354)=1,ISNUMBER($E354),$E354&gt;0,ISNUMBER($G354),$G354&gt;=0,OR($F354="",AND(ISNUMBER($F354),$F354&gt;=0,$F354&lt;=1)),OR($H354="",AND(ISNUMBER($H354),$H354&gt;=0,$H354&lt;=1)),OR($I354="",AND(ISNUMBER($I354),$I354&gt;=0,$I354&lt;=1)),OR($J354="",AND(ISNUMBER($J354),$J354&gt;=0,$J354&lt;=1)),COUNTIFS($A$6:$A$505,$A354,$B$6:$B$505,$B354)=1),1,0),0))</f>
        <v/>
      </c>
    </row>
    <row r="355">
      <c r="A355" s="46" t="n"/>
      <c r="B355" s="19" t="n"/>
      <c r="C355" s="20" t="n"/>
      <c r="D355" s="19" t="n"/>
      <c r="E355" s="50" t="n"/>
      <c r="F355" s="22" t="n"/>
      <c r="G355" s="50" t="n"/>
      <c r="H355" s="22" t="n"/>
      <c r="I355" s="22" t="n"/>
      <c r="J355" s="22" t="n"/>
      <c r="K355" s="20" t="n"/>
      <c r="L355" s="23">
        <f>IF($Y355&lt;&gt;1,"",IF($F355="",IF(AND(ISNUMBER('Parâmetros'!$B$4),'Parâmetros'!$B$4&gt;=0,'Parâmetros'!$B$4&lt;=1),'Parâmetros'!$B$4,""),$F355))</f>
        <v/>
      </c>
      <c r="M355" s="23">
        <f>IF($Y355&lt;&gt;1,"",IF($H355="",IF(AND(ISNUMBER('Parâmetros'!$B$5),'Parâmetros'!$B$5&gt;=0,'Parâmetros'!$B$5&lt;=1),'Parâmetros'!$B$5,""),$H355))</f>
        <v/>
      </c>
      <c r="N355" s="23">
        <f>IF($Y355&lt;&gt;1,"",IF($I355="",IF(AND(ISNUMBER('Parâmetros'!$B$6),'Parâmetros'!$B$6&gt;=0,'Parâmetros'!$B$6&lt;=1),'Parâmetros'!$B$6,""),$I355))</f>
        <v/>
      </c>
      <c r="O355" s="23">
        <f>IF($Y355&lt;&gt;1,"",IF($J355="",IF(AND(ISNUMBER('Parâmetros'!$B$7),'Parâmetros'!$B$7&gt;=0,'Parâmetros'!$B$7&lt;=1),'Parâmetros'!$B$7,""),$J355))</f>
        <v/>
      </c>
      <c r="P355" s="51">
        <f>IF(OR($Y355&lt;&gt;1,NOT(ISNUMBER($L355))),"",$E355*$L355)</f>
        <v/>
      </c>
      <c r="Q355" s="51">
        <f>IF($Y355&lt;&gt;1,"",$G355)</f>
        <v/>
      </c>
      <c r="R355" s="51">
        <f>IF(OR($Y355&lt;&gt;1,NOT(ISNUMBER($M355))),"",$E355*$M355)</f>
        <v/>
      </c>
      <c r="S355" s="51">
        <f>IF(OR($Y355&lt;&gt;1,NOT(ISNUMBER($N355))),"",$E355*$N355)</f>
        <v/>
      </c>
      <c r="T355" s="51">
        <f>IF(OR($Y355&lt;&gt;1,NOT(ISNUMBER($O355))),"",$E355*$O355)</f>
        <v/>
      </c>
      <c r="U355" s="51">
        <f>IF(COUNT($P355:$T355)&lt;&gt;5,"",SUM($P355:$T355))</f>
        <v/>
      </c>
      <c r="V355" s="23">
        <f>IFERROR($U355/$E355,"")</f>
        <v/>
      </c>
      <c r="W355" s="25">
        <f>IF(COUNTA($A355:$K355)=0,"",IF($A355="","Informar competência",IF($B355="","Informar SKU",IF($C355="","Informar produto",IF($D355="","Informar categoria",IF(COUNTIF('Parâmetros'!$D$4:$D$13,$D355)=0,"Categoria fora da lista",IF($E355="","Informar estoque médio",IF($G355="","Informar armazenagem",IF(COUNTIFS($A$6:$A$505,$A355,$B$6:$B$505,$B355)&gt;1,"Duplicidade de competência e SKU",IF($Y355&lt;&gt;1,"Valor, taxa ou data inválida",IF($U355="","Revisar parâmetros padrão",IF($V355&gt;'Parâmetros'!$B$8,"Taxa acima do limite",IF($E355&gt;'Parâmetros'!$B$9,"Estoque acima do limite","OK")))))))))))))</f>
        <v/>
      </c>
      <c r="X355" s="26">
        <f>IF(OR($Y355&lt;&gt;1,$A355&lt;&gt;'Resumo'!$B$3,$U355=""),"",COUNTIFS($A$6:$A$505,'Resumo'!$B$3,$Y$6:$Y$505,1,$U$6:$U$505,"&gt;"&amp;$U355)+COUNTIFS($A$6:$A355,'Resumo'!$B$3,$Y$6:$Y355,1,$U$6:$U355,$U355))</f>
        <v/>
      </c>
      <c r="Y355" s="26">
        <f>IF(COUNTA($A355:$K355)=0,"",IFERROR(IF(AND(ISNUMBER($A355),DAY($A355)=1,$A355&gt;=DATE(2020,1,1),$A355&lt;=DATE(2100,12,1),$B355&lt;&gt;"",$C355&lt;&gt;"",$D355&lt;&gt;"",COUNTIF('Parâmetros'!$D$4:$D$13,$D355)=1,ISNUMBER($E355),$E355&gt;0,ISNUMBER($G355),$G355&gt;=0,OR($F355="",AND(ISNUMBER($F355),$F355&gt;=0,$F355&lt;=1)),OR($H355="",AND(ISNUMBER($H355),$H355&gt;=0,$H355&lt;=1)),OR($I355="",AND(ISNUMBER($I355),$I355&gt;=0,$I355&lt;=1)),OR($J355="",AND(ISNUMBER($J355),$J355&gt;=0,$J355&lt;=1)),COUNTIFS($A$6:$A$505,$A355,$B$6:$B$505,$B355)=1),1,0),0))</f>
        <v/>
      </c>
    </row>
    <row r="356">
      <c r="A356" s="46" t="n"/>
      <c r="B356" s="19" t="n"/>
      <c r="C356" s="20" t="n"/>
      <c r="D356" s="19" t="n"/>
      <c r="E356" s="50" t="n"/>
      <c r="F356" s="22" t="n"/>
      <c r="G356" s="50" t="n"/>
      <c r="H356" s="22" t="n"/>
      <c r="I356" s="22" t="n"/>
      <c r="J356" s="22" t="n"/>
      <c r="K356" s="20" t="n"/>
      <c r="L356" s="23">
        <f>IF($Y356&lt;&gt;1,"",IF($F356="",IF(AND(ISNUMBER('Parâmetros'!$B$4),'Parâmetros'!$B$4&gt;=0,'Parâmetros'!$B$4&lt;=1),'Parâmetros'!$B$4,""),$F356))</f>
        <v/>
      </c>
      <c r="M356" s="23">
        <f>IF($Y356&lt;&gt;1,"",IF($H356="",IF(AND(ISNUMBER('Parâmetros'!$B$5),'Parâmetros'!$B$5&gt;=0,'Parâmetros'!$B$5&lt;=1),'Parâmetros'!$B$5,""),$H356))</f>
        <v/>
      </c>
      <c r="N356" s="23">
        <f>IF($Y356&lt;&gt;1,"",IF($I356="",IF(AND(ISNUMBER('Parâmetros'!$B$6),'Parâmetros'!$B$6&gt;=0,'Parâmetros'!$B$6&lt;=1),'Parâmetros'!$B$6,""),$I356))</f>
        <v/>
      </c>
      <c r="O356" s="23">
        <f>IF($Y356&lt;&gt;1,"",IF($J356="",IF(AND(ISNUMBER('Parâmetros'!$B$7),'Parâmetros'!$B$7&gt;=0,'Parâmetros'!$B$7&lt;=1),'Parâmetros'!$B$7,""),$J356))</f>
        <v/>
      </c>
      <c r="P356" s="51">
        <f>IF(OR($Y356&lt;&gt;1,NOT(ISNUMBER($L356))),"",$E356*$L356)</f>
        <v/>
      </c>
      <c r="Q356" s="51">
        <f>IF($Y356&lt;&gt;1,"",$G356)</f>
        <v/>
      </c>
      <c r="R356" s="51">
        <f>IF(OR($Y356&lt;&gt;1,NOT(ISNUMBER($M356))),"",$E356*$M356)</f>
        <v/>
      </c>
      <c r="S356" s="51">
        <f>IF(OR($Y356&lt;&gt;1,NOT(ISNUMBER($N356))),"",$E356*$N356)</f>
        <v/>
      </c>
      <c r="T356" s="51">
        <f>IF(OR($Y356&lt;&gt;1,NOT(ISNUMBER($O356))),"",$E356*$O356)</f>
        <v/>
      </c>
      <c r="U356" s="51">
        <f>IF(COUNT($P356:$T356)&lt;&gt;5,"",SUM($P356:$T356))</f>
        <v/>
      </c>
      <c r="V356" s="23">
        <f>IFERROR($U356/$E356,"")</f>
        <v/>
      </c>
      <c r="W356" s="25">
        <f>IF(COUNTA($A356:$K356)=0,"",IF($A356="","Informar competência",IF($B356="","Informar SKU",IF($C356="","Informar produto",IF($D356="","Informar categoria",IF(COUNTIF('Parâmetros'!$D$4:$D$13,$D356)=0,"Categoria fora da lista",IF($E356="","Informar estoque médio",IF($G356="","Informar armazenagem",IF(COUNTIFS($A$6:$A$505,$A356,$B$6:$B$505,$B356)&gt;1,"Duplicidade de competência e SKU",IF($Y356&lt;&gt;1,"Valor, taxa ou data inválida",IF($U356="","Revisar parâmetros padrão",IF($V356&gt;'Parâmetros'!$B$8,"Taxa acima do limite",IF($E356&gt;'Parâmetros'!$B$9,"Estoque acima do limite","OK")))))))))))))</f>
        <v/>
      </c>
      <c r="X356" s="26">
        <f>IF(OR($Y356&lt;&gt;1,$A356&lt;&gt;'Resumo'!$B$3,$U356=""),"",COUNTIFS($A$6:$A$505,'Resumo'!$B$3,$Y$6:$Y$505,1,$U$6:$U$505,"&gt;"&amp;$U356)+COUNTIFS($A$6:$A356,'Resumo'!$B$3,$Y$6:$Y356,1,$U$6:$U356,$U356))</f>
        <v/>
      </c>
      <c r="Y356" s="26">
        <f>IF(COUNTA($A356:$K356)=0,"",IFERROR(IF(AND(ISNUMBER($A356),DAY($A356)=1,$A356&gt;=DATE(2020,1,1),$A356&lt;=DATE(2100,12,1),$B356&lt;&gt;"",$C356&lt;&gt;"",$D356&lt;&gt;"",COUNTIF('Parâmetros'!$D$4:$D$13,$D356)=1,ISNUMBER($E356),$E356&gt;0,ISNUMBER($G356),$G356&gt;=0,OR($F356="",AND(ISNUMBER($F356),$F356&gt;=0,$F356&lt;=1)),OR($H356="",AND(ISNUMBER($H356),$H356&gt;=0,$H356&lt;=1)),OR($I356="",AND(ISNUMBER($I356),$I356&gt;=0,$I356&lt;=1)),OR($J356="",AND(ISNUMBER($J356),$J356&gt;=0,$J356&lt;=1)),COUNTIFS($A$6:$A$505,$A356,$B$6:$B$505,$B356)=1),1,0),0))</f>
        <v/>
      </c>
    </row>
    <row r="357">
      <c r="A357" s="46" t="n"/>
      <c r="B357" s="19" t="n"/>
      <c r="C357" s="20" t="n"/>
      <c r="D357" s="19" t="n"/>
      <c r="E357" s="50" t="n"/>
      <c r="F357" s="22" t="n"/>
      <c r="G357" s="50" t="n"/>
      <c r="H357" s="22" t="n"/>
      <c r="I357" s="22" t="n"/>
      <c r="J357" s="22" t="n"/>
      <c r="K357" s="20" t="n"/>
      <c r="L357" s="23">
        <f>IF($Y357&lt;&gt;1,"",IF($F357="",IF(AND(ISNUMBER('Parâmetros'!$B$4),'Parâmetros'!$B$4&gt;=0,'Parâmetros'!$B$4&lt;=1),'Parâmetros'!$B$4,""),$F357))</f>
        <v/>
      </c>
      <c r="M357" s="23">
        <f>IF($Y357&lt;&gt;1,"",IF($H357="",IF(AND(ISNUMBER('Parâmetros'!$B$5),'Parâmetros'!$B$5&gt;=0,'Parâmetros'!$B$5&lt;=1),'Parâmetros'!$B$5,""),$H357))</f>
        <v/>
      </c>
      <c r="N357" s="23">
        <f>IF($Y357&lt;&gt;1,"",IF($I357="",IF(AND(ISNUMBER('Parâmetros'!$B$6),'Parâmetros'!$B$6&gt;=0,'Parâmetros'!$B$6&lt;=1),'Parâmetros'!$B$6,""),$I357))</f>
        <v/>
      </c>
      <c r="O357" s="23">
        <f>IF($Y357&lt;&gt;1,"",IF($J357="",IF(AND(ISNUMBER('Parâmetros'!$B$7),'Parâmetros'!$B$7&gt;=0,'Parâmetros'!$B$7&lt;=1),'Parâmetros'!$B$7,""),$J357))</f>
        <v/>
      </c>
      <c r="P357" s="51">
        <f>IF(OR($Y357&lt;&gt;1,NOT(ISNUMBER($L357))),"",$E357*$L357)</f>
        <v/>
      </c>
      <c r="Q357" s="51">
        <f>IF($Y357&lt;&gt;1,"",$G357)</f>
        <v/>
      </c>
      <c r="R357" s="51">
        <f>IF(OR($Y357&lt;&gt;1,NOT(ISNUMBER($M357))),"",$E357*$M357)</f>
        <v/>
      </c>
      <c r="S357" s="51">
        <f>IF(OR($Y357&lt;&gt;1,NOT(ISNUMBER($N357))),"",$E357*$N357)</f>
        <v/>
      </c>
      <c r="T357" s="51">
        <f>IF(OR($Y357&lt;&gt;1,NOT(ISNUMBER($O357))),"",$E357*$O357)</f>
        <v/>
      </c>
      <c r="U357" s="51">
        <f>IF(COUNT($P357:$T357)&lt;&gt;5,"",SUM($P357:$T357))</f>
        <v/>
      </c>
      <c r="V357" s="23">
        <f>IFERROR($U357/$E357,"")</f>
        <v/>
      </c>
      <c r="W357" s="25">
        <f>IF(COUNTA($A357:$K357)=0,"",IF($A357="","Informar competência",IF($B357="","Informar SKU",IF($C357="","Informar produto",IF($D357="","Informar categoria",IF(COUNTIF('Parâmetros'!$D$4:$D$13,$D357)=0,"Categoria fora da lista",IF($E357="","Informar estoque médio",IF($G357="","Informar armazenagem",IF(COUNTIFS($A$6:$A$505,$A357,$B$6:$B$505,$B357)&gt;1,"Duplicidade de competência e SKU",IF($Y357&lt;&gt;1,"Valor, taxa ou data inválida",IF($U357="","Revisar parâmetros padrão",IF($V357&gt;'Parâmetros'!$B$8,"Taxa acima do limite",IF($E357&gt;'Parâmetros'!$B$9,"Estoque acima do limite","OK")))))))))))))</f>
        <v/>
      </c>
      <c r="X357" s="26">
        <f>IF(OR($Y357&lt;&gt;1,$A357&lt;&gt;'Resumo'!$B$3,$U357=""),"",COUNTIFS($A$6:$A$505,'Resumo'!$B$3,$Y$6:$Y$505,1,$U$6:$U$505,"&gt;"&amp;$U357)+COUNTIFS($A$6:$A357,'Resumo'!$B$3,$Y$6:$Y357,1,$U$6:$U357,$U357))</f>
        <v/>
      </c>
      <c r="Y357" s="26">
        <f>IF(COUNTA($A357:$K357)=0,"",IFERROR(IF(AND(ISNUMBER($A357),DAY($A357)=1,$A357&gt;=DATE(2020,1,1),$A357&lt;=DATE(2100,12,1),$B357&lt;&gt;"",$C357&lt;&gt;"",$D357&lt;&gt;"",COUNTIF('Parâmetros'!$D$4:$D$13,$D357)=1,ISNUMBER($E357),$E357&gt;0,ISNUMBER($G357),$G357&gt;=0,OR($F357="",AND(ISNUMBER($F357),$F357&gt;=0,$F357&lt;=1)),OR($H357="",AND(ISNUMBER($H357),$H357&gt;=0,$H357&lt;=1)),OR($I357="",AND(ISNUMBER($I357),$I357&gt;=0,$I357&lt;=1)),OR($J357="",AND(ISNUMBER($J357),$J357&gt;=0,$J357&lt;=1)),COUNTIFS($A$6:$A$505,$A357,$B$6:$B$505,$B357)=1),1,0),0))</f>
        <v/>
      </c>
    </row>
    <row r="358">
      <c r="A358" s="46" t="n"/>
      <c r="B358" s="19" t="n"/>
      <c r="C358" s="20" t="n"/>
      <c r="D358" s="19" t="n"/>
      <c r="E358" s="50" t="n"/>
      <c r="F358" s="22" t="n"/>
      <c r="G358" s="50" t="n"/>
      <c r="H358" s="22" t="n"/>
      <c r="I358" s="22" t="n"/>
      <c r="J358" s="22" t="n"/>
      <c r="K358" s="20" t="n"/>
      <c r="L358" s="23">
        <f>IF($Y358&lt;&gt;1,"",IF($F358="",IF(AND(ISNUMBER('Parâmetros'!$B$4),'Parâmetros'!$B$4&gt;=0,'Parâmetros'!$B$4&lt;=1),'Parâmetros'!$B$4,""),$F358))</f>
        <v/>
      </c>
      <c r="M358" s="23">
        <f>IF($Y358&lt;&gt;1,"",IF($H358="",IF(AND(ISNUMBER('Parâmetros'!$B$5),'Parâmetros'!$B$5&gt;=0,'Parâmetros'!$B$5&lt;=1),'Parâmetros'!$B$5,""),$H358))</f>
        <v/>
      </c>
      <c r="N358" s="23">
        <f>IF($Y358&lt;&gt;1,"",IF($I358="",IF(AND(ISNUMBER('Parâmetros'!$B$6),'Parâmetros'!$B$6&gt;=0,'Parâmetros'!$B$6&lt;=1),'Parâmetros'!$B$6,""),$I358))</f>
        <v/>
      </c>
      <c r="O358" s="23">
        <f>IF($Y358&lt;&gt;1,"",IF($J358="",IF(AND(ISNUMBER('Parâmetros'!$B$7),'Parâmetros'!$B$7&gt;=0,'Parâmetros'!$B$7&lt;=1),'Parâmetros'!$B$7,""),$J358))</f>
        <v/>
      </c>
      <c r="P358" s="51">
        <f>IF(OR($Y358&lt;&gt;1,NOT(ISNUMBER($L358))),"",$E358*$L358)</f>
        <v/>
      </c>
      <c r="Q358" s="51">
        <f>IF($Y358&lt;&gt;1,"",$G358)</f>
        <v/>
      </c>
      <c r="R358" s="51">
        <f>IF(OR($Y358&lt;&gt;1,NOT(ISNUMBER($M358))),"",$E358*$M358)</f>
        <v/>
      </c>
      <c r="S358" s="51">
        <f>IF(OR($Y358&lt;&gt;1,NOT(ISNUMBER($N358))),"",$E358*$N358)</f>
        <v/>
      </c>
      <c r="T358" s="51">
        <f>IF(OR($Y358&lt;&gt;1,NOT(ISNUMBER($O358))),"",$E358*$O358)</f>
        <v/>
      </c>
      <c r="U358" s="51">
        <f>IF(COUNT($P358:$T358)&lt;&gt;5,"",SUM($P358:$T358))</f>
        <v/>
      </c>
      <c r="V358" s="23">
        <f>IFERROR($U358/$E358,"")</f>
        <v/>
      </c>
      <c r="W358" s="25">
        <f>IF(COUNTA($A358:$K358)=0,"",IF($A358="","Informar competência",IF($B358="","Informar SKU",IF($C358="","Informar produto",IF($D358="","Informar categoria",IF(COUNTIF('Parâmetros'!$D$4:$D$13,$D358)=0,"Categoria fora da lista",IF($E358="","Informar estoque médio",IF($G358="","Informar armazenagem",IF(COUNTIFS($A$6:$A$505,$A358,$B$6:$B$505,$B358)&gt;1,"Duplicidade de competência e SKU",IF($Y358&lt;&gt;1,"Valor, taxa ou data inválida",IF($U358="","Revisar parâmetros padrão",IF($V358&gt;'Parâmetros'!$B$8,"Taxa acima do limite",IF($E358&gt;'Parâmetros'!$B$9,"Estoque acima do limite","OK")))))))))))))</f>
        <v/>
      </c>
      <c r="X358" s="26">
        <f>IF(OR($Y358&lt;&gt;1,$A358&lt;&gt;'Resumo'!$B$3,$U358=""),"",COUNTIFS($A$6:$A$505,'Resumo'!$B$3,$Y$6:$Y$505,1,$U$6:$U$505,"&gt;"&amp;$U358)+COUNTIFS($A$6:$A358,'Resumo'!$B$3,$Y$6:$Y358,1,$U$6:$U358,$U358))</f>
        <v/>
      </c>
      <c r="Y358" s="26">
        <f>IF(COUNTA($A358:$K358)=0,"",IFERROR(IF(AND(ISNUMBER($A358),DAY($A358)=1,$A358&gt;=DATE(2020,1,1),$A358&lt;=DATE(2100,12,1),$B358&lt;&gt;"",$C358&lt;&gt;"",$D358&lt;&gt;"",COUNTIF('Parâmetros'!$D$4:$D$13,$D358)=1,ISNUMBER($E358),$E358&gt;0,ISNUMBER($G358),$G358&gt;=0,OR($F358="",AND(ISNUMBER($F358),$F358&gt;=0,$F358&lt;=1)),OR($H358="",AND(ISNUMBER($H358),$H358&gt;=0,$H358&lt;=1)),OR($I358="",AND(ISNUMBER($I358),$I358&gt;=0,$I358&lt;=1)),OR($J358="",AND(ISNUMBER($J358),$J358&gt;=0,$J358&lt;=1)),COUNTIFS($A$6:$A$505,$A358,$B$6:$B$505,$B358)=1),1,0),0))</f>
        <v/>
      </c>
    </row>
    <row r="359">
      <c r="A359" s="46" t="n"/>
      <c r="B359" s="19" t="n"/>
      <c r="C359" s="20" t="n"/>
      <c r="D359" s="19" t="n"/>
      <c r="E359" s="50" t="n"/>
      <c r="F359" s="22" t="n"/>
      <c r="G359" s="50" t="n"/>
      <c r="H359" s="22" t="n"/>
      <c r="I359" s="22" t="n"/>
      <c r="J359" s="22" t="n"/>
      <c r="K359" s="20" t="n"/>
      <c r="L359" s="23">
        <f>IF($Y359&lt;&gt;1,"",IF($F359="",IF(AND(ISNUMBER('Parâmetros'!$B$4),'Parâmetros'!$B$4&gt;=0,'Parâmetros'!$B$4&lt;=1),'Parâmetros'!$B$4,""),$F359))</f>
        <v/>
      </c>
      <c r="M359" s="23">
        <f>IF($Y359&lt;&gt;1,"",IF($H359="",IF(AND(ISNUMBER('Parâmetros'!$B$5),'Parâmetros'!$B$5&gt;=0,'Parâmetros'!$B$5&lt;=1),'Parâmetros'!$B$5,""),$H359))</f>
        <v/>
      </c>
      <c r="N359" s="23">
        <f>IF($Y359&lt;&gt;1,"",IF($I359="",IF(AND(ISNUMBER('Parâmetros'!$B$6),'Parâmetros'!$B$6&gt;=0,'Parâmetros'!$B$6&lt;=1),'Parâmetros'!$B$6,""),$I359))</f>
        <v/>
      </c>
      <c r="O359" s="23">
        <f>IF($Y359&lt;&gt;1,"",IF($J359="",IF(AND(ISNUMBER('Parâmetros'!$B$7),'Parâmetros'!$B$7&gt;=0,'Parâmetros'!$B$7&lt;=1),'Parâmetros'!$B$7,""),$J359))</f>
        <v/>
      </c>
      <c r="P359" s="51">
        <f>IF(OR($Y359&lt;&gt;1,NOT(ISNUMBER($L359))),"",$E359*$L359)</f>
        <v/>
      </c>
      <c r="Q359" s="51">
        <f>IF($Y359&lt;&gt;1,"",$G359)</f>
        <v/>
      </c>
      <c r="R359" s="51">
        <f>IF(OR($Y359&lt;&gt;1,NOT(ISNUMBER($M359))),"",$E359*$M359)</f>
        <v/>
      </c>
      <c r="S359" s="51">
        <f>IF(OR($Y359&lt;&gt;1,NOT(ISNUMBER($N359))),"",$E359*$N359)</f>
        <v/>
      </c>
      <c r="T359" s="51">
        <f>IF(OR($Y359&lt;&gt;1,NOT(ISNUMBER($O359))),"",$E359*$O359)</f>
        <v/>
      </c>
      <c r="U359" s="51">
        <f>IF(COUNT($P359:$T359)&lt;&gt;5,"",SUM($P359:$T359))</f>
        <v/>
      </c>
      <c r="V359" s="23">
        <f>IFERROR($U359/$E359,"")</f>
        <v/>
      </c>
      <c r="W359" s="25">
        <f>IF(COUNTA($A359:$K359)=0,"",IF($A359="","Informar competência",IF($B359="","Informar SKU",IF($C359="","Informar produto",IF($D359="","Informar categoria",IF(COUNTIF('Parâmetros'!$D$4:$D$13,$D359)=0,"Categoria fora da lista",IF($E359="","Informar estoque médio",IF($G359="","Informar armazenagem",IF(COUNTIFS($A$6:$A$505,$A359,$B$6:$B$505,$B359)&gt;1,"Duplicidade de competência e SKU",IF($Y359&lt;&gt;1,"Valor, taxa ou data inválida",IF($U359="","Revisar parâmetros padrão",IF($V359&gt;'Parâmetros'!$B$8,"Taxa acima do limite",IF($E359&gt;'Parâmetros'!$B$9,"Estoque acima do limite","OK")))))))))))))</f>
        <v/>
      </c>
      <c r="X359" s="26">
        <f>IF(OR($Y359&lt;&gt;1,$A359&lt;&gt;'Resumo'!$B$3,$U359=""),"",COUNTIFS($A$6:$A$505,'Resumo'!$B$3,$Y$6:$Y$505,1,$U$6:$U$505,"&gt;"&amp;$U359)+COUNTIFS($A$6:$A359,'Resumo'!$B$3,$Y$6:$Y359,1,$U$6:$U359,$U359))</f>
        <v/>
      </c>
      <c r="Y359" s="26">
        <f>IF(COUNTA($A359:$K359)=0,"",IFERROR(IF(AND(ISNUMBER($A359),DAY($A359)=1,$A359&gt;=DATE(2020,1,1),$A359&lt;=DATE(2100,12,1),$B359&lt;&gt;"",$C359&lt;&gt;"",$D359&lt;&gt;"",COUNTIF('Parâmetros'!$D$4:$D$13,$D359)=1,ISNUMBER($E359),$E359&gt;0,ISNUMBER($G359),$G359&gt;=0,OR($F359="",AND(ISNUMBER($F359),$F359&gt;=0,$F359&lt;=1)),OR($H359="",AND(ISNUMBER($H359),$H359&gt;=0,$H359&lt;=1)),OR($I359="",AND(ISNUMBER($I359),$I359&gt;=0,$I359&lt;=1)),OR($J359="",AND(ISNUMBER($J359),$J359&gt;=0,$J359&lt;=1)),COUNTIFS($A$6:$A$505,$A359,$B$6:$B$505,$B359)=1),1,0),0))</f>
        <v/>
      </c>
    </row>
    <row r="360">
      <c r="A360" s="46" t="n"/>
      <c r="B360" s="19" t="n"/>
      <c r="C360" s="20" t="n"/>
      <c r="D360" s="19" t="n"/>
      <c r="E360" s="50" t="n"/>
      <c r="F360" s="22" t="n"/>
      <c r="G360" s="50" t="n"/>
      <c r="H360" s="22" t="n"/>
      <c r="I360" s="22" t="n"/>
      <c r="J360" s="22" t="n"/>
      <c r="K360" s="20" t="n"/>
      <c r="L360" s="23">
        <f>IF($Y360&lt;&gt;1,"",IF($F360="",IF(AND(ISNUMBER('Parâmetros'!$B$4),'Parâmetros'!$B$4&gt;=0,'Parâmetros'!$B$4&lt;=1),'Parâmetros'!$B$4,""),$F360))</f>
        <v/>
      </c>
      <c r="M360" s="23">
        <f>IF($Y360&lt;&gt;1,"",IF($H360="",IF(AND(ISNUMBER('Parâmetros'!$B$5),'Parâmetros'!$B$5&gt;=0,'Parâmetros'!$B$5&lt;=1),'Parâmetros'!$B$5,""),$H360))</f>
        <v/>
      </c>
      <c r="N360" s="23">
        <f>IF($Y360&lt;&gt;1,"",IF($I360="",IF(AND(ISNUMBER('Parâmetros'!$B$6),'Parâmetros'!$B$6&gt;=0,'Parâmetros'!$B$6&lt;=1),'Parâmetros'!$B$6,""),$I360))</f>
        <v/>
      </c>
      <c r="O360" s="23">
        <f>IF($Y360&lt;&gt;1,"",IF($J360="",IF(AND(ISNUMBER('Parâmetros'!$B$7),'Parâmetros'!$B$7&gt;=0,'Parâmetros'!$B$7&lt;=1),'Parâmetros'!$B$7,""),$J360))</f>
        <v/>
      </c>
      <c r="P360" s="51">
        <f>IF(OR($Y360&lt;&gt;1,NOT(ISNUMBER($L360))),"",$E360*$L360)</f>
        <v/>
      </c>
      <c r="Q360" s="51">
        <f>IF($Y360&lt;&gt;1,"",$G360)</f>
        <v/>
      </c>
      <c r="R360" s="51">
        <f>IF(OR($Y360&lt;&gt;1,NOT(ISNUMBER($M360))),"",$E360*$M360)</f>
        <v/>
      </c>
      <c r="S360" s="51">
        <f>IF(OR($Y360&lt;&gt;1,NOT(ISNUMBER($N360))),"",$E360*$N360)</f>
        <v/>
      </c>
      <c r="T360" s="51">
        <f>IF(OR($Y360&lt;&gt;1,NOT(ISNUMBER($O360))),"",$E360*$O360)</f>
        <v/>
      </c>
      <c r="U360" s="51">
        <f>IF(COUNT($P360:$T360)&lt;&gt;5,"",SUM($P360:$T360))</f>
        <v/>
      </c>
      <c r="V360" s="23">
        <f>IFERROR($U360/$E360,"")</f>
        <v/>
      </c>
      <c r="W360" s="25">
        <f>IF(COUNTA($A360:$K360)=0,"",IF($A360="","Informar competência",IF($B360="","Informar SKU",IF($C360="","Informar produto",IF($D360="","Informar categoria",IF(COUNTIF('Parâmetros'!$D$4:$D$13,$D360)=0,"Categoria fora da lista",IF($E360="","Informar estoque médio",IF($G360="","Informar armazenagem",IF(COUNTIFS($A$6:$A$505,$A360,$B$6:$B$505,$B360)&gt;1,"Duplicidade de competência e SKU",IF($Y360&lt;&gt;1,"Valor, taxa ou data inválida",IF($U360="","Revisar parâmetros padrão",IF($V360&gt;'Parâmetros'!$B$8,"Taxa acima do limite",IF($E360&gt;'Parâmetros'!$B$9,"Estoque acima do limite","OK")))))))))))))</f>
        <v/>
      </c>
      <c r="X360" s="26">
        <f>IF(OR($Y360&lt;&gt;1,$A360&lt;&gt;'Resumo'!$B$3,$U360=""),"",COUNTIFS($A$6:$A$505,'Resumo'!$B$3,$Y$6:$Y$505,1,$U$6:$U$505,"&gt;"&amp;$U360)+COUNTIFS($A$6:$A360,'Resumo'!$B$3,$Y$6:$Y360,1,$U$6:$U360,$U360))</f>
        <v/>
      </c>
      <c r="Y360" s="26">
        <f>IF(COUNTA($A360:$K360)=0,"",IFERROR(IF(AND(ISNUMBER($A360),DAY($A360)=1,$A360&gt;=DATE(2020,1,1),$A360&lt;=DATE(2100,12,1),$B360&lt;&gt;"",$C360&lt;&gt;"",$D360&lt;&gt;"",COUNTIF('Parâmetros'!$D$4:$D$13,$D360)=1,ISNUMBER($E360),$E360&gt;0,ISNUMBER($G360),$G360&gt;=0,OR($F360="",AND(ISNUMBER($F360),$F360&gt;=0,$F360&lt;=1)),OR($H360="",AND(ISNUMBER($H360),$H360&gt;=0,$H360&lt;=1)),OR($I360="",AND(ISNUMBER($I360),$I360&gt;=0,$I360&lt;=1)),OR($J360="",AND(ISNUMBER($J360),$J360&gt;=0,$J360&lt;=1)),COUNTIFS($A$6:$A$505,$A360,$B$6:$B$505,$B360)=1),1,0),0))</f>
        <v/>
      </c>
    </row>
    <row r="361">
      <c r="A361" s="46" t="n"/>
      <c r="B361" s="19" t="n"/>
      <c r="C361" s="20" t="n"/>
      <c r="D361" s="19" t="n"/>
      <c r="E361" s="50" t="n"/>
      <c r="F361" s="22" t="n"/>
      <c r="G361" s="50" t="n"/>
      <c r="H361" s="22" t="n"/>
      <c r="I361" s="22" t="n"/>
      <c r="J361" s="22" t="n"/>
      <c r="K361" s="20" t="n"/>
      <c r="L361" s="23">
        <f>IF($Y361&lt;&gt;1,"",IF($F361="",IF(AND(ISNUMBER('Parâmetros'!$B$4),'Parâmetros'!$B$4&gt;=0,'Parâmetros'!$B$4&lt;=1),'Parâmetros'!$B$4,""),$F361))</f>
        <v/>
      </c>
      <c r="M361" s="23">
        <f>IF($Y361&lt;&gt;1,"",IF($H361="",IF(AND(ISNUMBER('Parâmetros'!$B$5),'Parâmetros'!$B$5&gt;=0,'Parâmetros'!$B$5&lt;=1),'Parâmetros'!$B$5,""),$H361))</f>
        <v/>
      </c>
      <c r="N361" s="23">
        <f>IF($Y361&lt;&gt;1,"",IF($I361="",IF(AND(ISNUMBER('Parâmetros'!$B$6),'Parâmetros'!$B$6&gt;=0,'Parâmetros'!$B$6&lt;=1),'Parâmetros'!$B$6,""),$I361))</f>
        <v/>
      </c>
      <c r="O361" s="23">
        <f>IF($Y361&lt;&gt;1,"",IF($J361="",IF(AND(ISNUMBER('Parâmetros'!$B$7),'Parâmetros'!$B$7&gt;=0,'Parâmetros'!$B$7&lt;=1),'Parâmetros'!$B$7,""),$J361))</f>
        <v/>
      </c>
      <c r="P361" s="51">
        <f>IF(OR($Y361&lt;&gt;1,NOT(ISNUMBER($L361))),"",$E361*$L361)</f>
        <v/>
      </c>
      <c r="Q361" s="51">
        <f>IF($Y361&lt;&gt;1,"",$G361)</f>
        <v/>
      </c>
      <c r="R361" s="51">
        <f>IF(OR($Y361&lt;&gt;1,NOT(ISNUMBER($M361))),"",$E361*$M361)</f>
        <v/>
      </c>
      <c r="S361" s="51">
        <f>IF(OR($Y361&lt;&gt;1,NOT(ISNUMBER($N361))),"",$E361*$N361)</f>
        <v/>
      </c>
      <c r="T361" s="51">
        <f>IF(OR($Y361&lt;&gt;1,NOT(ISNUMBER($O361))),"",$E361*$O361)</f>
        <v/>
      </c>
      <c r="U361" s="51">
        <f>IF(COUNT($P361:$T361)&lt;&gt;5,"",SUM($P361:$T361))</f>
        <v/>
      </c>
      <c r="V361" s="23">
        <f>IFERROR($U361/$E361,"")</f>
        <v/>
      </c>
      <c r="W361" s="25">
        <f>IF(COUNTA($A361:$K361)=0,"",IF($A361="","Informar competência",IF($B361="","Informar SKU",IF($C361="","Informar produto",IF($D361="","Informar categoria",IF(COUNTIF('Parâmetros'!$D$4:$D$13,$D361)=0,"Categoria fora da lista",IF($E361="","Informar estoque médio",IF($G361="","Informar armazenagem",IF(COUNTIFS($A$6:$A$505,$A361,$B$6:$B$505,$B361)&gt;1,"Duplicidade de competência e SKU",IF($Y361&lt;&gt;1,"Valor, taxa ou data inválida",IF($U361="","Revisar parâmetros padrão",IF($V361&gt;'Parâmetros'!$B$8,"Taxa acima do limite",IF($E361&gt;'Parâmetros'!$B$9,"Estoque acima do limite","OK")))))))))))))</f>
        <v/>
      </c>
      <c r="X361" s="26">
        <f>IF(OR($Y361&lt;&gt;1,$A361&lt;&gt;'Resumo'!$B$3,$U361=""),"",COUNTIFS($A$6:$A$505,'Resumo'!$B$3,$Y$6:$Y$505,1,$U$6:$U$505,"&gt;"&amp;$U361)+COUNTIFS($A$6:$A361,'Resumo'!$B$3,$Y$6:$Y361,1,$U$6:$U361,$U361))</f>
        <v/>
      </c>
      <c r="Y361" s="26">
        <f>IF(COUNTA($A361:$K361)=0,"",IFERROR(IF(AND(ISNUMBER($A361),DAY($A361)=1,$A361&gt;=DATE(2020,1,1),$A361&lt;=DATE(2100,12,1),$B361&lt;&gt;"",$C361&lt;&gt;"",$D361&lt;&gt;"",COUNTIF('Parâmetros'!$D$4:$D$13,$D361)=1,ISNUMBER($E361),$E361&gt;0,ISNUMBER($G361),$G361&gt;=0,OR($F361="",AND(ISNUMBER($F361),$F361&gt;=0,$F361&lt;=1)),OR($H361="",AND(ISNUMBER($H361),$H361&gt;=0,$H361&lt;=1)),OR($I361="",AND(ISNUMBER($I361),$I361&gt;=0,$I361&lt;=1)),OR($J361="",AND(ISNUMBER($J361),$J361&gt;=0,$J361&lt;=1)),COUNTIFS($A$6:$A$505,$A361,$B$6:$B$505,$B361)=1),1,0),0))</f>
        <v/>
      </c>
    </row>
    <row r="362">
      <c r="A362" s="46" t="n"/>
      <c r="B362" s="19" t="n"/>
      <c r="C362" s="20" t="n"/>
      <c r="D362" s="19" t="n"/>
      <c r="E362" s="50" t="n"/>
      <c r="F362" s="22" t="n"/>
      <c r="G362" s="50" t="n"/>
      <c r="H362" s="22" t="n"/>
      <c r="I362" s="22" t="n"/>
      <c r="J362" s="22" t="n"/>
      <c r="K362" s="20" t="n"/>
      <c r="L362" s="23">
        <f>IF($Y362&lt;&gt;1,"",IF($F362="",IF(AND(ISNUMBER('Parâmetros'!$B$4),'Parâmetros'!$B$4&gt;=0,'Parâmetros'!$B$4&lt;=1),'Parâmetros'!$B$4,""),$F362))</f>
        <v/>
      </c>
      <c r="M362" s="23">
        <f>IF($Y362&lt;&gt;1,"",IF($H362="",IF(AND(ISNUMBER('Parâmetros'!$B$5),'Parâmetros'!$B$5&gt;=0,'Parâmetros'!$B$5&lt;=1),'Parâmetros'!$B$5,""),$H362))</f>
        <v/>
      </c>
      <c r="N362" s="23">
        <f>IF($Y362&lt;&gt;1,"",IF($I362="",IF(AND(ISNUMBER('Parâmetros'!$B$6),'Parâmetros'!$B$6&gt;=0,'Parâmetros'!$B$6&lt;=1),'Parâmetros'!$B$6,""),$I362))</f>
        <v/>
      </c>
      <c r="O362" s="23">
        <f>IF($Y362&lt;&gt;1,"",IF($J362="",IF(AND(ISNUMBER('Parâmetros'!$B$7),'Parâmetros'!$B$7&gt;=0,'Parâmetros'!$B$7&lt;=1),'Parâmetros'!$B$7,""),$J362))</f>
        <v/>
      </c>
      <c r="P362" s="51">
        <f>IF(OR($Y362&lt;&gt;1,NOT(ISNUMBER($L362))),"",$E362*$L362)</f>
        <v/>
      </c>
      <c r="Q362" s="51">
        <f>IF($Y362&lt;&gt;1,"",$G362)</f>
        <v/>
      </c>
      <c r="R362" s="51">
        <f>IF(OR($Y362&lt;&gt;1,NOT(ISNUMBER($M362))),"",$E362*$M362)</f>
        <v/>
      </c>
      <c r="S362" s="51">
        <f>IF(OR($Y362&lt;&gt;1,NOT(ISNUMBER($N362))),"",$E362*$N362)</f>
        <v/>
      </c>
      <c r="T362" s="51">
        <f>IF(OR($Y362&lt;&gt;1,NOT(ISNUMBER($O362))),"",$E362*$O362)</f>
        <v/>
      </c>
      <c r="U362" s="51">
        <f>IF(COUNT($P362:$T362)&lt;&gt;5,"",SUM($P362:$T362))</f>
        <v/>
      </c>
      <c r="V362" s="23">
        <f>IFERROR($U362/$E362,"")</f>
        <v/>
      </c>
      <c r="W362" s="25">
        <f>IF(COUNTA($A362:$K362)=0,"",IF($A362="","Informar competência",IF($B362="","Informar SKU",IF($C362="","Informar produto",IF($D362="","Informar categoria",IF(COUNTIF('Parâmetros'!$D$4:$D$13,$D362)=0,"Categoria fora da lista",IF($E362="","Informar estoque médio",IF($G362="","Informar armazenagem",IF(COUNTIFS($A$6:$A$505,$A362,$B$6:$B$505,$B362)&gt;1,"Duplicidade de competência e SKU",IF($Y362&lt;&gt;1,"Valor, taxa ou data inválida",IF($U362="","Revisar parâmetros padrão",IF($V362&gt;'Parâmetros'!$B$8,"Taxa acima do limite",IF($E362&gt;'Parâmetros'!$B$9,"Estoque acima do limite","OK")))))))))))))</f>
        <v/>
      </c>
      <c r="X362" s="26">
        <f>IF(OR($Y362&lt;&gt;1,$A362&lt;&gt;'Resumo'!$B$3,$U362=""),"",COUNTIFS($A$6:$A$505,'Resumo'!$B$3,$Y$6:$Y$505,1,$U$6:$U$505,"&gt;"&amp;$U362)+COUNTIFS($A$6:$A362,'Resumo'!$B$3,$Y$6:$Y362,1,$U$6:$U362,$U362))</f>
        <v/>
      </c>
      <c r="Y362" s="26">
        <f>IF(COUNTA($A362:$K362)=0,"",IFERROR(IF(AND(ISNUMBER($A362),DAY($A362)=1,$A362&gt;=DATE(2020,1,1),$A362&lt;=DATE(2100,12,1),$B362&lt;&gt;"",$C362&lt;&gt;"",$D362&lt;&gt;"",COUNTIF('Parâmetros'!$D$4:$D$13,$D362)=1,ISNUMBER($E362),$E362&gt;0,ISNUMBER($G362),$G362&gt;=0,OR($F362="",AND(ISNUMBER($F362),$F362&gt;=0,$F362&lt;=1)),OR($H362="",AND(ISNUMBER($H362),$H362&gt;=0,$H362&lt;=1)),OR($I362="",AND(ISNUMBER($I362),$I362&gt;=0,$I362&lt;=1)),OR($J362="",AND(ISNUMBER($J362),$J362&gt;=0,$J362&lt;=1)),COUNTIFS($A$6:$A$505,$A362,$B$6:$B$505,$B362)=1),1,0),0))</f>
        <v/>
      </c>
    </row>
    <row r="363">
      <c r="A363" s="46" t="n"/>
      <c r="B363" s="19" t="n"/>
      <c r="C363" s="20" t="n"/>
      <c r="D363" s="19" t="n"/>
      <c r="E363" s="50" t="n"/>
      <c r="F363" s="22" t="n"/>
      <c r="G363" s="50" t="n"/>
      <c r="H363" s="22" t="n"/>
      <c r="I363" s="22" t="n"/>
      <c r="J363" s="22" t="n"/>
      <c r="K363" s="20" t="n"/>
      <c r="L363" s="23">
        <f>IF($Y363&lt;&gt;1,"",IF($F363="",IF(AND(ISNUMBER('Parâmetros'!$B$4),'Parâmetros'!$B$4&gt;=0,'Parâmetros'!$B$4&lt;=1),'Parâmetros'!$B$4,""),$F363))</f>
        <v/>
      </c>
      <c r="M363" s="23">
        <f>IF($Y363&lt;&gt;1,"",IF($H363="",IF(AND(ISNUMBER('Parâmetros'!$B$5),'Parâmetros'!$B$5&gt;=0,'Parâmetros'!$B$5&lt;=1),'Parâmetros'!$B$5,""),$H363))</f>
        <v/>
      </c>
      <c r="N363" s="23">
        <f>IF($Y363&lt;&gt;1,"",IF($I363="",IF(AND(ISNUMBER('Parâmetros'!$B$6),'Parâmetros'!$B$6&gt;=0,'Parâmetros'!$B$6&lt;=1),'Parâmetros'!$B$6,""),$I363))</f>
        <v/>
      </c>
      <c r="O363" s="23">
        <f>IF($Y363&lt;&gt;1,"",IF($J363="",IF(AND(ISNUMBER('Parâmetros'!$B$7),'Parâmetros'!$B$7&gt;=0,'Parâmetros'!$B$7&lt;=1),'Parâmetros'!$B$7,""),$J363))</f>
        <v/>
      </c>
      <c r="P363" s="51">
        <f>IF(OR($Y363&lt;&gt;1,NOT(ISNUMBER($L363))),"",$E363*$L363)</f>
        <v/>
      </c>
      <c r="Q363" s="51">
        <f>IF($Y363&lt;&gt;1,"",$G363)</f>
        <v/>
      </c>
      <c r="R363" s="51">
        <f>IF(OR($Y363&lt;&gt;1,NOT(ISNUMBER($M363))),"",$E363*$M363)</f>
        <v/>
      </c>
      <c r="S363" s="51">
        <f>IF(OR($Y363&lt;&gt;1,NOT(ISNUMBER($N363))),"",$E363*$N363)</f>
        <v/>
      </c>
      <c r="T363" s="51">
        <f>IF(OR($Y363&lt;&gt;1,NOT(ISNUMBER($O363))),"",$E363*$O363)</f>
        <v/>
      </c>
      <c r="U363" s="51">
        <f>IF(COUNT($P363:$T363)&lt;&gt;5,"",SUM($P363:$T363))</f>
        <v/>
      </c>
      <c r="V363" s="23">
        <f>IFERROR($U363/$E363,"")</f>
        <v/>
      </c>
      <c r="W363" s="25">
        <f>IF(COUNTA($A363:$K363)=0,"",IF($A363="","Informar competência",IF($B363="","Informar SKU",IF($C363="","Informar produto",IF($D363="","Informar categoria",IF(COUNTIF('Parâmetros'!$D$4:$D$13,$D363)=0,"Categoria fora da lista",IF($E363="","Informar estoque médio",IF($G363="","Informar armazenagem",IF(COUNTIFS($A$6:$A$505,$A363,$B$6:$B$505,$B363)&gt;1,"Duplicidade de competência e SKU",IF($Y363&lt;&gt;1,"Valor, taxa ou data inválida",IF($U363="","Revisar parâmetros padrão",IF($V363&gt;'Parâmetros'!$B$8,"Taxa acima do limite",IF($E363&gt;'Parâmetros'!$B$9,"Estoque acima do limite","OK")))))))))))))</f>
        <v/>
      </c>
      <c r="X363" s="26">
        <f>IF(OR($Y363&lt;&gt;1,$A363&lt;&gt;'Resumo'!$B$3,$U363=""),"",COUNTIFS($A$6:$A$505,'Resumo'!$B$3,$Y$6:$Y$505,1,$U$6:$U$505,"&gt;"&amp;$U363)+COUNTIFS($A$6:$A363,'Resumo'!$B$3,$Y$6:$Y363,1,$U$6:$U363,$U363))</f>
        <v/>
      </c>
      <c r="Y363" s="26">
        <f>IF(COUNTA($A363:$K363)=0,"",IFERROR(IF(AND(ISNUMBER($A363),DAY($A363)=1,$A363&gt;=DATE(2020,1,1),$A363&lt;=DATE(2100,12,1),$B363&lt;&gt;"",$C363&lt;&gt;"",$D363&lt;&gt;"",COUNTIF('Parâmetros'!$D$4:$D$13,$D363)=1,ISNUMBER($E363),$E363&gt;0,ISNUMBER($G363),$G363&gt;=0,OR($F363="",AND(ISNUMBER($F363),$F363&gt;=0,$F363&lt;=1)),OR($H363="",AND(ISNUMBER($H363),$H363&gt;=0,$H363&lt;=1)),OR($I363="",AND(ISNUMBER($I363),$I363&gt;=0,$I363&lt;=1)),OR($J363="",AND(ISNUMBER($J363),$J363&gt;=0,$J363&lt;=1)),COUNTIFS($A$6:$A$505,$A363,$B$6:$B$505,$B363)=1),1,0),0))</f>
        <v/>
      </c>
    </row>
    <row r="364">
      <c r="A364" s="46" t="n"/>
      <c r="B364" s="19" t="n"/>
      <c r="C364" s="20" t="n"/>
      <c r="D364" s="19" t="n"/>
      <c r="E364" s="50" t="n"/>
      <c r="F364" s="22" t="n"/>
      <c r="G364" s="50" t="n"/>
      <c r="H364" s="22" t="n"/>
      <c r="I364" s="22" t="n"/>
      <c r="J364" s="22" t="n"/>
      <c r="K364" s="20" t="n"/>
      <c r="L364" s="23">
        <f>IF($Y364&lt;&gt;1,"",IF($F364="",IF(AND(ISNUMBER('Parâmetros'!$B$4),'Parâmetros'!$B$4&gt;=0,'Parâmetros'!$B$4&lt;=1),'Parâmetros'!$B$4,""),$F364))</f>
        <v/>
      </c>
      <c r="M364" s="23">
        <f>IF($Y364&lt;&gt;1,"",IF($H364="",IF(AND(ISNUMBER('Parâmetros'!$B$5),'Parâmetros'!$B$5&gt;=0,'Parâmetros'!$B$5&lt;=1),'Parâmetros'!$B$5,""),$H364))</f>
        <v/>
      </c>
      <c r="N364" s="23">
        <f>IF($Y364&lt;&gt;1,"",IF($I364="",IF(AND(ISNUMBER('Parâmetros'!$B$6),'Parâmetros'!$B$6&gt;=0,'Parâmetros'!$B$6&lt;=1),'Parâmetros'!$B$6,""),$I364))</f>
        <v/>
      </c>
      <c r="O364" s="23">
        <f>IF($Y364&lt;&gt;1,"",IF($J364="",IF(AND(ISNUMBER('Parâmetros'!$B$7),'Parâmetros'!$B$7&gt;=0,'Parâmetros'!$B$7&lt;=1),'Parâmetros'!$B$7,""),$J364))</f>
        <v/>
      </c>
      <c r="P364" s="51">
        <f>IF(OR($Y364&lt;&gt;1,NOT(ISNUMBER($L364))),"",$E364*$L364)</f>
        <v/>
      </c>
      <c r="Q364" s="51">
        <f>IF($Y364&lt;&gt;1,"",$G364)</f>
        <v/>
      </c>
      <c r="R364" s="51">
        <f>IF(OR($Y364&lt;&gt;1,NOT(ISNUMBER($M364))),"",$E364*$M364)</f>
        <v/>
      </c>
      <c r="S364" s="51">
        <f>IF(OR($Y364&lt;&gt;1,NOT(ISNUMBER($N364))),"",$E364*$N364)</f>
        <v/>
      </c>
      <c r="T364" s="51">
        <f>IF(OR($Y364&lt;&gt;1,NOT(ISNUMBER($O364))),"",$E364*$O364)</f>
        <v/>
      </c>
      <c r="U364" s="51">
        <f>IF(COUNT($P364:$T364)&lt;&gt;5,"",SUM($P364:$T364))</f>
        <v/>
      </c>
      <c r="V364" s="23">
        <f>IFERROR($U364/$E364,"")</f>
        <v/>
      </c>
      <c r="W364" s="25">
        <f>IF(COUNTA($A364:$K364)=0,"",IF($A364="","Informar competência",IF($B364="","Informar SKU",IF($C364="","Informar produto",IF($D364="","Informar categoria",IF(COUNTIF('Parâmetros'!$D$4:$D$13,$D364)=0,"Categoria fora da lista",IF($E364="","Informar estoque médio",IF($G364="","Informar armazenagem",IF(COUNTIFS($A$6:$A$505,$A364,$B$6:$B$505,$B364)&gt;1,"Duplicidade de competência e SKU",IF($Y364&lt;&gt;1,"Valor, taxa ou data inválida",IF($U364="","Revisar parâmetros padrão",IF($V364&gt;'Parâmetros'!$B$8,"Taxa acima do limite",IF($E364&gt;'Parâmetros'!$B$9,"Estoque acima do limite","OK")))))))))))))</f>
        <v/>
      </c>
      <c r="X364" s="26">
        <f>IF(OR($Y364&lt;&gt;1,$A364&lt;&gt;'Resumo'!$B$3,$U364=""),"",COUNTIFS($A$6:$A$505,'Resumo'!$B$3,$Y$6:$Y$505,1,$U$6:$U$505,"&gt;"&amp;$U364)+COUNTIFS($A$6:$A364,'Resumo'!$B$3,$Y$6:$Y364,1,$U$6:$U364,$U364))</f>
        <v/>
      </c>
      <c r="Y364" s="26">
        <f>IF(COUNTA($A364:$K364)=0,"",IFERROR(IF(AND(ISNUMBER($A364),DAY($A364)=1,$A364&gt;=DATE(2020,1,1),$A364&lt;=DATE(2100,12,1),$B364&lt;&gt;"",$C364&lt;&gt;"",$D364&lt;&gt;"",COUNTIF('Parâmetros'!$D$4:$D$13,$D364)=1,ISNUMBER($E364),$E364&gt;0,ISNUMBER($G364),$G364&gt;=0,OR($F364="",AND(ISNUMBER($F364),$F364&gt;=0,$F364&lt;=1)),OR($H364="",AND(ISNUMBER($H364),$H364&gt;=0,$H364&lt;=1)),OR($I364="",AND(ISNUMBER($I364),$I364&gt;=0,$I364&lt;=1)),OR($J364="",AND(ISNUMBER($J364),$J364&gt;=0,$J364&lt;=1)),COUNTIFS($A$6:$A$505,$A364,$B$6:$B$505,$B364)=1),1,0),0))</f>
        <v/>
      </c>
    </row>
    <row r="365">
      <c r="A365" s="46" t="n"/>
      <c r="B365" s="19" t="n"/>
      <c r="C365" s="20" t="n"/>
      <c r="D365" s="19" t="n"/>
      <c r="E365" s="50" t="n"/>
      <c r="F365" s="22" t="n"/>
      <c r="G365" s="50" t="n"/>
      <c r="H365" s="22" t="n"/>
      <c r="I365" s="22" t="n"/>
      <c r="J365" s="22" t="n"/>
      <c r="K365" s="20" t="n"/>
      <c r="L365" s="23">
        <f>IF($Y365&lt;&gt;1,"",IF($F365="",IF(AND(ISNUMBER('Parâmetros'!$B$4),'Parâmetros'!$B$4&gt;=0,'Parâmetros'!$B$4&lt;=1),'Parâmetros'!$B$4,""),$F365))</f>
        <v/>
      </c>
      <c r="M365" s="23">
        <f>IF($Y365&lt;&gt;1,"",IF($H365="",IF(AND(ISNUMBER('Parâmetros'!$B$5),'Parâmetros'!$B$5&gt;=0,'Parâmetros'!$B$5&lt;=1),'Parâmetros'!$B$5,""),$H365))</f>
        <v/>
      </c>
      <c r="N365" s="23">
        <f>IF($Y365&lt;&gt;1,"",IF($I365="",IF(AND(ISNUMBER('Parâmetros'!$B$6),'Parâmetros'!$B$6&gt;=0,'Parâmetros'!$B$6&lt;=1),'Parâmetros'!$B$6,""),$I365))</f>
        <v/>
      </c>
      <c r="O365" s="23">
        <f>IF($Y365&lt;&gt;1,"",IF($J365="",IF(AND(ISNUMBER('Parâmetros'!$B$7),'Parâmetros'!$B$7&gt;=0,'Parâmetros'!$B$7&lt;=1),'Parâmetros'!$B$7,""),$J365))</f>
        <v/>
      </c>
      <c r="P365" s="51">
        <f>IF(OR($Y365&lt;&gt;1,NOT(ISNUMBER($L365))),"",$E365*$L365)</f>
        <v/>
      </c>
      <c r="Q365" s="51">
        <f>IF($Y365&lt;&gt;1,"",$G365)</f>
        <v/>
      </c>
      <c r="R365" s="51">
        <f>IF(OR($Y365&lt;&gt;1,NOT(ISNUMBER($M365))),"",$E365*$M365)</f>
        <v/>
      </c>
      <c r="S365" s="51">
        <f>IF(OR($Y365&lt;&gt;1,NOT(ISNUMBER($N365))),"",$E365*$N365)</f>
        <v/>
      </c>
      <c r="T365" s="51">
        <f>IF(OR($Y365&lt;&gt;1,NOT(ISNUMBER($O365))),"",$E365*$O365)</f>
        <v/>
      </c>
      <c r="U365" s="51">
        <f>IF(COUNT($P365:$T365)&lt;&gt;5,"",SUM($P365:$T365))</f>
        <v/>
      </c>
      <c r="V365" s="23">
        <f>IFERROR($U365/$E365,"")</f>
        <v/>
      </c>
      <c r="W365" s="25">
        <f>IF(COUNTA($A365:$K365)=0,"",IF($A365="","Informar competência",IF($B365="","Informar SKU",IF($C365="","Informar produto",IF($D365="","Informar categoria",IF(COUNTIF('Parâmetros'!$D$4:$D$13,$D365)=0,"Categoria fora da lista",IF($E365="","Informar estoque médio",IF($G365="","Informar armazenagem",IF(COUNTIFS($A$6:$A$505,$A365,$B$6:$B$505,$B365)&gt;1,"Duplicidade de competência e SKU",IF($Y365&lt;&gt;1,"Valor, taxa ou data inválida",IF($U365="","Revisar parâmetros padrão",IF($V365&gt;'Parâmetros'!$B$8,"Taxa acima do limite",IF($E365&gt;'Parâmetros'!$B$9,"Estoque acima do limite","OK")))))))))))))</f>
        <v/>
      </c>
      <c r="X365" s="26">
        <f>IF(OR($Y365&lt;&gt;1,$A365&lt;&gt;'Resumo'!$B$3,$U365=""),"",COUNTIFS($A$6:$A$505,'Resumo'!$B$3,$Y$6:$Y$505,1,$U$6:$U$505,"&gt;"&amp;$U365)+COUNTIFS($A$6:$A365,'Resumo'!$B$3,$Y$6:$Y365,1,$U$6:$U365,$U365))</f>
        <v/>
      </c>
      <c r="Y365" s="26">
        <f>IF(COUNTA($A365:$K365)=0,"",IFERROR(IF(AND(ISNUMBER($A365),DAY($A365)=1,$A365&gt;=DATE(2020,1,1),$A365&lt;=DATE(2100,12,1),$B365&lt;&gt;"",$C365&lt;&gt;"",$D365&lt;&gt;"",COUNTIF('Parâmetros'!$D$4:$D$13,$D365)=1,ISNUMBER($E365),$E365&gt;0,ISNUMBER($G365),$G365&gt;=0,OR($F365="",AND(ISNUMBER($F365),$F365&gt;=0,$F365&lt;=1)),OR($H365="",AND(ISNUMBER($H365),$H365&gt;=0,$H365&lt;=1)),OR($I365="",AND(ISNUMBER($I365),$I365&gt;=0,$I365&lt;=1)),OR($J365="",AND(ISNUMBER($J365),$J365&gt;=0,$J365&lt;=1)),COUNTIFS($A$6:$A$505,$A365,$B$6:$B$505,$B365)=1),1,0),0))</f>
        <v/>
      </c>
    </row>
    <row r="366">
      <c r="A366" s="46" t="n"/>
      <c r="B366" s="19" t="n"/>
      <c r="C366" s="20" t="n"/>
      <c r="D366" s="19" t="n"/>
      <c r="E366" s="50" t="n"/>
      <c r="F366" s="22" t="n"/>
      <c r="G366" s="50" t="n"/>
      <c r="H366" s="22" t="n"/>
      <c r="I366" s="22" t="n"/>
      <c r="J366" s="22" t="n"/>
      <c r="K366" s="20" t="n"/>
      <c r="L366" s="23">
        <f>IF($Y366&lt;&gt;1,"",IF($F366="",IF(AND(ISNUMBER('Parâmetros'!$B$4),'Parâmetros'!$B$4&gt;=0,'Parâmetros'!$B$4&lt;=1),'Parâmetros'!$B$4,""),$F366))</f>
        <v/>
      </c>
      <c r="M366" s="23">
        <f>IF($Y366&lt;&gt;1,"",IF($H366="",IF(AND(ISNUMBER('Parâmetros'!$B$5),'Parâmetros'!$B$5&gt;=0,'Parâmetros'!$B$5&lt;=1),'Parâmetros'!$B$5,""),$H366))</f>
        <v/>
      </c>
      <c r="N366" s="23">
        <f>IF($Y366&lt;&gt;1,"",IF($I366="",IF(AND(ISNUMBER('Parâmetros'!$B$6),'Parâmetros'!$B$6&gt;=0,'Parâmetros'!$B$6&lt;=1),'Parâmetros'!$B$6,""),$I366))</f>
        <v/>
      </c>
      <c r="O366" s="23">
        <f>IF($Y366&lt;&gt;1,"",IF($J366="",IF(AND(ISNUMBER('Parâmetros'!$B$7),'Parâmetros'!$B$7&gt;=0,'Parâmetros'!$B$7&lt;=1),'Parâmetros'!$B$7,""),$J366))</f>
        <v/>
      </c>
      <c r="P366" s="51">
        <f>IF(OR($Y366&lt;&gt;1,NOT(ISNUMBER($L366))),"",$E366*$L366)</f>
        <v/>
      </c>
      <c r="Q366" s="51">
        <f>IF($Y366&lt;&gt;1,"",$G366)</f>
        <v/>
      </c>
      <c r="R366" s="51">
        <f>IF(OR($Y366&lt;&gt;1,NOT(ISNUMBER($M366))),"",$E366*$M366)</f>
        <v/>
      </c>
      <c r="S366" s="51">
        <f>IF(OR($Y366&lt;&gt;1,NOT(ISNUMBER($N366))),"",$E366*$N366)</f>
        <v/>
      </c>
      <c r="T366" s="51">
        <f>IF(OR($Y366&lt;&gt;1,NOT(ISNUMBER($O366))),"",$E366*$O366)</f>
        <v/>
      </c>
      <c r="U366" s="51">
        <f>IF(COUNT($P366:$T366)&lt;&gt;5,"",SUM($P366:$T366))</f>
        <v/>
      </c>
      <c r="V366" s="23">
        <f>IFERROR($U366/$E366,"")</f>
        <v/>
      </c>
      <c r="W366" s="25">
        <f>IF(COUNTA($A366:$K366)=0,"",IF($A366="","Informar competência",IF($B366="","Informar SKU",IF($C366="","Informar produto",IF($D366="","Informar categoria",IF(COUNTIF('Parâmetros'!$D$4:$D$13,$D366)=0,"Categoria fora da lista",IF($E366="","Informar estoque médio",IF($G366="","Informar armazenagem",IF(COUNTIFS($A$6:$A$505,$A366,$B$6:$B$505,$B366)&gt;1,"Duplicidade de competência e SKU",IF($Y366&lt;&gt;1,"Valor, taxa ou data inválida",IF($U366="","Revisar parâmetros padrão",IF($V366&gt;'Parâmetros'!$B$8,"Taxa acima do limite",IF($E366&gt;'Parâmetros'!$B$9,"Estoque acima do limite","OK")))))))))))))</f>
        <v/>
      </c>
      <c r="X366" s="26">
        <f>IF(OR($Y366&lt;&gt;1,$A366&lt;&gt;'Resumo'!$B$3,$U366=""),"",COUNTIFS($A$6:$A$505,'Resumo'!$B$3,$Y$6:$Y$505,1,$U$6:$U$505,"&gt;"&amp;$U366)+COUNTIFS($A$6:$A366,'Resumo'!$B$3,$Y$6:$Y366,1,$U$6:$U366,$U366))</f>
        <v/>
      </c>
      <c r="Y366" s="26">
        <f>IF(COUNTA($A366:$K366)=0,"",IFERROR(IF(AND(ISNUMBER($A366),DAY($A366)=1,$A366&gt;=DATE(2020,1,1),$A366&lt;=DATE(2100,12,1),$B366&lt;&gt;"",$C366&lt;&gt;"",$D366&lt;&gt;"",COUNTIF('Parâmetros'!$D$4:$D$13,$D366)=1,ISNUMBER($E366),$E366&gt;0,ISNUMBER($G366),$G366&gt;=0,OR($F366="",AND(ISNUMBER($F366),$F366&gt;=0,$F366&lt;=1)),OR($H366="",AND(ISNUMBER($H366),$H366&gt;=0,$H366&lt;=1)),OR($I366="",AND(ISNUMBER($I366),$I366&gt;=0,$I366&lt;=1)),OR($J366="",AND(ISNUMBER($J366),$J366&gt;=0,$J366&lt;=1)),COUNTIFS($A$6:$A$505,$A366,$B$6:$B$505,$B366)=1),1,0),0))</f>
        <v/>
      </c>
    </row>
    <row r="367">
      <c r="A367" s="46" t="n"/>
      <c r="B367" s="19" t="n"/>
      <c r="C367" s="20" t="n"/>
      <c r="D367" s="19" t="n"/>
      <c r="E367" s="50" t="n"/>
      <c r="F367" s="22" t="n"/>
      <c r="G367" s="50" t="n"/>
      <c r="H367" s="22" t="n"/>
      <c r="I367" s="22" t="n"/>
      <c r="J367" s="22" t="n"/>
      <c r="K367" s="20" t="n"/>
      <c r="L367" s="23">
        <f>IF($Y367&lt;&gt;1,"",IF($F367="",IF(AND(ISNUMBER('Parâmetros'!$B$4),'Parâmetros'!$B$4&gt;=0,'Parâmetros'!$B$4&lt;=1),'Parâmetros'!$B$4,""),$F367))</f>
        <v/>
      </c>
      <c r="M367" s="23">
        <f>IF($Y367&lt;&gt;1,"",IF($H367="",IF(AND(ISNUMBER('Parâmetros'!$B$5),'Parâmetros'!$B$5&gt;=0,'Parâmetros'!$B$5&lt;=1),'Parâmetros'!$B$5,""),$H367))</f>
        <v/>
      </c>
      <c r="N367" s="23">
        <f>IF($Y367&lt;&gt;1,"",IF($I367="",IF(AND(ISNUMBER('Parâmetros'!$B$6),'Parâmetros'!$B$6&gt;=0,'Parâmetros'!$B$6&lt;=1),'Parâmetros'!$B$6,""),$I367))</f>
        <v/>
      </c>
      <c r="O367" s="23">
        <f>IF($Y367&lt;&gt;1,"",IF($J367="",IF(AND(ISNUMBER('Parâmetros'!$B$7),'Parâmetros'!$B$7&gt;=0,'Parâmetros'!$B$7&lt;=1),'Parâmetros'!$B$7,""),$J367))</f>
        <v/>
      </c>
      <c r="P367" s="51">
        <f>IF(OR($Y367&lt;&gt;1,NOT(ISNUMBER($L367))),"",$E367*$L367)</f>
        <v/>
      </c>
      <c r="Q367" s="51">
        <f>IF($Y367&lt;&gt;1,"",$G367)</f>
        <v/>
      </c>
      <c r="R367" s="51">
        <f>IF(OR($Y367&lt;&gt;1,NOT(ISNUMBER($M367))),"",$E367*$M367)</f>
        <v/>
      </c>
      <c r="S367" s="51">
        <f>IF(OR($Y367&lt;&gt;1,NOT(ISNUMBER($N367))),"",$E367*$N367)</f>
        <v/>
      </c>
      <c r="T367" s="51">
        <f>IF(OR($Y367&lt;&gt;1,NOT(ISNUMBER($O367))),"",$E367*$O367)</f>
        <v/>
      </c>
      <c r="U367" s="51">
        <f>IF(COUNT($P367:$T367)&lt;&gt;5,"",SUM($P367:$T367))</f>
        <v/>
      </c>
      <c r="V367" s="23">
        <f>IFERROR($U367/$E367,"")</f>
        <v/>
      </c>
      <c r="W367" s="25">
        <f>IF(COUNTA($A367:$K367)=0,"",IF($A367="","Informar competência",IF($B367="","Informar SKU",IF($C367="","Informar produto",IF($D367="","Informar categoria",IF(COUNTIF('Parâmetros'!$D$4:$D$13,$D367)=0,"Categoria fora da lista",IF($E367="","Informar estoque médio",IF($G367="","Informar armazenagem",IF(COUNTIFS($A$6:$A$505,$A367,$B$6:$B$505,$B367)&gt;1,"Duplicidade de competência e SKU",IF($Y367&lt;&gt;1,"Valor, taxa ou data inválida",IF($U367="","Revisar parâmetros padrão",IF($V367&gt;'Parâmetros'!$B$8,"Taxa acima do limite",IF($E367&gt;'Parâmetros'!$B$9,"Estoque acima do limite","OK")))))))))))))</f>
        <v/>
      </c>
      <c r="X367" s="26">
        <f>IF(OR($Y367&lt;&gt;1,$A367&lt;&gt;'Resumo'!$B$3,$U367=""),"",COUNTIFS($A$6:$A$505,'Resumo'!$B$3,$Y$6:$Y$505,1,$U$6:$U$505,"&gt;"&amp;$U367)+COUNTIFS($A$6:$A367,'Resumo'!$B$3,$Y$6:$Y367,1,$U$6:$U367,$U367))</f>
        <v/>
      </c>
      <c r="Y367" s="26">
        <f>IF(COUNTA($A367:$K367)=0,"",IFERROR(IF(AND(ISNUMBER($A367),DAY($A367)=1,$A367&gt;=DATE(2020,1,1),$A367&lt;=DATE(2100,12,1),$B367&lt;&gt;"",$C367&lt;&gt;"",$D367&lt;&gt;"",COUNTIF('Parâmetros'!$D$4:$D$13,$D367)=1,ISNUMBER($E367),$E367&gt;0,ISNUMBER($G367),$G367&gt;=0,OR($F367="",AND(ISNUMBER($F367),$F367&gt;=0,$F367&lt;=1)),OR($H367="",AND(ISNUMBER($H367),$H367&gt;=0,$H367&lt;=1)),OR($I367="",AND(ISNUMBER($I367),$I367&gt;=0,$I367&lt;=1)),OR($J367="",AND(ISNUMBER($J367),$J367&gt;=0,$J367&lt;=1)),COUNTIFS($A$6:$A$505,$A367,$B$6:$B$505,$B367)=1),1,0),0))</f>
        <v/>
      </c>
    </row>
    <row r="368">
      <c r="A368" s="46" t="n"/>
      <c r="B368" s="19" t="n"/>
      <c r="C368" s="20" t="n"/>
      <c r="D368" s="19" t="n"/>
      <c r="E368" s="50" t="n"/>
      <c r="F368" s="22" t="n"/>
      <c r="G368" s="50" t="n"/>
      <c r="H368" s="22" t="n"/>
      <c r="I368" s="22" t="n"/>
      <c r="J368" s="22" t="n"/>
      <c r="K368" s="20" t="n"/>
      <c r="L368" s="23">
        <f>IF($Y368&lt;&gt;1,"",IF($F368="",IF(AND(ISNUMBER('Parâmetros'!$B$4),'Parâmetros'!$B$4&gt;=0,'Parâmetros'!$B$4&lt;=1),'Parâmetros'!$B$4,""),$F368))</f>
        <v/>
      </c>
      <c r="M368" s="23">
        <f>IF($Y368&lt;&gt;1,"",IF($H368="",IF(AND(ISNUMBER('Parâmetros'!$B$5),'Parâmetros'!$B$5&gt;=0,'Parâmetros'!$B$5&lt;=1),'Parâmetros'!$B$5,""),$H368))</f>
        <v/>
      </c>
      <c r="N368" s="23">
        <f>IF($Y368&lt;&gt;1,"",IF($I368="",IF(AND(ISNUMBER('Parâmetros'!$B$6),'Parâmetros'!$B$6&gt;=0,'Parâmetros'!$B$6&lt;=1),'Parâmetros'!$B$6,""),$I368))</f>
        <v/>
      </c>
      <c r="O368" s="23">
        <f>IF($Y368&lt;&gt;1,"",IF($J368="",IF(AND(ISNUMBER('Parâmetros'!$B$7),'Parâmetros'!$B$7&gt;=0,'Parâmetros'!$B$7&lt;=1),'Parâmetros'!$B$7,""),$J368))</f>
        <v/>
      </c>
      <c r="P368" s="51">
        <f>IF(OR($Y368&lt;&gt;1,NOT(ISNUMBER($L368))),"",$E368*$L368)</f>
        <v/>
      </c>
      <c r="Q368" s="51">
        <f>IF($Y368&lt;&gt;1,"",$G368)</f>
        <v/>
      </c>
      <c r="R368" s="51">
        <f>IF(OR($Y368&lt;&gt;1,NOT(ISNUMBER($M368))),"",$E368*$M368)</f>
        <v/>
      </c>
      <c r="S368" s="51">
        <f>IF(OR($Y368&lt;&gt;1,NOT(ISNUMBER($N368))),"",$E368*$N368)</f>
        <v/>
      </c>
      <c r="T368" s="51">
        <f>IF(OR($Y368&lt;&gt;1,NOT(ISNUMBER($O368))),"",$E368*$O368)</f>
        <v/>
      </c>
      <c r="U368" s="51">
        <f>IF(COUNT($P368:$T368)&lt;&gt;5,"",SUM($P368:$T368))</f>
        <v/>
      </c>
      <c r="V368" s="23">
        <f>IFERROR($U368/$E368,"")</f>
        <v/>
      </c>
      <c r="W368" s="25">
        <f>IF(COUNTA($A368:$K368)=0,"",IF($A368="","Informar competência",IF($B368="","Informar SKU",IF($C368="","Informar produto",IF($D368="","Informar categoria",IF(COUNTIF('Parâmetros'!$D$4:$D$13,$D368)=0,"Categoria fora da lista",IF($E368="","Informar estoque médio",IF($G368="","Informar armazenagem",IF(COUNTIFS($A$6:$A$505,$A368,$B$6:$B$505,$B368)&gt;1,"Duplicidade de competência e SKU",IF($Y368&lt;&gt;1,"Valor, taxa ou data inválida",IF($U368="","Revisar parâmetros padrão",IF($V368&gt;'Parâmetros'!$B$8,"Taxa acima do limite",IF($E368&gt;'Parâmetros'!$B$9,"Estoque acima do limite","OK")))))))))))))</f>
        <v/>
      </c>
      <c r="X368" s="26">
        <f>IF(OR($Y368&lt;&gt;1,$A368&lt;&gt;'Resumo'!$B$3,$U368=""),"",COUNTIFS($A$6:$A$505,'Resumo'!$B$3,$Y$6:$Y$505,1,$U$6:$U$505,"&gt;"&amp;$U368)+COUNTIFS($A$6:$A368,'Resumo'!$B$3,$Y$6:$Y368,1,$U$6:$U368,$U368))</f>
        <v/>
      </c>
      <c r="Y368" s="26">
        <f>IF(COUNTA($A368:$K368)=0,"",IFERROR(IF(AND(ISNUMBER($A368),DAY($A368)=1,$A368&gt;=DATE(2020,1,1),$A368&lt;=DATE(2100,12,1),$B368&lt;&gt;"",$C368&lt;&gt;"",$D368&lt;&gt;"",COUNTIF('Parâmetros'!$D$4:$D$13,$D368)=1,ISNUMBER($E368),$E368&gt;0,ISNUMBER($G368),$G368&gt;=0,OR($F368="",AND(ISNUMBER($F368),$F368&gt;=0,$F368&lt;=1)),OR($H368="",AND(ISNUMBER($H368),$H368&gt;=0,$H368&lt;=1)),OR($I368="",AND(ISNUMBER($I368),$I368&gt;=0,$I368&lt;=1)),OR($J368="",AND(ISNUMBER($J368),$J368&gt;=0,$J368&lt;=1)),COUNTIFS($A$6:$A$505,$A368,$B$6:$B$505,$B368)=1),1,0),0))</f>
        <v/>
      </c>
    </row>
    <row r="369">
      <c r="A369" s="46" t="n"/>
      <c r="B369" s="19" t="n"/>
      <c r="C369" s="20" t="n"/>
      <c r="D369" s="19" t="n"/>
      <c r="E369" s="50" t="n"/>
      <c r="F369" s="22" t="n"/>
      <c r="G369" s="50" t="n"/>
      <c r="H369" s="22" t="n"/>
      <c r="I369" s="22" t="n"/>
      <c r="J369" s="22" t="n"/>
      <c r="K369" s="20" t="n"/>
      <c r="L369" s="23">
        <f>IF($Y369&lt;&gt;1,"",IF($F369="",IF(AND(ISNUMBER('Parâmetros'!$B$4),'Parâmetros'!$B$4&gt;=0,'Parâmetros'!$B$4&lt;=1),'Parâmetros'!$B$4,""),$F369))</f>
        <v/>
      </c>
      <c r="M369" s="23">
        <f>IF($Y369&lt;&gt;1,"",IF($H369="",IF(AND(ISNUMBER('Parâmetros'!$B$5),'Parâmetros'!$B$5&gt;=0,'Parâmetros'!$B$5&lt;=1),'Parâmetros'!$B$5,""),$H369))</f>
        <v/>
      </c>
      <c r="N369" s="23">
        <f>IF($Y369&lt;&gt;1,"",IF($I369="",IF(AND(ISNUMBER('Parâmetros'!$B$6),'Parâmetros'!$B$6&gt;=0,'Parâmetros'!$B$6&lt;=1),'Parâmetros'!$B$6,""),$I369))</f>
        <v/>
      </c>
      <c r="O369" s="23">
        <f>IF($Y369&lt;&gt;1,"",IF($J369="",IF(AND(ISNUMBER('Parâmetros'!$B$7),'Parâmetros'!$B$7&gt;=0,'Parâmetros'!$B$7&lt;=1),'Parâmetros'!$B$7,""),$J369))</f>
        <v/>
      </c>
      <c r="P369" s="51">
        <f>IF(OR($Y369&lt;&gt;1,NOT(ISNUMBER($L369))),"",$E369*$L369)</f>
        <v/>
      </c>
      <c r="Q369" s="51">
        <f>IF($Y369&lt;&gt;1,"",$G369)</f>
        <v/>
      </c>
      <c r="R369" s="51">
        <f>IF(OR($Y369&lt;&gt;1,NOT(ISNUMBER($M369))),"",$E369*$M369)</f>
        <v/>
      </c>
      <c r="S369" s="51">
        <f>IF(OR($Y369&lt;&gt;1,NOT(ISNUMBER($N369))),"",$E369*$N369)</f>
        <v/>
      </c>
      <c r="T369" s="51">
        <f>IF(OR($Y369&lt;&gt;1,NOT(ISNUMBER($O369))),"",$E369*$O369)</f>
        <v/>
      </c>
      <c r="U369" s="51">
        <f>IF(COUNT($P369:$T369)&lt;&gt;5,"",SUM($P369:$T369))</f>
        <v/>
      </c>
      <c r="V369" s="23">
        <f>IFERROR($U369/$E369,"")</f>
        <v/>
      </c>
      <c r="W369" s="25">
        <f>IF(COUNTA($A369:$K369)=0,"",IF($A369="","Informar competência",IF($B369="","Informar SKU",IF($C369="","Informar produto",IF($D369="","Informar categoria",IF(COUNTIF('Parâmetros'!$D$4:$D$13,$D369)=0,"Categoria fora da lista",IF($E369="","Informar estoque médio",IF($G369="","Informar armazenagem",IF(COUNTIFS($A$6:$A$505,$A369,$B$6:$B$505,$B369)&gt;1,"Duplicidade de competência e SKU",IF($Y369&lt;&gt;1,"Valor, taxa ou data inválida",IF($U369="","Revisar parâmetros padrão",IF($V369&gt;'Parâmetros'!$B$8,"Taxa acima do limite",IF($E369&gt;'Parâmetros'!$B$9,"Estoque acima do limite","OK")))))))))))))</f>
        <v/>
      </c>
      <c r="X369" s="26">
        <f>IF(OR($Y369&lt;&gt;1,$A369&lt;&gt;'Resumo'!$B$3,$U369=""),"",COUNTIFS($A$6:$A$505,'Resumo'!$B$3,$Y$6:$Y$505,1,$U$6:$U$505,"&gt;"&amp;$U369)+COUNTIFS($A$6:$A369,'Resumo'!$B$3,$Y$6:$Y369,1,$U$6:$U369,$U369))</f>
        <v/>
      </c>
      <c r="Y369" s="26">
        <f>IF(COUNTA($A369:$K369)=0,"",IFERROR(IF(AND(ISNUMBER($A369),DAY($A369)=1,$A369&gt;=DATE(2020,1,1),$A369&lt;=DATE(2100,12,1),$B369&lt;&gt;"",$C369&lt;&gt;"",$D369&lt;&gt;"",COUNTIF('Parâmetros'!$D$4:$D$13,$D369)=1,ISNUMBER($E369),$E369&gt;0,ISNUMBER($G369),$G369&gt;=0,OR($F369="",AND(ISNUMBER($F369),$F369&gt;=0,$F369&lt;=1)),OR($H369="",AND(ISNUMBER($H369),$H369&gt;=0,$H369&lt;=1)),OR($I369="",AND(ISNUMBER($I369),$I369&gt;=0,$I369&lt;=1)),OR($J369="",AND(ISNUMBER($J369),$J369&gt;=0,$J369&lt;=1)),COUNTIFS($A$6:$A$505,$A369,$B$6:$B$505,$B369)=1),1,0),0))</f>
        <v/>
      </c>
    </row>
    <row r="370">
      <c r="A370" s="46" t="n"/>
      <c r="B370" s="19" t="n"/>
      <c r="C370" s="20" t="n"/>
      <c r="D370" s="19" t="n"/>
      <c r="E370" s="50" t="n"/>
      <c r="F370" s="22" t="n"/>
      <c r="G370" s="50" t="n"/>
      <c r="H370" s="22" t="n"/>
      <c r="I370" s="22" t="n"/>
      <c r="J370" s="22" t="n"/>
      <c r="K370" s="20" t="n"/>
      <c r="L370" s="23">
        <f>IF($Y370&lt;&gt;1,"",IF($F370="",IF(AND(ISNUMBER('Parâmetros'!$B$4),'Parâmetros'!$B$4&gt;=0,'Parâmetros'!$B$4&lt;=1),'Parâmetros'!$B$4,""),$F370))</f>
        <v/>
      </c>
      <c r="M370" s="23">
        <f>IF($Y370&lt;&gt;1,"",IF($H370="",IF(AND(ISNUMBER('Parâmetros'!$B$5),'Parâmetros'!$B$5&gt;=0,'Parâmetros'!$B$5&lt;=1),'Parâmetros'!$B$5,""),$H370))</f>
        <v/>
      </c>
      <c r="N370" s="23">
        <f>IF($Y370&lt;&gt;1,"",IF($I370="",IF(AND(ISNUMBER('Parâmetros'!$B$6),'Parâmetros'!$B$6&gt;=0,'Parâmetros'!$B$6&lt;=1),'Parâmetros'!$B$6,""),$I370))</f>
        <v/>
      </c>
      <c r="O370" s="23">
        <f>IF($Y370&lt;&gt;1,"",IF($J370="",IF(AND(ISNUMBER('Parâmetros'!$B$7),'Parâmetros'!$B$7&gt;=0,'Parâmetros'!$B$7&lt;=1),'Parâmetros'!$B$7,""),$J370))</f>
        <v/>
      </c>
      <c r="P370" s="51">
        <f>IF(OR($Y370&lt;&gt;1,NOT(ISNUMBER($L370))),"",$E370*$L370)</f>
        <v/>
      </c>
      <c r="Q370" s="51">
        <f>IF($Y370&lt;&gt;1,"",$G370)</f>
        <v/>
      </c>
      <c r="R370" s="51">
        <f>IF(OR($Y370&lt;&gt;1,NOT(ISNUMBER($M370))),"",$E370*$M370)</f>
        <v/>
      </c>
      <c r="S370" s="51">
        <f>IF(OR($Y370&lt;&gt;1,NOT(ISNUMBER($N370))),"",$E370*$N370)</f>
        <v/>
      </c>
      <c r="T370" s="51">
        <f>IF(OR($Y370&lt;&gt;1,NOT(ISNUMBER($O370))),"",$E370*$O370)</f>
        <v/>
      </c>
      <c r="U370" s="51">
        <f>IF(COUNT($P370:$T370)&lt;&gt;5,"",SUM($P370:$T370))</f>
        <v/>
      </c>
      <c r="V370" s="23">
        <f>IFERROR($U370/$E370,"")</f>
        <v/>
      </c>
      <c r="W370" s="25">
        <f>IF(COUNTA($A370:$K370)=0,"",IF($A370="","Informar competência",IF($B370="","Informar SKU",IF($C370="","Informar produto",IF($D370="","Informar categoria",IF(COUNTIF('Parâmetros'!$D$4:$D$13,$D370)=0,"Categoria fora da lista",IF($E370="","Informar estoque médio",IF($G370="","Informar armazenagem",IF(COUNTIFS($A$6:$A$505,$A370,$B$6:$B$505,$B370)&gt;1,"Duplicidade de competência e SKU",IF($Y370&lt;&gt;1,"Valor, taxa ou data inválida",IF($U370="","Revisar parâmetros padrão",IF($V370&gt;'Parâmetros'!$B$8,"Taxa acima do limite",IF($E370&gt;'Parâmetros'!$B$9,"Estoque acima do limite","OK")))))))))))))</f>
        <v/>
      </c>
      <c r="X370" s="26">
        <f>IF(OR($Y370&lt;&gt;1,$A370&lt;&gt;'Resumo'!$B$3,$U370=""),"",COUNTIFS($A$6:$A$505,'Resumo'!$B$3,$Y$6:$Y$505,1,$U$6:$U$505,"&gt;"&amp;$U370)+COUNTIFS($A$6:$A370,'Resumo'!$B$3,$Y$6:$Y370,1,$U$6:$U370,$U370))</f>
        <v/>
      </c>
      <c r="Y370" s="26">
        <f>IF(COUNTA($A370:$K370)=0,"",IFERROR(IF(AND(ISNUMBER($A370),DAY($A370)=1,$A370&gt;=DATE(2020,1,1),$A370&lt;=DATE(2100,12,1),$B370&lt;&gt;"",$C370&lt;&gt;"",$D370&lt;&gt;"",COUNTIF('Parâmetros'!$D$4:$D$13,$D370)=1,ISNUMBER($E370),$E370&gt;0,ISNUMBER($G370),$G370&gt;=0,OR($F370="",AND(ISNUMBER($F370),$F370&gt;=0,$F370&lt;=1)),OR($H370="",AND(ISNUMBER($H370),$H370&gt;=0,$H370&lt;=1)),OR($I370="",AND(ISNUMBER($I370),$I370&gt;=0,$I370&lt;=1)),OR($J370="",AND(ISNUMBER($J370),$J370&gt;=0,$J370&lt;=1)),COUNTIFS($A$6:$A$505,$A370,$B$6:$B$505,$B370)=1),1,0),0))</f>
        <v/>
      </c>
    </row>
    <row r="371">
      <c r="A371" s="46" t="n"/>
      <c r="B371" s="19" t="n"/>
      <c r="C371" s="20" t="n"/>
      <c r="D371" s="19" t="n"/>
      <c r="E371" s="50" t="n"/>
      <c r="F371" s="22" t="n"/>
      <c r="G371" s="50" t="n"/>
      <c r="H371" s="22" t="n"/>
      <c r="I371" s="22" t="n"/>
      <c r="J371" s="22" t="n"/>
      <c r="K371" s="20" t="n"/>
      <c r="L371" s="23">
        <f>IF($Y371&lt;&gt;1,"",IF($F371="",IF(AND(ISNUMBER('Parâmetros'!$B$4),'Parâmetros'!$B$4&gt;=0,'Parâmetros'!$B$4&lt;=1),'Parâmetros'!$B$4,""),$F371))</f>
        <v/>
      </c>
      <c r="M371" s="23">
        <f>IF($Y371&lt;&gt;1,"",IF($H371="",IF(AND(ISNUMBER('Parâmetros'!$B$5),'Parâmetros'!$B$5&gt;=0,'Parâmetros'!$B$5&lt;=1),'Parâmetros'!$B$5,""),$H371))</f>
        <v/>
      </c>
      <c r="N371" s="23">
        <f>IF($Y371&lt;&gt;1,"",IF($I371="",IF(AND(ISNUMBER('Parâmetros'!$B$6),'Parâmetros'!$B$6&gt;=0,'Parâmetros'!$B$6&lt;=1),'Parâmetros'!$B$6,""),$I371))</f>
        <v/>
      </c>
      <c r="O371" s="23">
        <f>IF($Y371&lt;&gt;1,"",IF($J371="",IF(AND(ISNUMBER('Parâmetros'!$B$7),'Parâmetros'!$B$7&gt;=0,'Parâmetros'!$B$7&lt;=1),'Parâmetros'!$B$7,""),$J371))</f>
        <v/>
      </c>
      <c r="P371" s="51">
        <f>IF(OR($Y371&lt;&gt;1,NOT(ISNUMBER($L371))),"",$E371*$L371)</f>
        <v/>
      </c>
      <c r="Q371" s="51">
        <f>IF($Y371&lt;&gt;1,"",$G371)</f>
        <v/>
      </c>
      <c r="R371" s="51">
        <f>IF(OR($Y371&lt;&gt;1,NOT(ISNUMBER($M371))),"",$E371*$M371)</f>
        <v/>
      </c>
      <c r="S371" s="51">
        <f>IF(OR($Y371&lt;&gt;1,NOT(ISNUMBER($N371))),"",$E371*$N371)</f>
        <v/>
      </c>
      <c r="T371" s="51">
        <f>IF(OR($Y371&lt;&gt;1,NOT(ISNUMBER($O371))),"",$E371*$O371)</f>
        <v/>
      </c>
      <c r="U371" s="51">
        <f>IF(COUNT($P371:$T371)&lt;&gt;5,"",SUM($P371:$T371))</f>
        <v/>
      </c>
      <c r="V371" s="23">
        <f>IFERROR($U371/$E371,"")</f>
        <v/>
      </c>
      <c r="W371" s="25">
        <f>IF(COUNTA($A371:$K371)=0,"",IF($A371="","Informar competência",IF($B371="","Informar SKU",IF($C371="","Informar produto",IF($D371="","Informar categoria",IF(COUNTIF('Parâmetros'!$D$4:$D$13,$D371)=0,"Categoria fora da lista",IF($E371="","Informar estoque médio",IF($G371="","Informar armazenagem",IF(COUNTIFS($A$6:$A$505,$A371,$B$6:$B$505,$B371)&gt;1,"Duplicidade de competência e SKU",IF($Y371&lt;&gt;1,"Valor, taxa ou data inválida",IF($U371="","Revisar parâmetros padrão",IF($V371&gt;'Parâmetros'!$B$8,"Taxa acima do limite",IF($E371&gt;'Parâmetros'!$B$9,"Estoque acima do limite","OK")))))))))))))</f>
        <v/>
      </c>
      <c r="X371" s="26">
        <f>IF(OR($Y371&lt;&gt;1,$A371&lt;&gt;'Resumo'!$B$3,$U371=""),"",COUNTIFS($A$6:$A$505,'Resumo'!$B$3,$Y$6:$Y$505,1,$U$6:$U$505,"&gt;"&amp;$U371)+COUNTIFS($A$6:$A371,'Resumo'!$B$3,$Y$6:$Y371,1,$U$6:$U371,$U371))</f>
        <v/>
      </c>
      <c r="Y371" s="26">
        <f>IF(COUNTA($A371:$K371)=0,"",IFERROR(IF(AND(ISNUMBER($A371),DAY($A371)=1,$A371&gt;=DATE(2020,1,1),$A371&lt;=DATE(2100,12,1),$B371&lt;&gt;"",$C371&lt;&gt;"",$D371&lt;&gt;"",COUNTIF('Parâmetros'!$D$4:$D$13,$D371)=1,ISNUMBER($E371),$E371&gt;0,ISNUMBER($G371),$G371&gt;=0,OR($F371="",AND(ISNUMBER($F371),$F371&gt;=0,$F371&lt;=1)),OR($H371="",AND(ISNUMBER($H371),$H371&gt;=0,$H371&lt;=1)),OR($I371="",AND(ISNUMBER($I371),$I371&gt;=0,$I371&lt;=1)),OR($J371="",AND(ISNUMBER($J371),$J371&gt;=0,$J371&lt;=1)),COUNTIFS($A$6:$A$505,$A371,$B$6:$B$505,$B371)=1),1,0),0))</f>
        <v/>
      </c>
    </row>
    <row r="372">
      <c r="A372" s="46" t="n"/>
      <c r="B372" s="19" t="n"/>
      <c r="C372" s="20" t="n"/>
      <c r="D372" s="19" t="n"/>
      <c r="E372" s="50" t="n"/>
      <c r="F372" s="22" t="n"/>
      <c r="G372" s="50" t="n"/>
      <c r="H372" s="22" t="n"/>
      <c r="I372" s="22" t="n"/>
      <c r="J372" s="22" t="n"/>
      <c r="K372" s="20" t="n"/>
      <c r="L372" s="23">
        <f>IF($Y372&lt;&gt;1,"",IF($F372="",IF(AND(ISNUMBER('Parâmetros'!$B$4),'Parâmetros'!$B$4&gt;=0,'Parâmetros'!$B$4&lt;=1),'Parâmetros'!$B$4,""),$F372))</f>
        <v/>
      </c>
      <c r="M372" s="23">
        <f>IF($Y372&lt;&gt;1,"",IF($H372="",IF(AND(ISNUMBER('Parâmetros'!$B$5),'Parâmetros'!$B$5&gt;=0,'Parâmetros'!$B$5&lt;=1),'Parâmetros'!$B$5,""),$H372))</f>
        <v/>
      </c>
      <c r="N372" s="23">
        <f>IF($Y372&lt;&gt;1,"",IF($I372="",IF(AND(ISNUMBER('Parâmetros'!$B$6),'Parâmetros'!$B$6&gt;=0,'Parâmetros'!$B$6&lt;=1),'Parâmetros'!$B$6,""),$I372))</f>
        <v/>
      </c>
      <c r="O372" s="23">
        <f>IF($Y372&lt;&gt;1,"",IF($J372="",IF(AND(ISNUMBER('Parâmetros'!$B$7),'Parâmetros'!$B$7&gt;=0,'Parâmetros'!$B$7&lt;=1),'Parâmetros'!$B$7,""),$J372))</f>
        <v/>
      </c>
      <c r="P372" s="51">
        <f>IF(OR($Y372&lt;&gt;1,NOT(ISNUMBER($L372))),"",$E372*$L372)</f>
        <v/>
      </c>
      <c r="Q372" s="51">
        <f>IF($Y372&lt;&gt;1,"",$G372)</f>
        <v/>
      </c>
      <c r="R372" s="51">
        <f>IF(OR($Y372&lt;&gt;1,NOT(ISNUMBER($M372))),"",$E372*$M372)</f>
        <v/>
      </c>
      <c r="S372" s="51">
        <f>IF(OR($Y372&lt;&gt;1,NOT(ISNUMBER($N372))),"",$E372*$N372)</f>
        <v/>
      </c>
      <c r="T372" s="51">
        <f>IF(OR($Y372&lt;&gt;1,NOT(ISNUMBER($O372))),"",$E372*$O372)</f>
        <v/>
      </c>
      <c r="U372" s="51">
        <f>IF(COUNT($P372:$T372)&lt;&gt;5,"",SUM($P372:$T372))</f>
        <v/>
      </c>
      <c r="V372" s="23">
        <f>IFERROR($U372/$E372,"")</f>
        <v/>
      </c>
      <c r="W372" s="25">
        <f>IF(COUNTA($A372:$K372)=0,"",IF($A372="","Informar competência",IF($B372="","Informar SKU",IF($C372="","Informar produto",IF($D372="","Informar categoria",IF(COUNTIF('Parâmetros'!$D$4:$D$13,$D372)=0,"Categoria fora da lista",IF($E372="","Informar estoque médio",IF($G372="","Informar armazenagem",IF(COUNTIFS($A$6:$A$505,$A372,$B$6:$B$505,$B372)&gt;1,"Duplicidade de competência e SKU",IF($Y372&lt;&gt;1,"Valor, taxa ou data inválida",IF($U372="","Revisar parâmetros padrão",IF($V372&gt;'Parâmetros'!$B$8,"Taxa acima do limite",IF($E372&gt;'Parâmetros'!$B$9,"Estoque acima do limite","OK")))))))))))))</f>
        <v/>
      </c>
      <c r="X372" s="26">
        <f>IF(OR($Y372&lt;&gt;1,$A372&lt;&gt;'Resumo'!$B$3,$U372=""),"",COUNTIFS($A$6:$A$505,'Resumo'!$B$3,$Y$6:$Y$505,1,$U$6:$U$505,"&gt;"&amp;$U372)+COUNTIFS($A$6:$A372,'Resumo'!$B$3,$Y$6:$Y372,1,$U$6:$U372,$U372))</f>
        <v/>
      </c>
      <c r="Y372" s="26">
        <f>IF(COUNTA($A372:$K372)=0,"",IFERROR(IF(AND(ISNUMBER($A372),DAY($A372)=1,$A372&gt;=DATE(2020,1,1),$A372&lt;=DATE(2100,12,1),$B372&lt;&gt;"",$C372&lt;&gt;"",$D372&lt;&gt;"",COUNTIF('Parâmetros'!$D$4:$D$13,$D372)=1,ISNUMBER($E372),$E372&gt;0,ISNUMBER($G372),$G372&gt;=0,OR($F372="",AND(ISNUMBER($F372),$F372&gt;=0,$F372&lt;=1)),OR($H372="",AND(ISNUMBER($H372),$H372&gt;=0,$H372&lt;=1)),OR($I372="",AND(ISNUMBER($I372),$I372&gt;=0,$I372&lt;=1)),OR($J372="",AND(ISNUMBER($J372),$J372&gt;=0,$J372&lt;=1)),COUNTIFS($A$6:$A$505,$A372,$B$6:$B$505,$B372)=1),1,0),0))</f>
        <v/>
      </c>
    </row>
    <row r="373">
      <c r="A373" s="46" t="n"/>
      <c r="B373" s="19" t="n"/>
      <c r="C373" s="20" t="n"/>
      <c r="D373" s="19" t="n"/>
      <c r="E373" s="50" t="n"/>
      <c r="F373" s="22" t="n"/>
      <c r="G373" s="50" t="n"/>
      <c r="H373" s="22" t="n"/>
      <c r="I373" s="22" t="n"/>
      <c r="J373" s="22" t="n"/>
      <c r="K373" s="20" t="n"/>
      <c r="L373" s="23">
        <f>IF($Y373&lt;&gt;1,"",IF($F373="",IF(AND(ISNUMBER('Parâmetros'!$B$4),'Parâmetros'!$B$4&gt;=0,'Parâmetros'!$B$4&lt;=1),'Parâmetros'!$B$4,""),$F373))</f>
        <v/>
      </c>
      <c r="M373" s="23">
        <f>IF($Y373&lt;&gt;1,"",IF($H373="",IF(AND(ISNUMBER('Parâmetros'!$B$5),'Parâmetros'!$B$5&gt;=0,'Parâmetros'!$B$5&lt;=1),'Parâmetros'!$B$5,""),$H373))</f>
        <v/>
      </c>
      <c r="N373" s="23">
        <f>IF($Y373&lt;&gt;1,"",IF($I373="",IF(AND(ISNUMBER('Parâmetros'!$B$6),'Parâmetros'!$B$6&gt;=0,'Parâmetros'!$B$6&lt;=1),'Parâmetros'!$B$6,""),$I373))</f>
        <v/>
      </c>
      <c r="O373" s="23">
        <f>IF($Y373&lt;&gt;1,"",IF($J373="",IF(AND(ISNUMBER('Parâmetros'!$B$7),'Parâmetros'!$B$7&gt;=0,'Parâmetros'!$B$7&lt;=1),'Parâmetros'!$B$7,""),$J373))</f>
        <v/>
      </c>
      <c r="P373" s="51">
        <f>IF(OR($Y373&lt;&gt;1,NOT(ISNUMBER($L373))),"",$E373*$L373)</f>
        <v/>
      </c>
      <c r="Q373" s="51">
        <f>IF($Y373&lt;&gt;1,"",$G373)</f>
        <v/>
      </c>
      <c r="R373" s="51">
        <f>IF(OR($Y373&lt;&gt;1,NOT(ISNUMBER($M373))),"",$E373*$M373)</f>
        <v/>
      </c>
      <c r="S373" s="51">
        <f>IF(OR($Y373&lt;&gt;1,NOT(ISNUMBER($N373))),"",$E373*$N373)</f>
        <v/>
      </c>
      <c r="T373" s="51">
        <f>IF(OR($Y373&lt;&gt;1,NOT(ISNUMBER($O373))),"",$E373*$O373)</f>
        <v/>
      </c>
      <c r="U373" s="51">
        <f>IF(COUNT($P373:$T373)&lt;&gt;5,"",SUM($P373:$T373))</f>
        <v/>
      </c>
      <c r="V373" s="23">
        <f>IFERROR($U373/$E373,"")</f>
        <v/>
      </c>
      <c r="W373" s="25">
        <f>IF(COUNTA($A373:$K373)=0,"",IF($A373="","Informar competência",IF($B373="","Informar SKU",IF($C373="","Informar produto",IF($D373="","Informar categoria",IF(COUNTIF('Parâmetros'!$D$4:$D$13,$D373)=0,"Categoria fora da lista",IF($E373="","Informar estoque médio",IF($G373="","Informar armazenagem",IF(COUNTIFS($A$6:$A$505,$A373,$B$6:$B$505,$B373)&gt;1,"Duplicidade de competência e SKU",IF($Y373&lt;&gt;1,"Valor, taxa ou data inválida",IF($U373="","Revisar parâmetros padrão",IF($V373&gt;'Parâmetros'!$B$8,"Taxa acima do limite",IF($E373&gt;'Parâmetros'!$B$9,"Estoque acima do limite","OK")))))))))))))</f>
        <v/>
      </c>
      <c r="X373" s="26">
        <f>IF(OR($Y373&lt;&gt;1,$A373&lt;&gt;'Resumo'!$B$3,$U373=""),"",COUNTIFS($A$6:$A$505,'Resumo'!$B$3,$Y$6:$Y$505,1,$U$6:$U$505,"&gt;"&amp;$U373)+COUNTIFS($A$6:$A373,'Resumo'!$B$3,$Y$6:$Y373,1,$U$6:$U373,$U373))</f>
        <v/>
      </c>
      <c r="Y373" s="26">
        <f>IF(COUNTA($A373:$K373)=0,"",IFERROR(IF(AND(ISNUMBER($A373),DAY($A373)=1,$A373&gt;=DATE(2020,1,1),$A373&lt;=DATE(2100,12,1),$B373&lt;&gt;"",$C373&lt;&gt;"",$D373&lt;&gt;"",COUNTIF('Parâmetros'!$D$4:$D$13,$D373)=1,ISNUMBER($E373),$E373&gt;0,ISNUMBER($G373),$G373&gt;=0,OR($F373="",AND(ISNUMBER($F373),$F373&gt;=0,$F373&lt;=1)),OR($H373="",AND(ISNUMBER($H373),$H373&gt;=0,$H373&lt;=1)),OR($I373="",AND(ISNUMBER($I373),$I373&gt;=0,$I373&lt;=1)),OR($J373="",AND(ISNUMBER($J373),$J373&gt;=0,$J373&lt;=1)),COUNTIFS($A$6:$A$505,$A373,$B$6:$B$505,$B373)=1),1,0),0))</f>
        <v/>
      </c>
    </row>
    <row r="374">
      <c r="A374" s="46" t="n"/>
      <c r="B374" s="19" t="n"/>
      <c r="C374" s="20" t="n"/>
      <c r="D374" s="19" t="n"/>
      <c r="E374" s="50" t="n"/>
      <c r="F374" s="22" t="n"/>
      <c r="G374" s="50" t="n"/>
      <c r="H374" s="22" t="n"/>
      <c r="I374" s="22" t="n"/>
      <c r="J374" s="22" t="n"/>
      <c r="K374" s="20" t="n"/>
      <c r="L374" s="23">
        <f>IF($Y374&lt;&gt;1,"",IF($F374="",IF(AND(ISNUMBER('Parâmetros'!$B$4),'Parâmetros'!$B$4&gt;=0,'Parâmetros'!$B$4&lt;=1),'Parâmetros'!$B$4,""),$F374))</f>
        <v/>
      </c>
      <c r="M374" s="23">
        <f>IF($Y374&lt;&gt;1,"",IF($H374="",IF(AND(ISNUMBER('Parâmetros'!$B$5),'Parâmetros'!$B$5&gt;=0,'Parâmetros'!$B$5&lt;=1),'Parâmetros'!$B$5,""),$H374))</f>
        <v/>
      </c>
      <c r="N374" s="23">
        <f>IF($Y374&lt;&gt;1,"",IF($I374="",IF(AND(ISNUMBER('Parâmetros'!$B$6),'Parâmetros'!$B$6&gt;=0,'Parâmetros'!$B$6&lt;=1),'Parâmetros'!$B$6,""),$I374))</f>
        <v/>
      </c>
      <c r="O374" s="23">
        <f>IF($Y374&lt;&gt;1,"",IF($J374="",IF(AND(ISNUMBER('Parâmetros'!$B$7),'Parâmetros'!$B$7&gt;=0,'Parâmetros'!$B$7&lt;=1),'Parâmetros'!$B$7,""),$J374))</f>
        <v/>
      </c>
      <c r="P374" s="51">
        <f>IF(OR($Y374&lt;&gt;1,NOT(ISNUMBER($L374))),"",$E374*$L374)</f>
        <v/>
      </c>
      <c r="Q374" s="51">
        <f>IF($Y374&lt;&gt;1,"",$G374)</f>
        <v/>
      </c>
      <c r="R374" s="51">
        <f>IF(OR($Y374&lt;&gt;1,NOT(ISNUMBER($M374))),"",$E374*$M374)</f>
        <v/>
      </c>
      <c r="S374" s="51">
        <f>IF(OR($Y374&lt;&gt;1,NOT(ISNUMBER($N374))),"",$E374*$N374)</f>
        <v/>
      </c>
      <c r="T374" s="51">
        <f>IF(OR($Y374&lt;&gt;1,NOT(ISNUMBER($O374))),"",$E374*$O374)</f>
        <v/>
      </c>
      <c r="U374" s="51">
        <f>IF(COUNT($P374:$T374)&lt;&gt;5,"",SUM($P374:$T374))</f>
        <v/>
      </c>
      <c r="V374" s="23">
        <f>IFERROR($U374/$E374,"")</f>
        <v/>
      </c>
      <c r="W374" s="25">
        <f>IF(COUNTA($A374:$K374)=0,"",IF($A374="","Informar competência",IF($B374="","Informar SKU",IF($C374="","Informar produto",IF($D374="","Informar categoria",IF(COUNTIF('Parâmetros'!$D$4:$D$13,$D374)=0,"Categoria fora da lista",IF($E374="","Informar estoque médio",IF($G374="","Informar armazenagem",IF(COUNTIFS($A$6:$A$505,$A374,$B$6:$B$505,$B374)&gt;1,"Duplicidade de competência e SKU",IF($Y374&lt;&gt;1,"Valor, taxa ou data inválida",IF($U374="","Revisar parâmetros padrão",IF($V374&gt;'Parâmetros'!$B$8,"Taxa acima do limite",IF($E374&gt;'Parâmetros'!$B$9,"Estoque acima do limite","OK")))))))))))))</f>
        <v/>
      </c>
      <c r="X374" s="26">
        <f>IF(OR($Y374&lt;&gt;1,$A374&lt;&gt;'Resumo'!$B$3,$U374=""),"",COUNTIFS($A$6:$A$505,'Resumo'!$B$3,$Y$6:$Y$505,1,$U$6:$U$505,"&gt;"&amp;$U374)+COUNTIFS($A$6:$A374,'Resumo'!$B$3,$Y$6:$Y374,1,$U$6:$U374,$U374))</f>
        <v/>
      </c>
      <c r="Y374" s="26">
        <f>IF(COUNTA($A374:$K374)=0,"",IFERROR(IF(AND(ISNUMBER($A374),DAY($A374)=1,$A374&gt;=DATE(2020,1,1),$A374&lt;=DATE(2100,12,1),$B374&lt;&gt;"",$C374&lt;&gt;"",$D374&lt;&gt;"",COUNTIF('Parâmetros'!$D$4:$D$13,$D374)=1,ISNUMBER($E374),$E374&gt;0,ISNUMBER($G374),$G374&gt;=0,OR($F374="",AND(ISNUMBER($F374),$F374&gt;=0,$F374&lt;=1)),OR($H374="",AND(ISNUMBER($H374),$H374&gt;=0,$H374&lt;=1)),OR($I374="",AND(ISNUMBER($I374),$I374&gt;=0,$I374&lt;=1)),OR($J374="",AND(ISNUMBER($J374),$J374&gt;=0,$J374&lt;=1)),COUNTIFS($A$6:$A$505,$A374,$B$6:$B$505,$B374)=1),1,0),0))</f>
        <v/>
      </c>
    </row>
    <row r="375">
      <c r="A375" s="46" t="n"/>
      <c r="B375" s="19" t="n"/>
      <c r="C375" s="20" t="n"/>
      <c r="D375" s="19" t="n"/>
      <c r="E375" s="50" t="n"/>
      <c r="F375" s="22" t="n"/>
      <c r="G375" s="50" t="n"/>
      <c r="H375" s="22" t="n"/>
      <c r="I375" s="22" t="n"/>
      <c r="J375" s="22" t="n"/>
      <c r="K375" s="20" t="n"/>
      <c r="L375" s="23">
        <f>IF($Y375&lt;&gt;1,"",IF($F375="",IF(AND(ISNUMBER('Parâmetros'!$B$4),'Parâmetros'!$B$4&gt;=0,'Parâmetros'!$B$4&lt;=1),'Parâmetros'!$B$4,""),$F375))</f>
        <v/>
      </c>
      <c r="M375" s="23">
        <f>IF($Y375&lt;&gt;1,"",IF($H375="",IF(AND(ISNUMBER('Parâmetros'!$B$5),'Parâmetros'!$B$5&gt;=0,'Parâmetros'!$B$5&lt;=1),'Parâmetros'!$B$5,""),$H375))</f>
        <v/>
      </c>
      <c r="N375" s="23">
        <f>IF($Y375&lt;&gt;1,"",IF($I375="",IF(AND(ISNUMBER('Parâmetros'!$B$6),'Parâmetros'!$B$6&gt;=0,'Parâmetros'!$B$6&lt;=1),'Parâmetros'!$B$6,""),$I375))</f>
        <v/>
      </c>
      <c r="O375" s="23">
        <f>IF($Y375&lt;&gt;1,"",IF($J375="",IF(AND(ISNUMBER('Parâmetros'!$B$7),'Parâmetros'!$B$7&gt;=0,'Parâmetros'!$B$7&lt;=1),'Parâmetros'!$B$7,""),$J375))</f>
        <v/>
      </c>
      <c r="P375" s="51">
        <f>IF(OR($Y375&lt;&gt;1,NOT(ISNUMBER($L375))),"",$E375*$L375)</f>
        <v/>
      </c>
      <c r="Q375" s="51">
        <f>IF($Y375&lt;&gt;1,"",$G375)</f>
        <v/>
      </c>
      <c r="R375" s="51">
        <f>IF(OR($Y375&lt;&gt;1,NOT(ISNUMBER($M375))),"",$E375*$M375)</f>
        <v/>
      </c>
      <c r="S375" s="51">
        <f>IF(OR($Y375&lt;&gt;1,NOT(ISNUMBER($N375))),"",$E375*$N375)</f>
        <v/>
      </c>
      <c r="T375" s="51">
        <f>IF(OR($Y375&lt;&gt;1,NOT(ISNUMBER($O375))),"",$E375*$O375)</f>
        <v/>
      </c>
      <c r="U375" s="51">
        <f>IF(COUNT($P375:$T375)&lt;&gt;5,"",SUM($P375:$T375))</f>
        <v/>
      </c>
      <c r="V375" s="23">
        <f>IFERROR($U375/$E375,"")</f>
        <v/>
      </c>
      <c r="W375" s="25">
        <f>IF(COUNTA($A375:$K375)=0,"",IF($A375="","Informar competência",IF($B375="","Informar SKU",IF($C375="","Informar produto",IF($D375="","Informar categoria",IF(COUNTIF('Parâmetros'!$D$4:$D$13,$D375)=0,"Categoria fora da lista",IF($E375="","Informar estoque médio",IF($G375="","Informar armazenagem",IF(COUNTIFS($A$6:$A$505,$A375,$B$6:$B$505,$B375)&gt;1,"Duplicidade de competência e SKU",IF($Y375&lt;&gt;1,"Valor, taxa ou data inválida",IF($U375="","Revisar parâmetros padrão",IF($V375&gt;'Parâmetros'!$B$8,"Taxa acima do limite",IF($E375&gt;'Parâmetros'!$B$9,"Estoque acima do limite","OK")))))))))))))</f>
        <v/>
      </c>
      <c r="X375" s="26">
        <f>IF(OR($Y375&lt;&gt;1,$A375&lt;&gt;'Resumo'!$B$3,$U375=""),"",COUNTIFS($A$6:$A$505,'Resumo'!$B$3,$Y$6:$Y$505,1,$U$6:$U$505,"&gt;"&amp;$U375)+COUNTIFS($A$6:$A375,'Resumo'!$B$3,$Y$6:$Y375,1,$U$6:$U375,$U375))</f>
        <v/>
      </c>
      <c r="Y375" s="26">
        <f>IF(COUNTA($A375:$K375)=0,"",IFERROR(IF(AND(ISNUMBER($A375),DAY($A375)=1,$A375&gt;=DATE(2020,1,1),$A375&lt;=DATE(2100,12,1),$B375&lt;&gt;"",$C375&lt;&gt;"",$D375&lt;&gt;"",COUNTIF('Parâmetros'!$D$4:$D$13,$D375)=1,ISNUMBER($E375),$E375&gt;0,ISNUMBER($G375),$G375&gt;=0,OR($F375="",AND(ISNUMBER($F375),$F375&gt;=0,$F375&lt;=1)),OR($H375="",AND(ISNUMBER($H375),$H375&gt;=0,$H375&lt;=1)),OR($I375="",AND(ISNUMBER($I375),$I375&gt;=0,$I375&lt;=1)),OR($J375="",AND(ISNUMBER($J375),$J375&gt;=0,$J375&lt;=1)),COUNTIFS($A$6:$A$505,$A375,$B$6:$B$505,$B375)=1),1,0),0))</f>
        <v/>
      </c>
    </row>
    <row r="376">
      <c r="A376" s="46" t="n"/>
      <c r="B376" s="19" t="n"/>
      <c r="C376" s="20" t="n"/>
      <c r="D376" s="19" t="n"/>
      <c r="E376" s="50" t="n"/>
      <c r="F376" s="22" t="n"/>
      <c r="G376" s="50" t="n"/>
      <c r="H376" s="22" t="n"/>
      <c r="I376" s="22" t="n"/>
      <c r="J376" s="22" t="n"/>
      <c r="K376" s="20" t="n"/>
      <c r="L376" s="23">
        <f>IF($Y376&lt;&gt;1,"",IF($F376="",IF(AND(ISNUMBER('Parâmetros'!$B$4),'Parâmetros'!$B$4&gt;=0,'Parâmetros'!$B$4&lt;=1),'Parâmetros'!$B$4,""),$F376))</f>
        <v/>
      </c>
      <c r="M376" s="23">
        <f>IF($Y376&lt;&gt;1,"",IF($H376="",IF(AND(ISNUMBER('Parâmetros'!$B$5),'Parâmetros'!$B$5&gt;=0,'Parâmetros'!$B$5&lt;=1),'Parâmetros'!$B$5,""),$H376))</f>
        <v/>
      </c>
      <c r="N376" s="23">
        <f>IF($Y376&lt;&gt;1,"",IF($I376="",IF(AND(ISNUMBER('Parâmetros'!$B$6),'Parâmetros'!$B$6&gt;=0,'Parâmetros'!$B$6&lt;=1),'Parâmetros'!$B$6,""),$I376))</f>
        <v/>
      </c>
      <c r="O376" s="23">
        <f>IF($Y376&lt;&gt;1,"",IF($J376="",IF(AND(ISNUMBER('Parâmetros'!$B$7),'Parâmetros'!$B$7&gt;=0,'Parâmetros'!$B$7&lt;=1),'Parâmetros'!$B$7,""),$J376))</f>
        <v/>
      </c>
      <c r="P376" s="51">
        <f>IF(OR($Y376&lt;&gt;1,NOT(ISNUMBER($L376))),"",$E376*$L376)</f>
        <v/>
      </c>
      <c r="Q376" s="51">
        <f>IF($Y376&lt;&gt;1,"",$G376)</f>
        <v/>
      </c>
      <c r="R376" s="51">
        <f>IF(OR($Y376&lt;&gt;1,NOT(ISNUMBER($M376))),"",$E376*$M376)</f>
        <v/>
      </c>
      <c r="S376" s="51">
        <f>IF(OR($Y376&lt;&gt;1,NOT(ISNUMBER($N376))),"",$E376*$N376)</f>
        <v/>
      </c>
      <c r="T376" s="51">
        <f>IF(OR($Y376&lt;&gt;1,NOT(ISNUMBER($O376))),"",$E376*$O376)</f>
        <v/>
      </c>
      <c r="U376" s="51">
        <f>IF(COUNT($P376:$T376)&lt;&gt;5,"",SUM($P376:$T376))</f>
        <v/>
      </c>
      <c r="V376" s="23">
        <f>IFERROR($U376/$E376,"")</f>
        <v/>
      </c>
      <c r="W376" s="25">
        <f>IF(COUNTA($A376:$K376)=0,"",IF($A376="","Informar competência",IF($B376="","Informar SKU",IF($C376="","Informar produto",IF($D376="","Informar categoria",IF(COUNTIF('Parâmetros'!$D$4:$D$13,$D376)=0,"Categoria fora da lista",IF($E376="","Informar estoque médio",IF($G376="","Informar armazenagem",IF(COUNTIFS($A$6:$A$505,$A376,$B$6:$B$505,$B376)&gt;1,"Duplicidade de competência e SKU",IF($Y376&lt;&gt;1,"Valor, taxa ou data inválida",IF($U376="","Revisar parâmetros padrão",IF($V376&gt;'Parâmetros'!$B$8,"Taxa acima do limite",IF($E376&gt;'Parâmetros'!$B$9,"Estoque acima do limite","OK")))))))))))))</f>
        <v/>
      </c>
      <c r="X376" s="26">
        <f>IF(OR($Y376&lt;&gt;1,$A376&lt;&gt;'Resumo'!$B$3,$U376=""),"",COUNTIFS($A$6:$A$505,'Resumo'!$B$3,$Y$6:$Y$505,1,$U$6:$U$505,"&gt;"&amp;$U376)+COUNTIFS($A$6:$A376,'Resumo'!$B$3,$Y$6:$Y376,1,$U$6:$U376,$U376))</f>
        <v/>
      </c>
      <c r="Y376" s="26">
        <f>IF(COUNTA($A376:$K376)=0,"",IFERROR(IF(AND(ISNUMBER($A376),DAY($A376)=1,$A376&gt;=DATE(2020,1,1),$A376&lt;=DATE(2100,12,1),$B376&lt;&gt;"",$C376&lt;&gt;"",$D376&lt;&gt;"",COUNTIF('Parâmetros'!$D$4:$D$13,$D376)=1,ISNUMBER($E376),$E376&gt;0,ISNUMBER($G376),$G376&gt;=0,OR($F376="",AND(ISNUMBER($F376),$F376&gt;=0,$F376&lt;=1)),OR($H376="",AND(ISNUMBER($H376),$H376&gt;=0,$H376&lt;=1)),OR($I376="",AND(ISNUMBER($I376),$I376&gt;=0,$I376&lt;=1)),OR($J376="",AND(ISNUMBER($J376),$J376&gt;=0,$J376&lt;=1)),COUNTIFS($A$6:$A$505,$A376,$B$6:$B$505,$B376)=1),1,0),0))</f>
        <v/>
      </c>
    </row>
    <row r="377">
      <c r="A377" s="46" t="n"/>
      <c r="B377" s="19" t="n"/>
      <c r="C377" s="20" t="n"/>
      <c r="D377" s="19" t="n"/>
      <c r="E377" s="50" t="n"/>
      <c r="F377" s="22" t="n"/>
      <c r="G377" s="50" t="n"/>
      <c r="H377" s="22" t="n"/>
      <c r="I377" s="22" t="n"/>
      <c r="J377" s="22" t="n"/>
      <c r="K377" s="20" t="n"/>
      <c r="L377" s="23">
        <f>IF($Y377&lt;&gt;1,"",IF($F377="",IF(AND(ISNUMBER('Parâmetros'!$B$4),'Parâmetros'!$B$4&gt;=0,'Parâmetros'!$B$4&lt;=1),'Parâmetros'!$B$4,""),$F377))</f>
        <v/>
      </c>
      <c r="M377" s="23">
        <f>IF($Y377&lt;&gt;1,"",IF($H377="",IF(AND(ISNUMBER('Parâmetros'!$B$5),'Parâmetros'!$B$5&gt;=0,'Parâmetros'!$B$5&lt;=1),'Parâmetros'!$B$5,""),$H377))</f>
        <v/>
      </c>
      <c r="N377" s="23">
        <f>IF($Y377&lt;&gt;1,"",IF($I377="",IF(AND(ISNUMBER('Parâmetros'!$B$6),'Parâmetros'!$B$6&gt;=0,'Parâmetros'!$B$6&lt;=1),'Parâmetros'!$B$6,""),$I377))</f>
        <v/>
      </c>
      <c r="O377" s="23">
        <f>IF($Y377&lt;&gt;1,"",IF($J377="",IF(AND(ISNUMBER('Parâmetros'!$B$7),'Parâmetros'!$B$7&gt;=0,'Parâmetros'!$B$7&lt;=1),'Parâmetros'!$B$7,""),$J377))</f>
        <v/>
      </c>
      <c r="P377" s="51">
        <f>IF(OR($Y377&lt;&gt;1,NOT(ISNUMBER($L377))),"",$E377*$L377)</f>
        <v/>
      </c>
      <c r="Q377" s="51">
        <f>IF($Y377&lt;&gt;1,"",$G377)</f>
        <v/>
      </c>
      <c r="R377" s="51">
        <f>IF(OR($Y377&lt;&gt;1,NOT(ISNUMBER($M377))),"",$E377*$M377)</f>
        <v/>
      </c>
      <c r="S377" s="51">
        <f>IF(OR($Y377&lt;&gt;1,NOT(ISNUMBER($N377))),"",$E377*$N377)</f>
        <v/>
      </c>
      <c r="T377" s="51">
        <f>IF(OR($Y377&lt;&gt;1,NOT(ISNUMBER($O377))),"",$E377*$O377)</f>
        <v/>
      </c>
      <c r="U377" s="51">
        <f>IF(COUNT($P377:$T377)&lt;&gt;5,"",SUM($P377:$T377))</f>
        <v/>
      </c>
      <c r="V377" s="23">
        <f>IFERROR($U377/$E377,"")</f>
        <v/>
      </c>
      <c r="W377" s="25">
        <f>IF(COUNTA($A377:$K377)=0,"",IF($A377="","Informar competência",IF($B377="","Informar SKU",IF($C377="","Informar produto",IF($D377="","Informar categoria",IF(COUNTIF('Parâmetros'!$D$4:$D$13,$D377)=0,"Categoria fora da lista",IF($E377="","Informar estoque médio",IF($G377="","Informar armazenagem",IF(COUNTIFS($A$6:$A$505,$A377,$B$6:$B$505,$B377)&gt;1,"Duplicidade de competência e SKU",IF($Y377&lt;&gt;1,"Valor, taxa ou data inválida",IF($U377="","Revisar parâmetros padrão",IF($V377&gt;'Parâmetros'!$B$8,"Taxa acima do limite",IF($E377&gt;'Parâmetros'!$B$9,"Estoque acima do limite","OK")))))))))))))</f>
        <v/>
      </c>
      <c r="X377" s="26">
        <f>IF(OR($Y377&lt;&gt;1,$A377&lt;&gt;'Resumo'!$B$3,$U377=""),"",COUNTIFS($A$6:$A$505,'Resumo'!$B$3,$Y$6:$Y$505,1,$U$6:$U$505,"&gt;"&amp;$U377)+COUNTIFS($A$6:$A377,'Resumo'!$B$3,$Y$6:$Y377,1,$U$6:$U377,$U377))</f>
        <v/>
      </c>
      <c r="Y377" s="26">
        <f>IF(COUNTA($A377:$K377)=0,"",IFERROR(IF(AND(ISNUMBER($A377),DAY($A377)=1,$A377&gt;=DATE(2020,1,1),$A377&lt;=DATE(2100,12,1),$B377&lt;&gt;"",$C377&lt;&gt;"",$D377&lt;&gt;"",COUNTIF('Parâmetros'!$D$4:$D$13,$D377)=1,ISNUMBER($E377),$E377&gt;0,ISNUMBER($G377),$G377&gt;=0,OR($F377="",AND(ISNUMBER($F377),$F377&gt;=0,$F377&lt;=1)),OR($H377="",AND(ISNUMBER($H377),$H377&gt;=0,$H377&lt;=1)),OR($I377="",AND(ISNUMBER($I377),$I377&gt;=0,$I377&lt;=1)),OR($J377="",AND(ISNUMBER($J377),$J377&gt;=0,$J377&lt;=1)),COUNTIFS($A$6:$A$505,$A377,$B$6:$B$505,$B377)=1),1,0),0))</f>
        <v/>
      </c>
    </row>
    <row r="378">
      <c r="A378" s="46" t="n"/>
      <c r="B378" s="19" t="n"/>
      <c r="C378" s="20" t="n"/>
      <c r="D378" s="19" t="n"/>
      <c r="E378" s="50" t="n"/>
      <c r="F378" s="22" t="n"/>
      <c r="G378" s="50" t="n"/>
      <c r="H378" s="22" t="n"/>
      <c r="I378" s="22" t="n"/>
      <c r="J378" s="22" t="n"/>
      <c r="K378" s="20" t="n"/>
      <c r="L378" s="23">
        <f>IF($Y378&lt;&gt;1,"",IF($F378="",IF(AND(ISNUMBER('Parâmetros'!$B$4),'Parâmetros'!$B$4&gt;=0,'Parâmetros'!$B$4&lt;=1),'Parâmetros'!$B$4,""),$F378))</f>
        <v/>
      </c>
      <c r="M378" s="23">
        <f>IF($Y378&lt;&gt;1,"",IF($H378="",IF(AND(ISNUMBER('Parâmetros'!$B$5),'Parâmetros'!$B$5&gt;=0,'Parâmetros'!$B$5&lt;=1),'Parâmetros'!$B$5,""),$H378))</f>
        <v/>
      </c>
      <c r="N378" s="23">
        <f>IF($Y378&lt;&gt;1,"",IF($I378="",IF(AND(ISNUMBER('Parâmetros'!$B$6),'Parâmetros'!$B$6&gt;=0,'Parâmetros'!$B$6&lt;=1),'Parâmetros'!$B$6,""),$I378))</f>
        <v/>
      </c>
      <c r="O378" s="23">
        <f>IF($Y378&lt;&gt;1,"",IF($J378="",IF(AND(ISNUMBER('Parâmetros'!$B$7),'Parâmetros'!$B$7&gt;=0,'Parâmetros'!$B$7&lt;=1),'Parâmetros'!$B$7,""),$J378))</f>
        <v/>
      </c>
      <c r="P378" s="51">
        <f>IF(OR($Y378&lt;&gt;1,NOT(ISNUMBER($L378))),"",$E378*$L378)</f>
        <v/>
      </c>
      <c r="Q378" s="51">
        <f>IF($Y378&lt;&gt;1,"",$G378)</f>
        <v/>
      </c>
      <c r="R378" s="51">
        <f>IF(OR($Y378&lt;&gt;1,NOT(ISNUMBER($M378))),"",$E378*$M378)</f>
        <v/>
      </c>
      <c r="S378" s="51">
        <f>IF(OR($Y378&lt;&gt;1,NOT(ISNUMBER($N378))),"",$E378*$N378)</f>
        <v/>
      </c>
      <c r="T378" s="51">
        <f>IF(OR($Y378&lt;&gt;1,NOT(ISNUMBER($O378))),"",$E378*$O378)</f>
        <v/>
      </c>
      <c r="U378" s="51">
        <f>IF(COUNT($P378:$T378)&lt;&gt;5,"",SUM($P378:$T378))</f>
        <v/>
      </c>
      <c r="V378" s="23">
        <f>IFERROR($U378/$E378,"")</f>
        <v/>
      </c>
      <c r="W378" s="25">
        <f>IF(COUNTA($A378:$K378)=0,"",IF($A378="","Informar competência",IF($B378="","Informar SKU",IF($C378="","Informar produto",IF($D378="","Informar categoria",IF(COUNTIF('Parâmetros'!$D$4:$D$13,$D378)=0,"Categoria fora da lista",IF($E378="","Informar estoque médio",IF($G378="","Informar armazenagem",IF(COUNTIFS($A$6:$A$505,$A378,$B$6:$B$505,$B378)&gt;1,"Duplicidade de competência e SKU",IF($Y378&lt;&gt;1,"Valor, taxa ou data inválida",IF($U378="","Revisar parâmetros padrão",IF($V378&gt;'Parâmetros'!$B$8,"Taxa acima do limite",IF($E378&gt;'Parâmetros'!$B$9,"Estoque acima do limite","OK")))))))))))))</f>
        <v/>
      </c>
      <c r="X378" s="26">
        <f>IF(OR($Y378&lt;&gt;1,$A378&lt;&gt;'Resumo'!$B$3,$U378=""),"",COUNTIFS($A$6:$A$505,'Resumo'!$B$3,$Y$6:$Y$505,1,$U$6:$U$505,"&gt;"&amp;$U378)+COUNTIFS($A$6:$A378,'Resumo'!$B$3,$Y$6:$Y378,1,$U$6:$U378,$U378))</f>
        <v/>
      </c>
      <c r="Y378" s="26">
        <f>IF(COUNTA($A378:$K378)=0,"",IFERROR(IF(AND(ISNUMBER($A378),DAY($A378)=1,$A378&gt;=DATE(2020,1,1),$A378&lt;=DATE(2100,12,1),$B378&lt;&gt;"",$C378&lt;&gt;"",$D378&lt;&gt;"",COUNTIF('Parâmetros'!$D$4:$D$13,$D378)=1,ISNUMBER($E378),$E378&gt;0,ISNUMBER($G378),$G378&gt;=0,OR($F378="",AND(ISNUMBER($F378),$F378&gt;=0,$F378&lt;=1)),OR($H378="",AND(ISNUMBER($H378),$H378&gt;=0,$H378&lt;=1)),OR($I378="",AND(ISNUMBER($I378),$I378&gt;=0,$I378&lt;=1)),OR($J378="",AND(ISNUMBER($J378),$J378&gt;=0,$J378&lt;=1)),COUNTIFS($A$6:$A$505,$A378,$B$6:$B$505,$B378)=1),1,0),0))</f>
        <v/>
      </c>
    </row>
    <row r="379">
      <c r="A379" s="46" t="n"/>
      <c r="B379" s="19" t="n"/>
      <c r="C379" s="20" t="n"/>
      <c r="D379" s="19" t="n"/>
      <c r="E379" s="50" t="n"/>
      <c r="F379" s="22" t="n"/>
      <c r="G379" s="50" t="n"/>
      <c r="H379" s="22" t="n"/>
      <c r="I379" s="22" t="n"/>
      <c r="J379" s="22" t="n"/>
      <c r="K379" s="20" t="n"/>
      <c r="L379" s="23">
        <f>IF($Y379&lt;&gt;1,"",IF($F379="",IF(AND(ISNUMBER('Parâmetros'!$B$4),'Parâmetros'!$B$4&gt;=0,'Parâmetros'!$B$4&lt;=1),'Parâmetros'!$B$4,""),$F379))</f>
        <v/>
      </c>
      <c r="M379" s="23">
        <f>IF($Y379&lt;&gt;1,"",IF($H379="",IF(AND(ISNUMBER('Parâmetros'!$B$5),'Parâmetros'!$B$5&gt;=0,'Parâmetros'!$B$5&lt;=1),'Parâmetros'!$B$5,""),$H379))</f>
        <v/>
      </c>
      <c r="N379" s="23">
        <f>IF($Y379&lt;&gt;1,"",IF($I379="",IF(AND(ISNUMBER('Parâmetros'!$B$6),'Parâmetros'!$B$6&gt;=0,'Parâmetros'!$B$6&lt;=1),'Parâmetros'!$B$6,""),$I379))</f>
        <v/>
      </c>
      <c r="O379" s="23">
        <f>IF($Y379&lt;&gt;1,"",IF($J379="",IF(AND(ISNUMBER('Parâmetros'!$B$7),'Parâmetros'!$B$7&gt;=0,'Parâmetros'!$B$7&lt;=1),'Parâmetros'!$B$7,""),$J379))</f>
        <v/>
      </c>
      <c r="P379" s="51">
        <f>IF(OR($Y379&lt;&gt;1,NOT(ISNUMBER($L379))),"",$E379*$L379)</f>
        <v/>
      </c>
      <c r="Q379" s="51">
        <f>IF($Y379&lt;&gt;1,"",$G379)</f>
        <v/>
      </c>
      <c r="R379" s="51">
        <f>IF(OR($Y379&lt;&gt;1,NOT(ISNUMBER($M379))),"",$E379*$M379)</f>
        <v/>
      </c>
      <c r="S379" s="51">
        <f>IF(OR($Y379&lt;&gt;1,NOT(ISNUMBER($N379))),"",$E379*$N379)</f>
        <v/>
      </c>
      <c r="T379" s="51">
        <f>IF(OR($Y379&lt;&gt;1,NOT(ISNUMBER($O379))),"",$E379*$O379)</f>
        <v/>
      </c>
      <c r="U379" s="51">
        <f>IF(COUNT($P379:$T379)&lt;&gt;5,"",SUM($P379:$T379))</f>
        <v/>
      </c>
      <c r="V379" s="23">
        <f>IFERROR($U379/$E379,"")</f>
        <v/>
      </c>
      <c r="W379" s="25">
        <f>IF(COUNTA($A379:$K379)=0,"",IF($A379="","Informar competência",IF($B379="","Informar SKU",IF($C379="","Informar produto",IF($D379="","Informar categoria",IF(COUNTIF('Parâmetros'!$D$4:$D$13,$D379)=0,"Categoria fora da lista",IF($E379="","Informar estoque médio",IF($G379="","Informar armazenagem",IF(COUNTIFS($A$6:$A$505,$A379,$B$6:$B$505,$B379)&gt;1,"Duplicidade de competência e SKU",IF($Y379&lt;&gt;1,"Valor, taxa ou data inválida",IF($U379="","Revisar parâmetros padrão",IF($V379&gt;'Parâmetros'!$B$8,"Taxa acima do limite",IF($E379&gt;'Parâmetros'!$B$9,"Estoque acima do limite","OK")))))))))))))</f>
        <v/>
      </c>
      <c r="X379" s="26">
        <f>IF(OR($Y379&lt;&gt;1,$A379&lt;&gt;'Resumo'!$B$3,$U379=""),"",COUNTIFS($A$6:$A$505,'Resumo'!$B$3,$Y$6:$Y$505,1,$U$6:$U$505,"&gt;"&amp;$U379)+COUNTIFS($A$6:$A379,'Resumo'!$B$3,$Y$6:$Y379,1,$U$6:$U379,$U379))</f>
        <v/>
      </c>
      <c r="Y379" s="26">
        <f>IF(COUNTA($A379:$K379)=0,"",IFERROR(IF(AND(ISNUMBER($A379),DAY($A379)=1,$A379&gt;=DATE(2020,1,1),$A379&lt;=DATE(2100,12,1),$B379&lt;&gt;"",$C379&lt;&gt;"",$D379&lt;&gt;"",COUNTIF('Parâmetros'!$D$4:$D$13,$D379)=1,ISNUMBER($E379),$E379&gt;0,ISNUMBER($G379),$G379&gt;=0,OR($F379="",AND(ISNUMBER($F379),$F379&gt;=0,$F379&lt;=1)),OR($H379="",AND(ISNUMBER($H379),$H379&gt;=0,$H379&lt;=1)),OR($I379="",AND(ISNUMBER($I379),$I379&gt;=0,$I379&lt;=1)),OR($J379="",AND(ISNUMBER($J379),$J379&gt;=0,$J379&lt;=1)),COUNTIFS($A$6:$A$505,$A379,$B$6:$B$505,$B379)=1),1,0),0))</f>
        <v/>
      </c>
    </row>
    <row r="380">
      <c r="A380" s="46" t="n"/>
      <c r="B380" s="19" t="n"/>
      <c r="C380" s="20" t="n"/>
      <c r="D380" s="19" t="n"/>
      <c r="E380" s="50" t="n"/>
      <c r="F380" s="22" t="n"/>
      <c r="G380" s="50" t="n"/>
      <c r="H380" s="22" t="n"/>
      <c r="I380" s="22" t="n"/>
      <c r="J380" s="22" t="n"/>
      <c r="K380" s="20" t="n"/>
      <c r="L380" s="23">
        <f>IF($Y380&lt;&gt;1,"",IF($F380="",IF(AND(ISNUMBER('Parâmetros'!$B$4),'Parâmetros'!$B$4&gt;=0,'Parâmetros'!$B$4&lt;=1),'Parâmetros'!$B$4,""),$F380))</f>
        <v/>
      </c>
      <c r="M380" s="23">
        <f>IF($Y380&lt;&gt;1,"",IF($H380="",IF(AND(ISNUMBER('Parâmetros'!$B$5),'Parâmetros'!$B$5&gt;=0,'Parâmetros'!$B$5&lt;=1),'Parâmetros'!$B$5,""),$H380))</f>
        <v/>
      </c>
      <c r="N380" s="23">
        <f>IF($Y380&lt;&gt;1,"",IF($I380="",IF(AND(ISNUMBER('Parâmetros'!$B$6),'Parâmetros'!$B$6&gt;=0,'Parâmetros'!$B$6&lt;=1),'Parâmetros'!$B$6,""),$I380))</f>
        <v/>
      </c>
      <c r="O380" s="23">
        <f>IF($Y380&lt;&gt;1,"",IF($J380="",IF(AND(ISNUMBER('Parâmetros'!$B$7),'Parâmetros'!$B$7&gt;=0,'Parâmetros'!$B$7&lt;=1),'Parâmetros'!$B$7,""),$J380))</f>
        <v/>
      </c>
      <c r="P380" s="51">
        <f>IF(OR($Y380&lt;&gt;1,NOT(ISNUMBER($L380))),"",$E380*$L380)</f>
        <v/>
      </c>
      <c r="Q380" s="51">
        <f>IF($Y380&lt;&gt;1,"",$G380)</f>
        <v/>
      </c>
      <c r="R380" s="51">
        <f>IF(OR($Y380&lt;&gt;1,NOT(ISNUMBER($M380))),"",$E380*$M380)</f>
        <v/>
      </c>
      <c r="S380" s="51">
        <f>IF(OR($Y380&lt;&gt;1,NOT(ISNUMBER($N380))),"",$E380*$N380)</f>
        <v/>
      </c>
      <c r="T380" s="51">
        <f>IF(OR($Y380&lt;&gt;1,NOT(ISNUMBER($O380))),"",$E380*$O380)</f>
        <v/>
      </c>
      <c r="U380" s="51">
        <f>IF(COUNT($P380:$T380)&lt;&gt;5,"",SUM($P380:$T380))</f>
        <v/>
      </c>
      <c r="V380" s="23">
        <f>IFERROR($U380/$E380,"")</f>
        <v/>
      </c>
      <c r="W380" s="25">
        <f>IF(COUNTA($A380:$K380)=0,"",IF($A380="","Informar competência",IF($B380="","Informar SKU",IF($C380="","Informar produto",IF($D380="","Informar categoria",IF(COUNTIF('Parâmetros'!$D$4:$D$13,$D380)=0,"Categoria fora da lista",IF($E380="","Informar estoque médio",IF($G380="","Informar armazenagem",IF(COUNTIFS($A$6:$A$505,$A380,$B$6:$B$505,$B380)&gt;1,"Duplicidade de competência e SKU",IF($Y380&lt;&gt;1,"Valor, taxa ou data inválida",IF($U380="","Revisar parâmetros padrão",IF($V380&gt;'Parâmetros'!$B$8,"Taxa acima do limite",IF($E380&gt;'Parâmetros'!$B$9,"Estoque acima do limite","OK")))))))))))))</f>
        <v/>
      </c>
      <c r="X380" s="26">
        <f>IF(OR($Y380&lt;&gt;1,$A380&lt;&gt;'Resumo'!$B$3,$U380=""),"",COUNTIFS($A$6:$A$505,'Resumo'!$B$3,$Y$6:$Y$505,1,$U$6:$U$505,"&gt;"&amp;$U380)+COUNTIFS($A$6:$A380,'Resumo'!$B$3,$Y$6:$Y380,1,$U$6:$U380,$U380))</f>
        <v/>
      </c>
      <c r="Y380" s="26">
        <f>IF(COUNTA($A380:$K380)=0,"",IFERROR(IF(AND(ISNUMBER($A380),DAY($A380)=1,$A380&gt;=DATE(2020,1,1),$A380&lt;=DATE(2100,12,1),$B380&lt;&gt;"",$C380&lt;&gt;"",$D380&lt;&gt;"",COUNTIF('Parâmetros'!$D$4:$D$13,$D380)=1,ISNUMBER($E380),$E380&gt;0,ISNUMBER($G380),$G380&gt;=0,OR($F380="",AND(ISNUMBER($F380),$F380&gt;=0,$F380&lt;=1)),OR($H380="",AND(ISNUMBER($H380),$H380&gt;=0,$H380&lt;=1)),OR($I380="",AND(ISNUMBER($I380),$I380&gt;=0,$I380&lt;=1)),OR($J380="",AND(ISNUMBER($J380),$J380&gt;=0,$J380&lt;=1)),COUNTIFS($A$6:$A$505,$A380,$B$6:$B$505,$B380)=1),1,0),0))</f>
        <v/>
      </c>
    </row>
    <row r="381">
      <c r="A381" s="46" t="n"/>
      <c r="B381" s="19" t="n"/>
      <c r="C381" s="20" t="n"/>
      <c r="D381" s="19" t="n"/>
      <c r="E381" s="50" t="n"/>
      <c r="F381" s="22" t="n"/>
      <c r="G381" s="50" t="n"/>
      <c r="H381" s="22" t="n"/>
      <c r="I381" s="22" t="n"/>
      <c r="J381" s="22" t="n"/>
      <c r="K381" s="20" t="n"/>
      <c r="L381" s="23">
        <f>IF($Y381&lt;&gt;1,"",IF($F381="",IF(AND(ISNUMBER('Parâmetros'!$B$4),'Parâmetros'!$B$4&gt;=0,'Parâmetros'!$B$4&lt;=1),'Parâmetros'!$B$4,""),$F381))</f>
        <v/>
      </c>
      <c r="M381" s="23">
        <f>IF($Y381&lt;&gt;1,"",IF($H381="",IF(AND(ISNUMBER('Parâmetros'!$B$5),'Parâmetros'!$B$5&gt;=0,'Parâmetros'!$B$5&lt;=1),'Parâmetros'!$B$5,""),$H381))</f>
        <v/>
      </c>
      <c r="N381" s="23">
        <f>IF($Y381&lt;&gt;1,"",IF($I381="",IF(AND(ISNUMBER('Parâmetros'!$B$6),'Parâmetros'!$B$6&gt;=0,'Parâmetros'!$B$6&lt;=1),'Parâmetros'!$B$6,""),$I381))</f>
        <v/>
      </c>
      <c r="O381" s="23">
        <f>IF($Y381&lt;&gt;1,"",IF($J381="",IF(AND(ISNUMBER('Parâmetros'!$B$7),'Parâmetros'!$B$7&gt;=0,'Parâmetros'!$B$7&lt;=1),'Parâmetros'!$B$7,""),$J381))</f>
        <v/>
      </c>
      <c r="P381" s="51">
        <f>IF(OR($Y381&lt;&gt;1,NOT(ISNUMBER($L381))),"",$E381*$L381)</f>
        <v/>
      </c>
      <c r="Q381" s="51">
        <f>IF($Y381&lt;&gt;1,"",$G381)</f>
        <v/>
      </c>
      <c r="R381" s="51">
        <f>IF(OR($Y381&lt;&gt;1,NOT(ISNUMBER($M381))),"",$E381*$M381)</f>
        <v/>
      </c>
      <c r="S381" s="51">
        <f>IF(OR($Y381&lt;&gt;1,NOT(ISNUMBER($N381))),"",$E381*$N381)</f>
        <v/>
      </c>
      <c r="T381" s="51">
        <f>IF(OR($Y381&lt;&gt;1,NOT(ISNUMBER($O381))),"",$E381*$O381)</f>
        <v/>
      </c>
      <c r="U381" s="51">
        <f>IF(COUNT($P381:$T381)&lt;&gt;5,"",SUM($P381:$T381))</f>
        <v/>
      </c>
      <c r="V381" s="23">
        <f>IFERROR($U381/$E381,"")</f>
        <v/>
      </c>
      <c r="W381" s="25">
        <f>IF(COUNTA($A381:$K381)=0,"",IF($A381="","Informar competência",IF($B381="","Informar SKU",IF($C381="","Informar produto",IF($D381="","Informar categoria",IF(COUNTIF('Parâmetros'!$D$4:$D$13,$D381)=0,"Categoria fora da lista",IF($E381="","Informar estoque médio",IF($G381="","Informar armazenagem",IF(COUNTIFS($A$6:$A$505,$A381,$B$6:$B$505,$B381)&gt;1,"Duplicidade de competência e SKU",IF($Y381&lt;&gt;1,"Valor, taxa ou data inválida",IF($U381="","Revisar parâmetros padrão",IF($V381&gt;'Parâmetros'!$B$8,"Taxa acima do limite",IF($E381&gt;'Parâmetros'!$B$9,"Estoque acima do limite","OK")))))))))))))</f>
        <v/>
      </c>
      <c r="X381" s="26">
        <f>IF(OR($Y381&lt;&gt;1,$A381&lt;&gt;'Resumo'!$B$3,$U381=""),"",COUNTIFS($A$6:$A$505,'Resumo'!$B$3,$Y$6:$Y$505,1,$U$6:$U$505,"&gt;"&amp;$U381)+COUNTIFS($A$6:$A381,'Resumo'!$B$3,$Y$6:$Y381,1,$U$6:$U381,$U381))</f>
        <v/>
      </c>
      <c r="Y381" s="26">
        <f>IF(COUNTA($A381:$K381)=0,"",IFERROR(IF(AND(ISNUMBER($A381),DAY($A381)=1,$A381&gt;=DATE(2020,1,1),$A381&lt;=DATE(2100,12,1),$B381&lt;&gt;"",$C381&lt;&gt;"",$D381&lt;&gt;"",COUNTIF('Parâmetros'!$D$4:$D$13,$D381)=1,ISNUMBER($E381),$E381&gt;0,ISNUMBER($G381),$G381&gt;=0,OR($F381="",AND(ISNUMBER($F381),$F381&gt;=0,$F381&lt;=1)),OR($H381="",AND(ISNUMBER($H381),$H381&gt;=0,$H381&lt;=1)),OR($I381="",AND(ISNUMBER($I381),$I381&gt;=0,$I381&lt;=1)),OR($J381="",AND(ISNUMBER($J381),$J381&gt;=0,$J381&lt;=1)),COUNTIFS($A$6:$A$505,$A381,$B$6:$B$505,$B381)=1),1,0),0))</f>
        <v/>
      </c>
    </row>
    <row r="382">
      <c r="A382" s="46" t="n"/>
      <c r="B382" s="19" t="n"/>
      <c r="C382" s="20" t="n"/>
      <c r="D382" s="19" t="n"/>
      <c r="E382" s="50" t="n"/>
      <c r="F382" s="22" t="n"/>
      <c r="G382" s="50" t="n"/>
      <c r="H382" s="22" t="n"/>
      <c r="I382" s="22" t="n"/>
      <c r="J382" s="22" t="n"/>
      <c r="K382" s="20" t="n"/>
      <c r="L382" s="23">
        <f>IF($Y382&lt;&gt;1,"",IF($F382="",IF(AND(ISNUMBER('Parâmetros'!$B$4),'Parâmetros'!$B$4&gt;=0,'Parâmetros'!$B$4&lt;=1),'Parâmetros'!$B$4,""),$F382))</f>
        <v/>
      </c>
      <c r="M382" s="23">
        <f>IF($Y382&lt;&gt;1,"",IF($H382="",IF(AND(ISNUMBER('Parâmetros'!$B$5),'Parâmetros'!$B$5&gt;=0,'Parâmetros'!$B$5&lt;=1),'Parâmetros'!$B$5,""),$H382))</f>
        <v/>
      </c>
      <c r="N382" s="23">
        <f>IF($Y382&lt;&gt;1,"",IF($I382="",IF(AND(ISNUMBER('Parâmetros'!$B$6),'Parâmetros'!$B$6&gt;=0,'Parâmetros'!$B$6&lt;=1),'Parâmetros'!$B$6,""),$I382))</f>
        <v/>
      </c>
      <c r="O382" s="23">
        <f>IF($Y382&lt;&gt;1,"",IF($J382="",IF(AND(ISNUMBER('Parâmetros'!$B$7),'Parâmetros'!$B$7&gt;=0,'Parâmetros'!$B$7&lt;=1),'Parâmetros'!$B$7,""),$J382))</f>
        <v/>
      </c>
      <c r="P382" s="51">
        <f>IF(OR($Y382&lt;&gt;1,NOT(ISNUMBER($L382))),"",$E382*$L382)</f>
        <v/>
      </c>
      <c r="Q382" s="51">
        <f>IF($Y382&lt;&gt;1,"",$G382)</f>
        <v/>
      </c>
      <c r="R382" s="51">
        <f>IF(OR($Y382&lt;&gt;1,NOT(ISNUMBER($M382))),"",$E382*$M382)</f>
        <v/>
      </c>
      <c r="S382" s="51">
        <f>IF(OR($Y382&lt;&gt;1,NOT(ISNUMBER($N382))),"",$E382*$N382)</f>
        <v/>
      </c>
      <c r="T382" s="51">
        <f>IF(OR($Y382&lt;&gt;1,NOT(ISNUMBER($O382))),"",$E382*$O382)</f>
        <v/>
      </c>
      <c r="U382" s="51">
        <f>IF(COUNT($P382:$T382)&lt;&gt;5,"",SUM($P382:$T382))</f>
        <v/>
      </c>
      <c r="V382" s="23">
        <f>IFERROR($U382/$E382,"")</f>
        <v/>
      </c>
      <c r="W382" s="25">
        <f>IF(COUNTA($A382:$K382)=0,"",IF($A382="","Informar competência",IF($B382="","Informar SKU",IF($C382="","Informar produto",IF($D382="","Informar categoria",IF(COUNTIF('Parâmetros'!$D$4:$D$13,$D382)=0,"Categoria fora da lista",IF($E382="","Informar estoque médio",IF($G382="","Informar armazenagem",IF(COUNTIFS($A$6:$A$505,$A382,$B$6:$B$505,$B382)&gt;1,"Duplicidade de competência e SKU",IF($Y382&lt;&gt;1,"Valor, taxa ou data inválida",IF($U382="","Revisar parâmetros padrão",IF($V382&gt;'Parâmetros'!$B$8,"Taxa acima do limite",IF($E382&gt;'Parâmetros'!$B$9,"Estoque acima do limite","OK")))))))))))))</f>
        <v/>
      </c>
      <c r="X382" s="26">
        <f>IF(OR($Y382&lt;&gt;1,$A382&lt;&gt;'Resumo'!$B$3,$U382=""),"",COUNTIFS($A$6:$A$505,'Resumo'!$B$3,$Y$6:$Y$505,1,$U$6:$U$505,"&gt;"&amp;$U382)+COUNTIFS($A$6:$A382,'Resumo'!$B$3,$Y$6:$Y382,1,$U$6:$U382,$U382))</f>
        <v/>
      </c>
      <c r="Y382" s="26">
        <f>IF(COUNTA($A382:$K382)=0,"",IFERROR(IF(AND(ISNUMBER($A382),DAY($A382)=1,$A382&gt;=DATE(2020,1,1),$A382&lt;=DATE(2100,12,1),$B382&lt;&gt;"",$C382&lt;&gt;"",$D382&lt;&gt;"",COUNTIF('Parâmetros'!$D$4:$D$13,$D382)=1,ISNUMBER($E382),$E382&gt;0,ISNUMBER($G382),$G382&gt;=0,OR($F382="",AND(ISNUMBER($F382),$F382&gt;=0,$F382&lt;=1)),OR($H382="",AND(ISNUMBER($H382),$H382&gt;=0,$H382&lt;=1)),OR($I382="",AND(ISNUMBER($I382),$I382&gt;=0,$I382&lt;=1)),OR($J382="",AND(ISNUMBER($J382),$J382&gt;=0,$J382&lt;=1)),COUNTIFS($A$6:$A$505,$A382,$B$6:$B$505,$B382)=1),1,0),0))</f>
        <v/>
      </c>
    </row>
    <row r="383">
      <c r="A383" s="46" t="n"/>
      <c r="B383" s="19" t="n"/>
      <c r="C383" s="20" t="n"/>
      <c r="D383" s="19" t="n"/>
      <c r="E383" s="50" t="n"/>
      <c r="F383" s="22" t="n"/>
      <c r="G383" s="50" t="n"/>
      <c r="H383" s="22" t="n"/>
      <c r="I383" s="22" t="n"/>
      <c r="J383" s="22" t="n"/>
      <c r="K383" s="20" t="n"/>
      <c r="L383" s="23">
        <f>IF($Y383&lt;&gt;1,"",IF($F383="",IF(AND(ISNUMBER('Parâmetros'!$B$4),'Parâmetros'!$B$4&gt;=0,'Parâmetros'!$B$4&lt;=1),'Parâmetros'!$B$4,""),$F383))</f>
        <v/>
      </c>
      <c r="M383" s="23">
        <f>IF($Y383&lt;&gt;1,"",IF($H383="",IF(AND(ISNUMBER('Parâmetros'!$B$5),'Parâmetros'!$B$5&gt;=0,'Parâmetros'!$B$5&lt;=1),'Parâmetros'!$B$5,""),$H383))</f>
        <v/>
      </c>
      <c r="N383" s="23">
        <f>IF($Y383&lt;&gt;1,"",IF($I383="",IF(AND(ISNUMBER('Parâmetros'!$B$6),'Parâmetros'!$B$6&gt;=0,'Parâmetros'!$B$6&lt;=1),'Parâmetros'!$B$6,""),$I383))</f>
        <v/>
      </c>
      <c r="O383" s="23">
        <f>IF($Y383&lt;&gt;1,"",IF($J383="",IF(AND(ISNUMBER('Parâmetros'!$B$7),'Parâmetros'!$B$7&gt;=0,'Parâmetros'!$B$7&lt;=1),'Parâmetros'!$B$7,""),$J383))</f>
        <v/>
      </c>
      <c r="P383" s="51">
        <f>IF(OR($Y383&lt;&gt;1,NOT(ISNUMBER($L383))),"",$E383*$L383)</f>
        <v/>
      </c>
      <c r="Q383" s="51">
        <f>IF($Y383&lt;&gt;1,"",$G383)</f>
        <v/>
      </c>
      <c r="R383" s="51">
        <f>IF(OR($Y383&lt;&gt;1,NOT(ISNUMBER($M383))),"",$E383*$M383)</f>
        <v/>
      </c>
      <c r="S383" s="51">
        <f>IF(OR($Y383&lt;&gt;1,NOT(ISNUMBER($N383))),"",$E383*$N383)</f>
        <v/>
      </c>
      <c r="T383" s="51">
        <f>IF(OR($Y383&lt;&gt;1,NOT(ISNUMBER($O383))),"",$E383*$O383)</f>
        <v/>
      </c>
      <c r="U383" s="51">
        <f>IF(COUNT($P383:$T383)&lt;&gt;5,"",SUM($P383:$T383))</f>
        <v/>
      </c>
      <c r="V383" s="23">
        <f>IFERROR($U383/$E383,"")</f>
        <v/>
      </c>
      <c r="W383" s="25">
        <f>IF(COUNTA($A383:$K383)=0,"",IF($A383="","Informar competência",IF($B383="","Informar SKU",IF($C383="","Informar produto",IF($D383="","Informar categoria",IF(COUNTIF('Parâmetros'!$D$4:$D$13,$D383)=0,"Categoria fora da lista",IF($E383="","Informar estoque médio",IF($G383="","Informar armazenagem",IF(COUNTIFS($A$6:$A$505,$A383,$B$6:$B$505,$B383)&gt;1,"Duplicidade de competência e SKU",IF($Y383&lt;&gt;1,"Valor, taxa ou data inválida",IF($U383="","Revisar parâmetros padrão",IF($V383&gt;'Parâmetros'!$B$8,"Taxa acima do limite",IF($E383&gt;'Parâmetros'!$B$9,"Estoque acima do limite","OK")))))))))))))</f>
        <v/>
      </c>
      <c r="X383" s="26">
        <f>IF(OR($Y383&lt;&gt;1,$A383&lt;&gt;'Resumo'!$B$3,$U383=""),"",COUNTIFS($A$6:$A$505,'Resumo'!$B$3,$Y$6:$Y$505,1,$U$6:$U$505,"&gt;"&amp;$U383)+COUNTIFS($A$6:$A383,'Resumo'!$B$3,$Y$6:$Y383,1,$U$6:$U383,$U383))</f>
        <v/>
      </c>
      <c r="Y383" s="26">
        <f>IF(COUNTA($A383:$K383)=0,"",IFERROR(IF(AND(ISNUMBER($A383),DAY($A383)=1,$A383&gt;=DATE(2020,1,1),$A383&lt;=DATE(2100,12,1),$B383&lt;&gt;"",$C383&lt;&gt;"",$D383&lt;&gt;"",COUNTIF('Parâmetros'!$D$4:$D$13,$D383)=1,ISNUMBER($E383),$E383&gt;0,ISNUMBER($G383),$G383&gt;=0,OR($F383="",AND(ISNUMBER($F383),$F383&gt;=0,$F383&lt;=1)),OR($H383="",AND(ISNUMBER($H383),$H383&gt;=0,$H383&lt;=1)),OR($I383="",AND(ISNUMBER($I383),$I383&gt;=0,$I383&lt;=1)),OR($J383="",AND(ISNUMBER($J383),$J383&gt;=0,$J383&lt;=1)),COUNTIFS($A$6:$A$505,$A383,$B$6:$B$505,$B383)=1),1,0),0))</f>
        <v/>
      </c>
    </row>
    <row r="384">
      <c r="A384" s="46" t="n"/>
      <c r="B384" s="19" t="n"/>
      <c r="C384" s="20" t="n"/>
      <c r="D384" s="19" t="n"/>
      <c r="E384" s="50" t="n"/>
      <c r="F384" s="22" t="n"/>
      <c r="G384" s="50" t="n"/>
      <c r="H384" s="22" t="n"/>
      <c r="I384" s="22" t="n"/>
      <c r="J384" s="22" t="n"/>
      <c r="K384" s="20" t="n"/>
      <c r="L384" s="23">
        <f>IF($Y384&lt;&gt;1,"",IF($F384="",IF(AND(ISNUMBER('Parâmetros'!$B$4),'Parâmetros'!$B$4&gt;=0,'Parâmetros'!$B$4&lt;=1),'Parâmetros'!$B$4,""),$F384))</f>
        <v/>
      </c>
      <c r="M384" s="23">
        <f>IF($Y384&lt;&gt;1,"",IF($H384="",IF(AND(ISNUMBER('Parâmetros'!$B$5),'Parâmetros'!$B$5&gt;=0,'Parâmetros'!$B$5&lt;=1),'Parâmetros'!$B$5,""),$H384))</f>
        <v/>
      </c>
      <c r="N384" s="23">
        <f>IF($Y384&lt;&gt;1,"",IF($I384="",IF(AND(ISNUMBER('Parâmetros'!$B$6),'Parâmetros'!$B$6&gt;=0,'Parâmetros'!$B$6&lt;=1),'Parâmetros'!$B$6,""),$I384))</f>
        <v/>
      </c>
      <c r="O384" s="23">
        <f>IF($Y384&lt;&gt;1,"",IF($J384="",IF(AND(ISNUMBER('Parâmetros'!$B$7),'Parâmetros'!$B$7&gt;=0,'Parâmetros'!$B$7&lt;=1),'Parâmetros'!$B$7,""),$J384))</f>
        <v/>
      </c>
      <c r="P384" s="51">
        <f>IF(OR($Y384&lt;&gt;1,NOT(ISNUMBER($L384))),"",$E384*$L384)</f>
        <v/>
      </c>
      <c r="Q384" s="51">
        <f>IF($Y384&lt;&gt;1,"",$G384)</f>
        <v/>
      </c>
      <c r="R384" s="51">
        <f>IF(OR($Y384&lt;&gt;1,NOT(ISNUMBER($M384))),"",$E384*$M384)</f>
        <v/>
      </c>
      <c r="S384" s="51">
        <f>IF(OR($Y384&lt;&gt;1,NOT(ISNUMBER($N384))),"",$E384*$N384)</f>
        <v/>
      </c>
      <c r="T384" s="51">
        <f>IF(OR($Y384&lt;&gt;1,NOT(ISNUMBER($O384))),"",$E384*$O384)</f>
        <v/>
      </c>
      <c r="U384" s="51">
        <f>IF(COUNT($P384:$T384)&lt;&gt;5,"",SUM($P384:$T384))</f>
        <v/>
      </c>
      <c r="V384" s="23">
        <f>IFERROR($U384/$E384,"")</f>
        <v/>
      </c>
      <c r="W384" s="25">
        <f>IF(COUNTA($A384:$K384)=0,"",IF($A384="","Informar competência",IF($B384="","Informar SKU",IF($C384="","Informar produto",IF($D384="","Informar categoria",IF(COUNTIF('Parâmetros'!$D$4:$D$13,$D384)=0,"Categoria fora da lista",IF($E384="","Informar estoque médio",IF($G384="","Informar armazenagem",IF(COUNTIFS($A$6:$A$505,$A384,$B$6:$B$505,$B384)&gt;1,"Duplicidade de competência e SKU",IF($Y384&lt;&gt;1,"Valor, taxa ou data inválida",IF($U384="","Revisar parâmetros padrão",IF($V384&gt;'Parâmetros'!$B$8,"Taxa acima do limite",IF($E384&gt;'Parâmetros'!$B$9,"Estoque acima do limite","OK")))))))))))))</f>
        <v/>
      </c>
      <c r="X384" s="26">
        <f>IF(OR($Y384&lt;&gt;1,$A384&lt;&gt;'Resumo'!$B$3,$U384=""),"",COUNTIFS($A$6:$A$505,'Resumo'!$B$3,$Y$6:$Y$505,1,$U$6:$U$505,"&gt;"&amp;$U384)+COUNTIFS($A$6:$A384,'Resumo'!$B$3,$Y$6:$Y384,1,$U$6:$U384,$U384))</f>
        <v/>
      </c>
      <c r="Y384" s="26">
        <f>IF(COUNTA($A384:$K384)=0,"",IFERROR(IF(AND(ISNUMBER($A384),DAY($A384)=1,$A384&gt;=DATE(2020,1,1),$A384&lt;=DATE(2100,12,1),$B384&lt;&gt;"",$C384&lt;&gt;"",$D384&lt;&gt;"",COUNTIF('Parâmetros'!$D$4:$D$13,$D384)=1,ISNUMBER($E384),$E384&gt;0,ISNUMBER($G384),$G384&gt;=0,OR($F384="",AND(ISNUMBER($F384),$F384&gt;=0,$F384&lt;=1)),OR($H384="",AND(ISNUMBER($H384),$H384&gt;=0,$H384&lt;=1)),OR($I384="",AND(ISNUMBER($I384),$I384&gt;=0,$I384&lt;=1)),OR($J384="",AND(ISNUMBER($J384),$J384&gt;=0,$J384&lt;=1)),COUNTIFS($A$6:$A$505,$A384,$B$6:$B$505,$B384)=1),1,0),0))</f>
        <v/>
      </c>
    </row>
    <row r="385">
      <c r="A385" s="46" t="n"/>
      <c r="B385" s="19" t="n"/>
      <c r="C385" s="20" t="n"/>
      <c r="D385" s="19" t="n"/>
      <c r="E385" s="50" t="n"/>
      <c r="F385" s="22" t="n"/>
      <c r="G385" s="50" t="n"/>
      <c r="H385" s="22" t="n"/>
      <c r="I385" s="22" t="n"/>
      <c r="J385" s="22" t="n"/>
      <c r="K385" s="20" t="n"/>
      <c r="L385" s="23">
        <f>IF($Y385&lt;&gt;1,"",IF($F385="",IF(AND(ISNUMBER('Parâmetros'!$B$4),'Parâmetros'!$B$4&gt;=0,'Parâmetros'!$B$4&lt;=1),'Parâmetros'!$B$4,""),$F385))</f>
        <v/>
      </c>
      <c r="M385" s="23">
        <f>IF($Y385&lt;&gt;1,"",IF($H385="",IF(AND(ISNUMBER('Parâmetros'!$B$5),'Parâmetros'!$B$5&gt;=0,'Parâmetros'!$B$5&lt;=1),'Parâmetros'!$B$5,""),$H385))</f>
        <v/>
      </c>
      <c r="N385" s="23">
        <f>IF($Y385&lt;&gt;1,"",IF($I385="",IF(AND(ISNUMBER('Parâmetros'!$B$6),'Parâmetros'!$B$6&gt;=0,'Parâmetros'!$B$6&lt;=1),'Parâmetros'!$B$6,""),$I385))</f>
        <v/>
      </c>
      <c r="O385" s="23">
        <f>IF($Y385&lt;&gt;1,"",IF($J385="",IF(AND(ISNUMBER('Parâmetros'!$B$7),'Parâmetros'!$B$7&gt;=0,'Parâmetros'!$B$7&lt;=1),'Parâmetros'!$B$7,""),$J385))</f>
        <v/>
      </c>
      <c r="P385" s="51">
        <f>IF(OR($Y385&lt;&gt;1,NOT(ISNUMBER($L385))),"",$E385*$L385)</f>
        <v/>
      </c>
      <c r="Q385" s="51">
        <f>IF($Y385&lt;&gt;1,"",$G385)</f>
        <v/>
      </c>
      <c r="R385" s="51">
        <f>IF(OR($Y385&lt;&gt;1,NOT(ISNUMBER($M385))),"",$E385*$M385)</f>
        <v/>
      </c>
      <c r="S385" s="51">
        <f>IF(OR($Y385&lt;&gt;1,NOT(ISNUMBER($N385))),"",$E385*$N385)</f>
        <v/>
      </c>
      <c r="T385" s="51">
        <f>IF(OR($Y385&lt;&gt;1,NOT(ISNUMBER($O385))),"",$E385*$O385)</f>
        <v/>
      </c>
      <c r="U385" s="51">
        <f>IF(COUNT($P385:$T385)&lt;&gt;5,"",SUM($P385:$T385))</f>
        <v/>
      </c>
      <c r="V385" s="23">
        <f>IFERROR($U385/$E385,"")</f>
        <v/>
      </c>
      <c r="W385" s="25">
        <f>IF(COUNTA($A385:$K385)=0,"",IF($A385="","Informar competência",IF($B385="","Informar SKU",IF($C385="","Informar produto",IF($D385="","Informar categoria",IF(COUNTIF('Parâmetros'!$D$4:$D$13,$D385)=0,"Categoria fora da lista",IF($E385="","Informar estoque médio",IF($G385="","Informar armazenagem",IF(COUNTIFS($A$6:$A$505,$A385,$B$6:$B$505,$B385)&gt;1,"Duplicidade de competência e SKU",IF($Y385&lt;&gt;1,"Valor, taxa ou data inválida",IF($U385="","Revisar parâmetros padrão",IF($V385&gt;'Parâmetros'!$B$8,"Taxa acima do limite",IF($E385&gt;'Parâmetros'!$B$9,"Estoque acima do limite","OK")))))))))))))</f>
        <v/>
      </c>
      <c r="X385" s="26">
        <f>IF(OR($Y385&lt;&gt;1,$A385&lt;&gt;'Resumo'!$B$3,$U385=""),"",COUNTIFS($A$6:$A$505,'Resumo'!$B$3,$Y$6:$Y$505,1,$U$6:$U$505,"&gt;"&amp;$U385)+COUNTIFS($A$6:$A385,'Resumo'!$B$3,$Y$6:$Y385,1,$U$6:$U385,$U385))</f>
        <v/>
      </c>
      <c r="Y385" s="26">
        <f>IF(COUNTA($A385:$K385)=0,"",IFERROR(IF(AND(ISNUMBER($A385),DAY($A385)=1,$A385&gt;=DATE(2020,1,1),$A385&lt;=DATE(2100,12,1),$B385&lt;&gt;"",$C385&lt;&gt;"",$D385&lt;&gt;"",COUNTIF('Parâmetros'!$D$4:$D$13,$D385)=1,ISNUMBER($E385),$E385&gt;0,ISNUMBER($G385),$G385&gt;=0,OR($F385="",AND(ISNUMBER($F385),$F385&gt;=0,$F385&lt;=1)),OR($H385="",AND(ISNUMBER($H385),$H385&gt;=0,$H385&lt;=1)),OR($I385="",AND(ISNUMBER($I385),$I385&gt;=0,$I385&lt;=1)),OR($J385="",AND(ISNUMBER($J385),$J385&gt;=0,$J385&lt;=1)),COUNTIFS($A$6:$A$505,$A385,$B$6:$B$505,$B385)=1),1,0),0))</f>
        <v/>
      </c>
    </row>
    <row r="386">
      <c r="A386" s="46" t="n"/>
      <c r="B386" s="19" t="n"/>
      <c r="C386" s="20" t="n"/>
      <c r="D386" s="19" t="n"/>
      <c r="E386" s="50" t="n"/>
      <c r="F386" s="22" t="n"/>
      <c r="G386" s="50" t="n"/>
      <c r="H386" s="22" t="n"/>
      <c r="I386" s="22" t="n"/>
      <c r="J386" s="22" t="n"/>
      <c r="K386" s="20" t="n"/>
      <c r="L386" s="23">
        <f>IF($Y386&lt;&gt;1,"",IF($F386="",IF(AND(ISNUMBER('Parâmetros'!$B$4),'Parâmetros'!$B$4&gt;=0,'Parâmetros'!$B$4&lt;=1),'Parâmetros'!$B$4,""),$F386))</f>
        <v/>
      </c>
      <c r="M386" s="23">
        <f>IF($Y386&lt;&gt;1,"",IF($H386="",IF(AND(ISNUMBER('Parâmetros'!$B$5),'Parâmetros'!$B$5&gt;=0,'Parâmetros'!$B$5&lt;=1),'Parâmetros'!$B$5,""),$H386))</f>
        <v/>
      </c>
      <c r="N386" s="23">
        <f>IF($Y386&lt;&gt;1,"",IF($I386="",IF(AND(ISNUMBER('Parâmetros'!$B$6),'Parâmetros'!$B$6&gt;=0,'Parâmetros'!$B$6&lt;=1),'Parâmetros'!$B$6,""),$I386))</f>
        <v/>
      </c>
      <c r="O386" s="23">
        <f>IF($Y386&lt;&gt;1,"",IF($J386="",IF(AND(ISNUMBER('Parâmetros'!$B$7),'Parâmetros'!$B$7&gt;=0,'Parâmetros'!$B$7&lt;=1),'Parâmetros'!$B$7,""),$J386))</f>
        <v/>
      </c>
      <c r="P386" s="51">
        <f>IF(OR($Y386&lt;&gt;1,NOT(ISNUMBER($L386))),"",$E386*$L386)</f>
        <v/>
      </c>
      <c r="Q386" s="51">
        <f>IF($Y386&lt;&gt;1,"",$G386)</f>
        <v/>
      </c>
      <c r="R386" s="51">
        <f>IF(OR($Y386&lt;&gt;1,NOT(ISNUMBER($M386))),"",$E386*$M386)</f>
        <v/>
      </c>
      <c r="S386" s="51">
        <f>IF(OR($Y386&lt;&gt;1,NOT(ISNUMBER($N386))),"",$E386*$N386)</f>
        <v/>
      </c>
      <c r="T386" s="51">
        <f>IF(OR($Y386&lt;&gt;1,NOT(ISNUMBER($O386))),"",$E386*$O386)</f>
        <v/>
      </c>
      <c r="U386" s="51">
        <f>IF(COUNT($P386:$T386)&lt;&gt;5,"",SUM($P386:$T386))</f>
        <v/>
      </c>
      <c r="V386" s="23">
        <f>IFERROR($U386/$E386,"")</f>
        <v/>
      </c>
      <c r="W386" s="25">
        <f>IF(COUNTA($A386:$K386)=0,"",IF($A386="","Informar competência",IF($B386="","Informar SKU",IF($C386="","Informar produto",IF($D386="","Informar categoria",IF(COUNTIF('Parâmetros'!$D$4:$D$13,$D386)=0,"Categoria fora da lista",IF($E386="","Informar estoque médio",IF($G386="","Informar armazenagem",IF(COUNTIFS($A$6:$A$505,$A386,$B$6:$B$505,$B386)&gt;1,"Duplicidade de competência e SKU",IF($Y386&lt;&gt;1,"Valor, taxa ou data inválida",IF($U386="","Revisar parâmetros padrão",IF($V386&gt;'Parâmetros'!$B$8,"Taxa acima do limite",IF($E386&gt;'Parâmetros'!$B$9,"Estoque acima do limite","OK")))))))))))))</f>
        <v/>
      </c>
      <c r="X386" s="26">
        <f>IF(OR($Y386&lt;&gt;1,$A386&lt;&gt;'Resumo'!$B$3,$U386=""),"",COUNTIFS($A$6:$A$505,'Resumo'!$B$3,$Y$6:$Y$505,1,$U$6:$U$505,"&gt;"&amp;$U386)+COUNTIFS($A$6:$A386,'Resumo'!$B$3,$Y$6:$Y386,1,$U$6:$U386,$U386))</f>
        <v/>
      </c>
      <c r="Y386" s="26">
        <f>IF(COUNTA($A386:$K386)=0,"",IFERROR(IF(AND(ISNUMBER($A386),DAY($A386)=1,$A386&gt;=DATE(2020,1,1),$A386&lt;=DATE(2100,12,1),$B386&lt;&gt;"",$C386&lt;&gt;"",$D386&lt;&gt;"",COUNTIF('Parâmetros'!$D$4:$D$13,$D386)=1,ISNUMBER($E386),$E386&gt;0,ISNUMBER($G386),$G386&gt;=0,OR($F386="",AND(ISNUMBER($F386),$F386&gt;=0,$F386&lt;=1)),OR($H386="",AND(ISNUMBER($H386),$H386&gt;=0,$H386&lt;=1)),OR($I386="",AND(ISNUMBER($I386),$I386&gt;=0,$I386&lt;=1)),OR($J386="",AND(ISNUMBER($J386),$J386&gt;=0,$J386&lt;=1)),COUNTIFS($A$6:$A$505,$A386,$B$6:$B$505,$B386)=1),1,0),0))</f>
        <v/>
      </c>
    </row>
    <row r="387">
      <c r="A387" s="46" t="n"/>
      <c r="B387" s="19" t="n"/>
      <c r="C387" s="20" t="n"/>
      <c r="D387" s="19" t="n"/>
      <c r="E387" s="50" t="n"/>
      <c r="F387" s="22" t="n"/>
      <c r="G387" s="50" t="n"/>
      <c r="H387" s="22" t="n"/>
      <c r="I387" s="22" t="n"/>
      <c r="J387" s="22" t="n"/>
      <c r="K387" s="20" t="n"/>
      <c r="L387" s="23">
        <f>IF($Y387&lt;&gt;1,"",IF($F387="",IF(AND(ISNUMBER('Parâmetros'!$B$4),'Parâmetros'!$B$4&gt;=0,'Parâmetros'!$B$4&lt;=1),'Parâmetros'!$B$4,""),$F387))</f>
        <v/>
      </c>
      <c r="M387" s="23">
        <f>IF($Y387&lt;&gt;1,"",IF($H387="",IF(AND(ISNUMBER('Parâmetros'!$B$5),'Parâmetros'!$B$5&gt;=0,'Parâmetros'!$B$5&lt;=1),'Parâmetros'!$B$5,""),$H387))</f>
        <v/>
      </c>
      <c r="N387" s="23">
        <f>IF($Y387&lt;&gt;1,"",IF($I387="",IF(AND(ISNUMBER('Parâmetros'!$B$6),'Parâmetros'!$B$6&gt;=0,'Parâmetros'!$B$6&lt;=1),'Parâmetros'!$B$6,""),$I387))</f>
        <v/>
      </c>
      <c r="O387" s="23">
        <f>IF($Y387&lt;&gt;1,"",IF($J387="",IF(AND(ISNUMBER('Parâmetros'!$B$7),'Parâmetros'!$B$7&gt;=0,'Parâmetros'!$B$7&lt;=1),'Parâmetros'!$B$7,""),$J387))</f>
        <v/>
      </c>
      <c r="P387" s="51">
        <f>IF(OR($Y387&lt;&gt;1,NOT(ISNUMBER($L387))),"",$E387*$L387)</f>
        <v/>
      </c>
      <c r="Q387" s="51">
        <f>IF($Y387&lt;&gt;1,"",$G387)</f>
        <v/>
      </c>
      <c r="R387" s="51">
        <f>IF(OR($Y387&lt;&gt;1,NOT(ISNUMBER($M387))),"",$E387*$M387)</f>
        <v/>
      </c>
      <c r="S387" s="51">
        <f>IF(OR($Y387&lt;&gt;1,NOT(ISNUMBER($N387))),"",$E387*$N387)</f>
        <v/>
      </c>
      <c r="T387" s="51">
        <f>IF(OR($Y387&lt;&gt;1,NOT(ISNUMBER($O387))),"",$E387*$O387)</f>
        <v/>
      </c>
      <c r="U387" s="51">
        <f>IF(COUNT($P387:$T387)&lt;&gt;5,"",SUM($P387:$T387))</f>
        <v/>
      </c>
      <c r="V387" s="23">
        <f>IFERROR($U387/$E387,"")</f>
        <v/>
      </c>
      <c r="W387" s="25">
        <f>IF(COUNTA($A387:$K387)=0,"",IF($A387="","Informar competência",IF($B387="","Informar SKU",IF($C387="","Informar produto",IF($D387="","Informar categoria",IF(COUNTIF('Parâmetros'!$D$4:$D$13,$D387)=0,"Categoria fora da lista",IF($E387="","Informar estoque médio",IF($G387="","Informar armazenagem",IF(COUNTIFS($A$6:$A$505,$A387,$B$6:$B$505,$B387)&gt;1,"Duplicidade de competência e SKU",IF($Y387&lt;&gt;1,"Valor, taxa ou data inválida",IF($U387="","Revisar parâmetros padrão",IF($V387&gt;'Parâmetros'!$B$8,"Taxa acima do limite",IF($E387&gt;'Parâmetros'!$B$9,"Estoque acima do limite","OK")))))))))))))</f>
        <v/>
      </c>
      <c r="X387" s="26">
        <f>IF(OR($Y387&lt;&gt;1,$A387&lt;&gt;'Resumo'!$B$3,$U387=""),"",COUNTIFS($A$6:$A$505,'Resumo'!$B$3,$Y$6:$Y$505,1,$U$6:$U$505,"&gt;"&amp;$U387)+COUNTIFS($A$6:$A387,'Resumo'!$B$3,$Y$6:$Y387,1,$U$6:$U387,$U387))</f>
        <v/>
      </c>
      <c r="Y387" s="26">
        <f>IF(COUNTA($A387:$K387)=0,"",IFERROR(IF(AND(ISNUMBER($A387),DAY($A387)=1,$A387&gt;=DATE(2020,1,1),$A387&lt;=DATE(2100,12,1),$B387&lt;&gt;"",$C387&lt;&gt;"",$D387&lt;&gt;"",COUNTIF('Parâmetros'!$D$4:$D$13,$D387)=1,ISNUMBER($E387),$E387&gt;0,ISNUMBER($G387),$G387&gt;=0,OR($F387="",AND(ISNUMBER($F387),$F387&gt;=0,$F387&lt;=1)),OR($H387="",AND(ISNUMBER($H387),$H387&gt;=0,$H387&lt;=1)),OR($I387="",AND(ISNUMBER($I387),$I387&gt;=0,$I387&lt;=1)),OR($J387="",AND(ISNUMBER($J387),$J387&gt;=0,$J387&lt;=1)),COUNTIFS($A$6:$A$505,$A387,$B$6:$B$505,$B387)=1),1,0),0))</f>
        <v/>
      </c>
    </row>
    <row r="388">
      <c r="A388" s="46" t="n"/>
      <c r="B388" s="19" t="n"/>
      <c r="C388" s="20" t="n"/>
      <c r="D388" s="19" t="n"/>
      <c r="E388" s="50" t="n"/>
      <c r="F388" s="22" t="n"/>
      <c r="G388" s="50" t="n"/>
      <c r="H388" s="22" t="n"/>
      <c r="I388" s="22" t="n"/>
      <c r="J388" s="22" t="n"/>
      <c r="K388" s="20" t="n"/>
      <c r="L388" s="23">
        <f>IF($Y388&lt;&gt;1,"",IF($F388="",IF(AND(ISNUMBER('Parâmetros'!$B$4),'Parâmetros'!$B$4&gt;=0,'Parâmetros'!$B$4&lt;=1),'Parâmetros'!$B$4,""),$F388))</f>
        <v/>
      </c>
      <c r="M388" s="23">
        <f>IF($Y388&lt;&gt;1,"",IF($H388="",IF(AND(ISNUMBER('Parâmetros'!$B$5),'Parâmetros'!$B$5&gt;=0,'Parâmetros'!$B$5&lt;=1),'Parâmetros'!$B$5,""),$H388))</f>
        <v/>
      </c>
      <c r="N388" s="23">
        <f>IF($Y388&lt;&gt;1,"",IF($I388="",IF(AND(ISNUMBER('Parâmetros'!$B$6),'Parâmetros'!$B$6&gt;=0,'Parâmetros'!$B$6&lt;=1),'Parâmetros'!$B$6,""),$I388))</f>
        <v/>
      </c>
      <c r="O388" s="23">
        <f>IF($Y388&lt;&gt;1,"",IF($J388="",IF(AND(ISNUMBER('Parâmetros'!$B$7),'Parâmetros'!$B$7&gt;=0,'Parâmetros'!$B$7&lt;=1),'Parâmetros'!$B$7,""),$J388))</f>
        <v/>
      </c>
      <c r="P388" s="51">
        <f>IF(OR($Y388&lt;&gt;1,NOT(ISNUMBER($L388))),"",$E388*$L388)</f>
        <v/>
      </c>
      <c r="Q388" s="51">
        <f>IF($Y388&lt;&gt;1,"",$G388)</f>
        <v/>
      </c>
      <c r="R388" s="51">
        <f>IF(OR($Y388&lt;&gt;1,NOT(ISNUMBER($M388))),"",$E388*$M388)</f>
        <v/>
      </c>
      <c r="S388" s="51">
        <f>IF(OR($Y388&lt;&gt;1,NOT(ISNUMBER($N388))),"",$E388*$N388)</f>
        <v/>
      </c>
      <c r="T388" s="51">
        <f>IF(OR($Y388&lt;&gt;1,NOT(ISNUMBER($O388))),"",$E388*$O388)</f>
        <v/>
      </c>
      <c r="U388" s="51">
        <f>IF(COUNT($P388:$T388)&lt;&gt;5,"",SUM($P388:$T388))</f>
        <v/>
      </c>
      <c r="V388" s="23">
        <f>IFERROR($U388/$E388,"")</f>
        <v/>
      </c>
      <c r="W388" s="25">
        <f>IF(COUNTA($A388:$K388)=0,"",IF($A388="","Informar competência",IF($B388="","Informar SKU",IF($C388="","Informar produto",IF($D388="","Informar categoria",IF(COUNTIF('Parâmetros'!$D$4:$D$13,$D388)=0,"Categoria fora da lista",IF($E388="","Informar estoque médio",IF($G388="","Informar armazenagem",IF(COUNTIFS($A$6:$A$505,$A388,$B$6:$B$505,$B388)&gt;1,"Duplicidade de competência e SKU",IF($Y388&lt;&gt;1,"Valor, taxa ou data inválida",IF($U388="","Revisar parâmetros padrão",IF($V388&gt;'Parâmetros'!$B$8,"Taxa acima do limite",IF($E388&gt;'Parâmetros'!$B$9,"Estoque acima do limite","OK")))))))))))))</f>
        <v/>
      </c>
      <c r="X388" s="26">
        <f>IF(OR($Y388&lt;&gt;1,$A388&lt;&gt;'Resumo'!$B$3,$U388=""),"",COUNTIFS($A$6:$A$505,'Resumo'!$B$3,$Y$6:$Y$505,1,$U$6:$U$505,"&gt;"&amp;$U388)+COUNTIFS($A$6:$A388,'Resumo'!$B$3,$Y$6:$Y388,1,$U$6:$U388,$U388))</f>
        <v/>
      </c>
      <c r="Y388" s="26">
        <f>IF(COUNTA($A388:$K388)=0,"",IFERROR(IF(AND(ISNUMBER($A388),DAY($A388)=1,$A388&gt;=DATE(2020,1,1),$A388&lt;=DATE(2100,12,1),$B388&lt;&gt;"",$C388&lt;&gt;"",$D388&lt;&gt;"",COUNTIF('Parâmetros'!$D$4:$D$13,$D388)=1,ISNUMBER($E388),$E388&gt;0,ISNUMBER($G388),$G388&gt;=0,OR($F388="",AND(ISNUMBER($F388),$F388&gt;=0,$F388&lt;=1)),OR($H388="",AND(ISNUMBER($H388),$H388&gt;=0,$H388&lt;=1)),OR($I388="",AND(ISNUMBER($I388),$I388&gt;=0,$I388&lt;=1)),OR($J388="",AND(ISNUMBER($J388),$J388&gt;=0,$J388&lt;=1)),COUNTIFS($A$6:$A$505,$A388,$B$6:$B$505,$B388)=1),1,0),0))</f>
        <v/>
      </c>
    </row>
    <row r="389">
      <c r="A389" s="46" t="n"/>
      <c r="B389" s="19" t="n"/>
      <c r="C389" s="20" t="n"/>
      <c r="D389" s="19" t="n"/>
      <c r="E389" s="50" t="n"/>
      <c r="F389" s="22" t="n"/>
      <c r="G389" s="50" t="n"/>
      <c r="H389" s="22" t="n"/>
      <c r="I389" s="22" t="n"/>
      <c r="J389" s="22" t="n"/>
      <c r="K389" s="20" t="n"/>
      <c r="L389" s="23">
        <f>IF($Y389&lt;&gt;1,"",IF($F389="",IF(AND(ISNUMBER('Parâmetros'!$B$4),'Parâmetros'!$B$4&gt;=0,'Parâmetros'!$B$4&lt;=1),'Parâmetros'!$B$4,""),$F389))</f>
        <v/>
      </c>
      <c r="M389" s="23">
        <f>IF($Y389&lt;&gt;1,"",IF($H389="",IF(AND(ISNUMBER('Parâmetros'!$B$5),'Parâmetros'!$B$5&gt;=0,'Parâmetros'!$B$5&lt;=1),'Parâmetros'!$B$5,""),$H389))</f>
        <v/>
      </c>
      <c r="N389" s="23">
        <f>IF($Y389&lt;&gt;1,"",IF($I389="",IF(AND(ISNUMBER('Parâmetros'!$B$6),'Parâmetros'!$B$6&gt;=0,'Parâmetros'!$B$6&lt;=1),'Parâmetros'!$B$6,""),$I389))</f>
        <v/>
      </c>
      <c r="O389" s="23">
        <f>IF($Y389&lt;&gt;1,"",IF($J389="",IF(AND(ISNUMBER('Parâmetros'!$B$7),'Parâmetros'!$B$7&gt;=0,'Parâmetros'!$B$7&lt;=1),'Parâmetros'!$B$7,""),$J389))</f>
        <v/>
      </c>
      <c r="P389" s="51">
        <f>IF(OR($Y389&lt;&gt;1,NOT(ISNUMBER($L389))),"",$E389*$L389)</f>
        <v/>
      </c>
      <c r="Q389" s="51">
        <f>IF($Y389&lt;&gt;1,"",$G389)</f>
        <v/>
      </c>
      <c r="R389" s="51">
        <f>IF(OR($Y389&lt;&gt;1,NOT(ISNUMBER($M389))),"",$E389*$M389)</f>
        <v/>
      </c>
      <c r="S389" s="51">
        <f>IF(OR($Y389&lt;&gt;1,NOT(ISNUMBER($N389))),"",$E389*$N389)</f>
        <v/>
      </c>
      <c r="T389" s="51">
        <f>IF(OR($Y389&lt;&gt;1,NOT(ISNUMBER($O389))),"",$E389*$O389)</f>
        <v/>
      </c>
      <c r="U389" s="51">
        <f>IF(COUNT($P389:$T389)&lt;&gt;5,"",SUM($P389:$T389))</f>
        <v/>
      </c>
      <c r="V389" s="23">
        <f>IFERROR($U389/$E389,"")</f>
        <v/>
      </c>
      <c r="W389" s="25">
        <f>IF(COUNTA($A389:$K389)=0,"",IF($A389="","Informar competência",IF($B389="","Informar SKU",IF($C389="","Informar produto",IF($D389="","Informar categoria",IF(COUNTIF('Parâmetros'!$D$4:$D$13,$D389)=0,"Categoria fora da lista",IF($E389="","Informar estoque médio",IF($G389="","Informar armazenagem",IF(COUNTIFS($A$6:$A$505,$A389,$B$6:$B$505,$B389)&gt;1,"Duplicidade de competência e SKU",IF($Y389&lt;&gt;1,"Valor, taxa ou data inválida",IF($U389="","Revisar parâmetros padrão",IF($V389&gt;'Parâmetros'!$B$8,"Taxa acima do limite",IF($E389&gt;'Parâmetros'!$B$9,"Estoque acima do limite","OK")))))))))))))</f>
        <v/>
      </c>
      <c r="X389" s="26">
        <f>IF(OR($Y389&lt;&gt;1,$A389&lt;&gt;'Resumo'!$B$3,$U389=""),"",COUNTIFS($A$6:$A$505,'Resumo'!$B$3,$Y$6:$Y$505,1,$U$6:$U$505,"&gt;"&amp;$U389)+COUNTIFS($A$6:$A389,'Resumo'!$B$3,$Y$6:$Y389,1,$U$6:$U389,$U389))</f>
        <v/>
      </c>
      <c r="Y389" s="26">
        <f>IF(COUNTA($A389:$K389)=0,"",IFERROR(IF(AND(ISNUMBER($A389),DAY($A389)=1,$A389&gt;=DATE(2020,1,1),$A389&lt;=DATE(2100,12,1),$B389&lt;&gt;"",$C389&lt;&gt;"",$D389&lt;&gt;"",COUNTIF('Parâmetros'!$D$4:$D$13,$D389)=1,ISNUMBER($E389),$E389&gt;0,ISNUMBER($G389),$G389&gt;=0,OR($F389="",AND(ISNUMBER($F389),$F389&gt;=0,$F389&lt;=1)),OR($H389="",AND(ISNUMBER($H389),$H389&gt;=0,$H389&lt;=1)),OR($I389="",AND(ISNUMBER($I389),$I389&gt;=0,$I389&lt;=1)),OR($J389="",AND(ISNUMBER($J389),$J389&gt;=0,$J389&lt;=1)),COUNTIFS($A$6:$A$505,$A389,$B$6:$B$505,$B389)=1),1,0),0))</f>
        <v/>
      </c>
    </row>
    <row r="390">
      <c r="A390" s="46" t="n"/>
      <c r="B390" s="19" t="n"/>
      <c r="C390" s="20" t="n"/>
      <c r="D390" s="19" t="n"/>
      <c r="E390" s="50" t="n"/>
      <c r="F390" s="22" t="n"/>
      <c r="G390" s="50" t="n"/>
      <c r="H390" s="22" t="n"/>
      <c r="I390" s="22" t="n"/>
      <c r="J390" s="22" t="n"/>
      <c r="K390" s="20" t="n"/>
      <c r="L390" s="23">
        <f>IF($Y390&lt;&gt;1,"",IF($F390="",IF(AND(ISNUMBER('Parâmetros'!$B$4),'Parâmetros'!$B$4&gt;=0,'Parâmetros'!$B$4&lt;=1),'Parâmetros'!$B$4,""),$F390))</f>
        <v/>
      </c>
      <c r="M390" s="23">
        <f>IF($Y390&lt;&gt;1,"",IF($H390="",IF(AND(ISNUMBER('Parâmetros'!$B$5),'Parâmetros'!$B$5&gt;=0,'Parâmetros'!$B$5&lt;=1),'Parâmetros'!$B$5,""),$H390))</f>
        <v/>
      </c>
      <c r="N390" s="23">
        <f>IF($Y390&lt;&gt;1,"",IF($I390="",IF(AND(ISNUMBER('Parâmetros'!$B$6),'Parâmetros'!$B$6&gt;=0,'Parâmetros'!$B$6&lt;=1),'Parâmetros'!$B$6,""),$I390))</f>
        <v/>
      </c>
      <c r="O390" s="23">
        <f>IF($Y390&lt;&gt;1,"",IF($J390="",IF(AND(ISNUMBER('Parâmetros'!$B$7),'Parâmetros'!$B$7&gt;=0,'Parâmetros'!$B$7&lt;=1),'Parâmetros'!$B$7,""),$J390))</f>
        <v/>
      </c>
      <c r="P390" s="51">
        <f>IF(OR($Y390&lt;&gt;1,NOT(ISNUMBER($L390))),"",$E390*$L390)</f>
        <v/>
      </c>
      <c r="Q390" s="51">
        <f>IF($Y390&lt;&gt;1,"",$G390)</f>
        <v/>
      </c>
      <c r="R390" s="51">
        <f>IF(OR($Y390&lt;&gt;1,NOT(ISNUMBER($M390))),"",$E390*$M390)</f>
        <v/>
      </c>
      <c r="S390" s="51">
        <f>IF(OR($Y390&lt;&gt;1,NOT(ISNUMBER($N390))),"",$E390*$N390)</f>
        <v/>
      </c>
      <c r="T390" s="51">
        <f>IF(OR($Y390&lt;&gt;1,NOT(ISNUMBER($O390))),"",$E390*$O390)</f>
        <v/>
      </c>
      <c r="U390" s="51">
        <f>IF(COUNT($P390:$T390)&lt;&gt;5,"",SUM($P390:$T390))</f>
        <v/>
      </c>
      <c r="V390" s="23">
        <f>IFERROR($U390/$E390,"")</f>
        <v/>
      </c>
      <c r="W390" s="25">
        <f>IF(COUNTA($A390:$K390)=0,"",IF($A390="","Informar competência",IF($B390="","Informar SKU",IF($C390="","Informar produto",IF($D390="","Informar categoria",IF(COUNTIF('Parâmetros'!$D$4:$D$13,$D390)=0,"Categoria fora da lista",IF($E390="","Informar estoque médio",IF($G390="","Informar armazenagem",IF(COUNTIFS($A$6:$A$505,$A390,$B$6:$B$505,$B390)&gt;1,"Duplicidade de competência e SKU",IF($Y390&lt;&gt;1,"Valor, taxa ou data inválida",IF($U390="","Revisar parâmetros padrão",IF($V390&gt;'Parâmetros'!$B$8,"Taxa acima do limite",IF($E390&gt;'Parâmetros'!$B$9,"Estoque acima do limite","OK")))))))))))))</f>
        <v/>
      </c>
      <c r="X390" s="26">
        <f>IF(OR($Y390&lt;&gt;1,$A390&lt;&gt;'Resumo'!$B$3,$U390=""),"",COUNTIFS($A$6:$A$505,'Resumo'!$B$3,$Y$6:$Y$505,1,$U$6:$U$505,"&gt;"&amp;$U390)+COUNTIFS($A$6:$A390,'Resumo'!$B$3,$Y$6:$Y390,1,$U$6:$U390,$U390))</f>
        <v/>
      </c>
      <c r="Y390" s="26">
        <f>IF(COUNTA($A390:$K390)=0,"",IFERROR(IF(AND(ISNUMBER($A390),DAY($A390)=1,$A390&gt;=DATE(2020,1,1),$A390&lt;=DATE(2100,12,1),$B390&lt;&gt;"",$C390&lt;&gt;"",$D390&lt;&gt;"",COUNTIF('Parâmetros'!$D$4:$D$13,$D390)=1,ISNUMBER($E390),$E390&gt;0,ISNUMBER($G390),$G390&gt;=0,OR($F390="",AND(ISNUMBER($F390),$F390&gt;=0,$F390&lt;=1)),OR($H390="",AND(ISNUMBER($H390),$H390&gt;=0,$H390&lt;=1)),OR($I390="",AND(ISNUMBER($I390),$I390&gt;=0,$I390&lt;=1)),OR($J390="",AND(ISNUMBER($J390),$J390&gt;=0,$J390&lt;=1)),COUNTIFS($A$6:$A$505,$A390,$B$6:$B$505,$B390)=1),1,0),0))</f>
        <v/>
      </c>
    </row>
    <row r="391">
      <c r="A391" s="46" t="n"/>
      <c r="B391" s="19" t="n"/>
      <c r="C391" s="20" t="n"/>
      <c r="D391" s="19" t="n"/>
      <c r="E391" s="50" t="n"/>
      <c r="F391" s="22" t="n"/>
      <c r="G391" s="50" t="n"/>
      <c r="H391" s="22" t="n"/>
      <c r="I391" s="22" t="n"/>
      <c r="J391" s="22" t="n"/>
      <c r="K391" s="20" t="n"/>
      <c r="L391" s="23">
        <f>IF($Y391&lt;&gt;1,"",IF($F391="",IF(AND(ISNUMBER('Parâmetros'!$B$4),'Parâmetros'!$B$4&gt;=0,'Parâmetros'!$B$4&lt;=1),'Parâmetros'!$B$4,""),$F391))</f>
        <v/>
      </c>
      <c r="M391" s="23">
        <f>IF($Y391&lt;&gt;1,"",IF($H391="",IF(AND(ISNUMBER('Parâmetros'!$B$5),'Parâmetros'!$B$5&gt;=0,'Parâmetros'!$B$5&lt;=1),'Parâmetros'!$B$5,""),$H391))</f>
        <v/>
      </c>
      <c r="N391" s="23">
        <f>IF($Y391&lt;&gt;1,"",IF($I391="",IF(AND(ISNUMBER('Parâmetros'!$B$6),'Parâmetros'!$B$6&gt;=0,'Parâmetros'!$B$6&lt;=1),'Parâmetros'!$B$6,""),$I391))</f>
        <v/>
      </c>
      <c r="O391" s="23">
        <f>IF($Y391&lt;&gt;1,"",IF($J391="",IF(AND(ISNUMBER('Parâmetros'!$B$7),'Parâmetros'!$B$7&gt;=0,'Parâmetros'!$B$7&lt;=1),'Parâmetros'!$B$7,""),$J391))</f>
        <v/>
      </c>
      <c r="P391" s="51">
        <f>IF(OR($Y391&lt;&gt;1,NOT(ISNUMBER($L391))),"",$E391*$L391)</f>
        <v/>
      </c>
      <c r="Q391" s="51">
        <f>IF($Y391&lt;&gt;1,"",$G391)</f>
        <v/>
      </c>
      <c r="R391" s="51">
        <f>IF(OR($Y391&lt;&gt;1,NOT(ISNUMBER($M391))),"",$E391*$M391)</f>
        <v/>
      </c>
      <c r="S391" s="51">
        <f>IF(OR($Y391&lt;&gt;1,NOT(ISNUMBER($N391))),"",$E391*$N391)</f>
        <v/>
      </c>
      <c r="T391" s="51">
        <f>IF(OR($Y391&lt;&gt;1,NOT(ISNUMBER($O391))),"",$E391*$O391)</f>
        <v/>
      </c>
      <c r="U391" s="51">
        <f>IF(COUNT($P391:$T391)&lt;&gt;5,"",SUM($P391:$T391))</f>
        <v/>
      </c>
      <c r="V391" s="23">
        <f>IFERROR($U391/$E391,"")</f>
        <v/>
      </c>
      <c r="W391" s="25">
        <f>IF(COUNTA($A391:$K391)=0,"",IF($A391="","Informar competência",IF($B391="","Informar SKU",IF($C391="","Informar produto",IF($D391="","Informar categoria",IF(COUNTIF('Parâmetros'!$D$4:$D$13,$D391)=0,"Categoria fora da lista",IF($E391="","Informar estoque médio",IF($G391="","Informar armazenagem",IF(COUNTIFS($A$6:$A$505,$A391,$B$6:$B$505,$B391)&gt;1,"Duplicidade de competência e SKU",IF($Y391&lt;&gt;1,"Valor, taxa ou data inválida",IF($U391="","Revisar parâmetros padrão",IF($V391&gt;'Parâmetros'!$B$8,"Taxa acima do limite",IF($E391&gt;'Parâmetros'!$B$9,"Estoque acima do limite","OK")))))))))))))</f>
        <v/>
      </c>
      <c r="X391" s="26">
        <f>IF(OR($Y391&lt;&gt;1,$A391&lt;&gt;'Resumo'!$B$3,$U391=""),"",COUNTIFS($A$6:$A$505,'Resumo'!$B$3,$Y$6:$Y$505,1,$U$6:$U$505,"&gt;"&amp;$U391)+COUNTIFS($A$6:$A391,'Resumo'!$B$3,$Y$6:$Y391,1,$U$6:$U391,$U391))</f>
        <v/>
      </c>
      <c r="Y391" s="26">
        <f>IF(COUNTA($A391:$K391)=0,"",IFERROR(IF(AND(ISNUMBER($A391),DAY($A391)=1,$A391&gt;=DATE(2020,1,1),$A391&lt;=DATE(2100,12,1),$B391&lt;&gt;"",$C391&lt;&gt;"",$D391&lt;&gt;"",COUNTIF('Parâmetros'!$D$4:$D$13,$D391)=1,ISNUMBER($E391),$E391&gt;0,ISNUMBER($G391),$G391&gt;=0,OR($F391="",AND(ISNUMBER($F391),$F391&gt;=0,$F391&lt;=1)),OR($H391="",AND(ISNUMBER($H391),$H391&gt;=0,$H391&lt;=1)),OR($I391="",AND(ISNUMBER($I391),$I391&gt;=0,$I391&lt;=1)),OR($J391="",AND(ISNUMBER($J391),$J391&gt;=0,$J391&lt;=1)),COUNTIFS($A$6:$A$505,$A391,$B$6:$B$505,$B391)=1),1,0),0))</f>
        <v/>
      </c>
    </row>
    <row r="392">
      <c r="A392" s="46" t="n"/>
      <c r="B392" s="19" t="n"/>
      <c r="C392" s="20" t="n"/>
      <c r="D392" s="19" t="n"/>
      <c r="E392" s="50" t="n"/>
      <c r="F392" s="22" t="n"/>
      <c r="G392" s="50" t="n"/>
      <c r="H392" s="22" t="n"/>
      <c r="I392" s="22" t="n"/>
      <c r="J392" s="22" t="n"/>
      <c r="K392" s="20" t="n"/>
      <c r="L392" s="23">
        <f>IF($Y392&lt;&gt;1,"",IF($F392="",IF(AND(ISNUMBER('Parâmetros'!$B$4),'Parâmetros'!$B$4&gt;=0,'Parâmetros'!$B$4&lt;=1),'Parâmetros'!$B$4,""),$F392))</f>
        <v/>
      </c>
      <c r="M392" s="23">
        <f>IF($Y392&lt;&gt;1,"",IF($H392="",IF(AND(ISNUMBER('Parâmetros'!$B$5),'Parâmetros'!$B$5&gt;=0,'Parâmetros'!$B$5&lt;=1),'Parâmetros'!$B$5,""),$H392))</f>
        <v/>
      </c>
      <c r="N392" s="23">
        <f>IF($Y392&lt;&gt;1,"",IF($I392="",IF(AND(ISNUMBER('Parâmetros'!$B$6),'Parâmetros'!$B$6&gt;=0,'Parâmetros'!$B$6&lt;=1),'Parâmetros'!$B$6,""),$I392))</f>
        <v/>
      </c>
      <c r="O392" s="23">
        <f>IF($Y392&lt;&gt;1,"",IF($J392="",IF(AND(ISNUMBER('Parâmetros'!$B$7),'Parâmetros'!$B$7&gt;=0,'Parâmetros'!$B$7&lt;=1),'Parâmetros'!$B$7,""),$J392))</f>
        <v/>
      </c>
      <c r="P392" s="51">
        <f>IF(OR($Y392&lt;&gt;1,NOT(ISNUMBER($L392))),"",$E392*$L392)</f>
        <v/>
      </c>
      <c r="Q392" s="51">
        <f>IF($Y392&lt;&gt;1,"",$G392)</f>
        <v/>
      </c>
      <c r="R392" s="51">
        <f>IF(OR($Y392&lt;&gt;1,NOT(ISNUMBER($M392))),"",$E392*$M392)</f>
        <v/>
      </c>
      <c r="S392" s="51">
        <f>IF(OR($Y392&lt;&gt;1,NOT(ISNUMBER($N392))),"",$E392*$N392)</f>
        <v/>
      </c>
      <c r="T392" s="51">
        <f>IF(OR($Y392&lt;&gt;1,NOT(ISNUMBER($O392))),"",$E392*$O392)</f>
        <v/>
      </c>
      <c r="U392" s="51">
        <f>IF(COUNT($P392:$T392)&lt;&gt;5,"",SUM($P392:$T392))</f>
        <v/>
      </c>
      <c r="V392" s="23">
        <f>IFERROR($U392/$E392,"")</f>
        <v/>
      </c>
      <c r="W392" s="25">
        <f>IF(COUNTA($A392:$K392)=0,"",IF($A392="","Informar competência",IF($B392="","Informar SKU",IF($C392="","Informar produto",IF($D392="","Informar categoria",IF(COUNTIF('Parâmetros'!$D$4:$D$13,$D392)=0,"Categoria fora da lista",IF($E392="","Informar estoque médio",IF($G392="","Informar armazenagem",IF(COUNTIFS($A$6:$A$505,$A392,$B$6:$B$505,$B392)&gt;1,"Duplicidade de competência e SKU",IF($Y392&lt;&gt;1,"Valor, taxa ou data inválida",IF($U392="","Revisar parâmetros padrão",IF($V392&gt;'Parâmetros'!$B$8,"Taxa acima do limite",IF($E392&gt;'Parâmetros'!$B$9,"Estoque acima do limite","OK")))))))))))))</f>
        <v/>
      </c>
      <c r="X392" s="26">
        <f>IF(OR($Y392&lt;&gt;1,$A392&lt;&gt;'Resumo'!$B$3,$U392=""),"",COUNTIFS($A$6:$A$505,'Resumo'!$B$3,$Y$6:$Y$505,1,$U$6:$U$505,"&gt;"&amp;$U392)+COUNTIFS($A$6:$A392,'Resumo'!$B$3,$Y$6:$Y392,1,$U$6:$U392,$U392))</f>
        <v/>
      </c>
      <c r="Y392" s="26">
        <f>IF(COUNTA($A392:$K392)=0,"",IFERROR(IF(AND(ISNUMBER($A392),DAY($A392)=1,$A392&gt;=DATE(2020,1,1),$A392&lt;=DATE(2100,12,1),$B392&lt;&gt;"",$C392&lt;&gt;"",$D392&lt;&gt;"",COUNTIF('Parâmetros'!$D$4:$D$13,$D392)=1,ISNUMBER($E392),$E392&gt;0,ISNUMBER($G392),$G392&gt;=0,OR($F392="",AND(ISNUMBER($F392),$F392&gt;=0,$F392&lt;=1)),OR($H392="",AND(ISNUMBER($H392),$H392&gt;=0,$H392&lt;=1)),OR($I392="",AND(ISNUMBER($I392),$I392&gt;=0,$I392&lt;=1)),OR($J392="",AND(ISNUMBER($J392),$J392&gt;=0,$J392&lt;=1)),COUNTIFS($A$6:$A$505,$A392,$B$6:$B$505,$B392)=1),1,0),0))</f>
        <v/>
      </c>
    </row>
    <row r="393">
      <c r="A393" s="46" t="n"/>
      <c r="B393" s="19" t="n"/>
      <c r="C393" s="20" t="n"/>
      <c r="D393" s="19" t="n"/>
      <c r="E393" s="50" t="n"/>
      <c r="F393" s="22" t="n"/>
      <c r="G393" s="50" t="n"/>
      <c r="H393" s="22" t="n"/>
      <c r="I393" s="22" t="n"/>
      <c r="J393" s="22" t="n"/>
      <c r="K393" s="20" t="n"/>
      <c r="L393" s="23">
        <f>IF($Y393&lt;&gt;1,"",IF($F393="",IF(AND(ISNUMBER('Parâmetros'!$B$4),'Parâmetros'!$B$4&gt;=0,'Parâmetros'!$B$4&lt;=1),'Parâmetros'!$B$4,""),$F393))</f>
        <v/>
      </c>
      <c r="M393" s="23">
        <f>IF($Y393&lt;&gt;1,"",IF($H393="",IF(AND(ISNUMBER('Parâmetros'!$B$5),'Parâmetros'!$B$5&gt;=0,'Parâmetros'!$B$5&lt;=1),'Parâmetros'!$B$5,""),$H393))</f>
        <v/>
      </c>
      <c r="N393" s="23">
        <f>IF($Y393&lt;&gt;1,"",IF($I393="",IF(AND(ISNUMBER('Parâmetros'!$B$6),'Parâmetros'!$B$6&gt;=0,'Parâmetros'!$B$6&lt;=1),'Parâmetros'!$B$6,""),$I393))</f>
        <v/>
      </c>
      <c r="O393" s="23">
        <f>IF($Y393&lt;&gt;1,"",IF($J393="",IF(AND(ISNUMBER('Parâmetros'!$B$7),'Parâmetros'!$B$7&gt;=0,'Parâmetros'!$B$7&lt;=1),'Parâmetros'!$B$7,""),$J393))</f>
        <v/>
      </c>
      <c r="P393" s="51">
        <f>IF(OR($Y393&lt;&gt;1,NOT(ISNUMBER($L393))),"",$E393*$L393)</f>
        <v/>
      </c>
      <c r="Q393" s="51">
        <f>IF($Y393&lt;&gt;1,"",$G393)</f>
        <v/>
      </c>
      <c r="R393" s="51">
        <f>IF(OR($Y393&lt;&gt;1,NOT(ISNUMBER($M393))),"",$E393*$M393)</f>
        <v/>
      </c>
      <c r="S393" s="51">
        <f>IF(OR($Y393&lt;&gt;1,NOT(ISNUMBER($N393))),"",$E393*$N393)</f>
        <v/>
      </c>
      <c r="T393" s="51">
        <f>IF(OR($Y393&lt;&gt;1,NOT(ISNUMBER($O393))),"",$E393*$O393)</f>
        <v/>
      </c>
      <c r="U393" s="51">
        <f>IF(COUNT($P393:$T393)&lt;&gt;5,"",SUM($P393:$T393))</f>
        <v/>
      </c>
      <c r="V393" s="23">
        <f>IFERROR($U393/$E393,"")</f>
        <v/>
      </c>
      <c r="W393" s="25">
        <f>IF(COUNTA($A393:$K393)=0,"",IF($A393="","Informar competência",IF($B393="","Informar SKU",IF($C393="","Informar produto",IF($D393="","Informar categoria",IF(COUNTIF('Parâmetros'!$D$4:$D$13,$D393)=0,"Categoria fora da lista",IF($E393="","Informar estoque médio",IF($G393="","Informar armazenagem",IF(COUNTIFS($A$6:$A$505,$A393,$B$6:$B$505,$B393)&gt;1,"Duplicidade de competência e SKU",IF($Y393&lt;&gt;1,"Valor, taxa ou data inválida",IF($U393="","Revisar parâmetros padrão",IF($V393&gt;'Parâmetros'!$B$8,"Taxa acima do limite",IF($E393&gt;'Parâmetros'!$B$9,"Estoque acima do limite","OK")))))))))))))</f>
        <v/>
      </c>
      <c r="X393" s="26">
        <f>IF(OR($Y393&lt;&gt;1,$A393&lt;&gt;'Resumo'!$B$3,$U393=""),"",COUNTIFS($A$6:$A$505,'Resumo'!$B$3,$Y$6:$Y$505,1,$U$6:$U$505,"&gt;"&amp;$U393)+COUNTIFS($A$6:$A393,'Resumo'!$B$3,$Y$6:$Y393,1,$U$6:$U393,$U393))</f>
        <v/>
      </c>
      <c r="Y393" s="26">
        <f>IF(COUNTA($A393:$K393)=0,"",IFERROR(IF(AND(ISNUMBER($A393),DAY($A393)=1,$A393&gt;=DATE(2020,1,1),$A393&lt;=DATE(2100,12,1),$B393&lt;&gt;"",$C393&lt;&gt;"",$D393&lt;&gt;"",COUNTIF('Parâmetros'!$D$4:$D$13,$D393)=1,ISNUMBER($E393),$E393&gt;0,ISNUMBER($G393),$G393&gt;=0,OR($F393="",AND(ISNUMBER($F393),$F393&gt;=0,$F393&lt;=1)),OR($H393="",AND(ISNUMBER($H393),$H393&gt;=0,$H393&lt;=1)),OR($I393="",AND(ISNUMBER($I393),$I393&gt;=0,$I393&lt;=1)),OR($J393="",AND(ISNUMBER($J393),$J393&gt;=0,$J393&lt;=1)),COUNTIFS($A$6:$A$505,$A393,$B$6:$B$505,$B393)=1),1,0),0))</f>
        <v/>
      </c>
    </row>
    <row r="394">
      <c r="A394" s="46" t="n"/>
      <c r="B394" s="19" t="n"/>
      <c r="C394" s="20" t="n"/>
      <c r="D394" s="19" t="n"/>
      <c r="E394" s="50" t="n"/>
      <c r="F394" s="22" t="n"/>
      <c r="G394" s="50" t="n"/>
      <c r="H394" s="22" t="n"/>
      <c r="I394" s="22" t="n"/>
      <c r="J394" s="22" t="n"/>
      <c r="K394" s="20" t="n"/>
      <c r="L394" s="23">
        <f>IF($Y394&lt;&gt;1,"",IF($F394="",IF(AND(ISNUMBER('Parâmetros'!$B$4),'Parâmetros'!$B$4&gt;=0,'Parâmetros'!$B$4&lt;=1),'Parâmetros'!$B$4,""),$F394))</f>
        <v/>
      </c>
      <c r="M394" s="23">
        <f>IF($Y394&lt;&gt;1,"",IF($H394="",IF(AND(ISNUMBER('Parâmetros'!$B$5),'Parâmetros'!$B$5&gt;=0,'Parâmetros'!$B$5&lt;=1),'Parâmetros'!$B$5,""),$H394))</f>
        <v/>
      </c>
      <c r="N394" s="23">
        <f>IF($Y394&lt;&gt;1,"",IF($I394="",IF(AND(ISNUMBER('Parâmetros'!$B$6),'Parâmetros'!$B$6&gt;=0,'Parâmetros'!$B$6&lt;=1),'Parâmetros'!$B$6,""),$I394))</f>
        <v/>
      </c>
      <c r="O394" s="23">
        <f>IF($Y394&lt;&gt;1,"",IF($J394="",IF(AND(ISNUMBER('Parâmetros'!$B$7),'Parâmetros'!$B$7&gt;=0,'Parâmetros'!$B$7&lt;=1),'Parâmetros'!$B$7,""),$J394))</f>
        <v/>
      </c>
      <c r="P394" s="51">
        <f>IF(OR($Y394&lt;&gt;1,NOT(ISNUMBER($L394))),"",$E394*$L394)</f>
        <v/>
      </c>
      <c r="Q394" s="51">
        <f>IF($Y394&lt;&gt;1,"",$G394)</f>
        <v/>
      </c>
      <c r="R394" s="51">
        <f>IF(OR($Y394&lt;&gt;1,NOT(ISNUMBER($M394))),"",$E394*$M394)</f>
        <v/>
      </c>
      <c r="S394" s="51">
        <f>IF(OR($Y394&lt;&gt;1,NOT(ISNUMBER($N394))),"",$E394*$N394)</f>
        <v/>
      </c>
      <c r="T394" s="51">
        <f>IF(OR($Y394&lt;&gt;1,NOT(ISNUMBER($O394))),"",$E394*$O394)</f>
        <v/>
      </c>
      <c r="U394" s="51">
        <f>IF(COUNT($P394:$T394)&lt;&gt;5,"",SUM($P394:$T394))</f>
        <v/>
      </c>
      <c r="V394" s="23">
        <f>IFERROR($U394/$E394,"")</f>
        <v/>
      </c>
      <c r="W394" s="25">
        <f>IF(COUNTA($A394:$K394)=0,"",IF($A394="","Informar competência",IF($B394="","Informar SKU",IF($C394="","Informar produto",IF($D394="","Informar categoria",IF(COUNTIF('Parâmetros'!$D$4:$D$13,$D394)=0,"Categoria fora da lista",IF($E394="","Informar estoque médio",IF($G394="","Informar armazenagem",IF(COUNTIFS($A$6:$A$505,$A394,$B$6:$B$505,$B394)&gt;1,"Duplicidade de competência e SKU",IF($Y394&lt;&gt;1,"Valor, taxa ou data inválida",IF($U394="","Revisar parâmetros padrão",IF($V394&gt;'Parâmetros'!$B$8,"Taxa acima do limite",IF($E394&gt;'Parâmetros'!$B$9,"Estoque acima do limite","OK")))))))))))))</f>
        <v/>
      </c>
      <c r="X394" s="26">
        <f>IF(OR($Y394&lt;&gt;1,$A394&lt;&gt;'Resumo'!$B$3,$U394=""),"",COUNTIFS($A$6:$A$505,'Resumo'!$B$3,$Y$6:$Y$505,1,$U$6:$U$505,"&gt;"&amp;$U394)+COUNTIFS($A$6:$A394,'Resumo'!$B$3,$Y$6:$Y394,1,$U$6:$U394,$U394))</f>
        <v/>
      </c>
      <c r="Y394" s="26">
        <f>IF(COUNTA($A394:$K394)=0,"",IFERROR(IF(AND(ISNUMBER($A394),DAY($A394)=1,$A394&gt;=DATE(2020,1,1),$A394&lt;=DATE(2100,12,1),$B394&lt;&gt;"",$C394&lt;&gt;"",$D394&lt;&gt;"",COUNTIF('Parâmetros'!$D$4:$D$13,$D394)=1,ISNUMBER($E394),$E394&gt;0,ISNUMBER($G394),$G394&gt;=0,OR($F394="",AND(ISNUMBER($F394),$F394&gt;=0,$F394&lt;=1)),OR($H394="",AND(ISNUMBER($H394),$H394&gt;=0,$H394&lt;=1)),OR($I394="",AND(ISNUMBER($I394),$I394&gt;=0,$I394&lt;=1)),OR($J394="",AND(ISNUMBER($J394),$J394&gt;=0,$J394&lt;=1)),COUNTIFS($A$6:$A$505,$A394,$B$6:$B$505,$B394)=1),1,0),0))</f>
        <v/>
      </c>
    </row>
    <row r="395">
      <c r="A395" s="46" t="n"/>
      <c r="B395" s="19" t="n"/>
      <c r="C395" s="20" t="n"/>
      <c r="D395" s="19" t="n"/>
      <c r="E395" s="50" t="n"/>
      <c r="F395" s="22" t="n"/>
      <c r="G395" s="50" t="n"/>
      <c r="H395" s="22" t="n"/>
      <c r="I395" s="22" t="n"/>
      <c r="J395" s="22" t="n"/>
      <c r="K395" s="20" t="n"/>
      <c r="L395" s="23">
        <f>IF($Y395&lt;&gt;1,"",IF($F395="",IF(AND(ISNUMBER('Parâmetros'!$B$4),'Parâmetros'!$B$4&gt;=0,'Parâmetros'!$B$4&lt;=1),'Parâmetros'!$B$4,""),$F395))</f>
        <v/>
      </c>
      <c r="M395" s="23">
        <f>IF($Y395&lt;&gt;1,"",IF($H395="",IF(AND(ISNUMBER('Parâmetros'!$B$5),'Parâmetros'!$B$5&gt;=0,'Parâmetros'!$B$5&lt;=1),'Parâmetros'!$B$5,""),$H395))</f>
        <v/>
      </c>
      <c r="N395" s="23">
        <f>IF($Y395&lt;&gt;1,"",IF($I395="",IF(AND(ISNUMBER('Parâmetros'!$B$6),'Parâmetros'!$B$6&gt;=0,'Parâmetros'!$B$6&lt;=1),'Parâmetros'!$B$6,""),$I395))</f>
        <v/>
      </c>
      <c r="O395" s="23">
        <f>IF($Y395&lt;&gt;1,"",IF($J395="",IF(AND(ISNUMBER('Parâmetros'!$B$7),'Parâmetros'!$B$7&gt;=0,'Parâmetros'!$B$7&lt;=1),'Parâmetros'!$B$7,""),$J395))</f>
        <v/>
      </c>
      <c r="P395" s="51">
        <f>IF(OR($Y395&lt;&gt;1,NOT(ISNUMBER($L395))),"",$E395*$L395)</f>
        <v/>
      </c>
      <c r="Q395" s="51">
        <f>IF($Y395&lt;&gt;1,"",$G395)</f>
        <v/>
      </c>
      <c r="R395" s="51">
        <f>IF(OR($Y395&lt;&gt;1,NOT(ISNUMBER($M395))),"",$E395*$M395)</f>
        <v/>
      </c>
      <c r="S395" s="51">
        <f>IF(OR($Y395&lt;&gt;1,NOT(ISNUMBER($N395))),"",$E395*$N395)</f>
        <v/>
      </c>
      <c r="T395" s="51">
        <f>IF(OR($Y395&lt;&gt;1,NOT(ISNUMBER($O395))),"",$E395*$O395)</f>
        <v/>
      </c>
      <c r="U395" s="51">
        <f>IF(COUNT($P395:$T395)&lt;&gt;5,"",SUM($P395:$T395))</f>
        <v/>
      </c>
      <c r="V395" s="23">
        <f>IFERROR($U395/$E395,"")</f>
        <v/>
      </c>
      <c r="W395" s="25">
        <f>IF(COUNTA($A395:$K395)=0,"",IF($A395="","Informar competência",IF($B395="","Informar SKU",IF($C395="","Informar produto",IF($D395="","Informar categoria",IF(COUNTIF('Parâmetros'!$D$4:$D$13,$D395)=0,"Categoria fora da lista",IF($E395="","Informar estoque médio",IF($G395="","Informar armazenagem",IF(COUNTIFS($A$6:$A$505,$A395,$B$6:$B$505,$B395)&gt;1,"Duplicidade de competência e SKU",IF($Y395&lt;&gt;1,"Valor, taxa ou data inválida",IF($U395="","Revisar parâmetros padrão",IF($V395&gt;'Parâmetros'!$B$8,"Taxa acima do limite",IF($E395&gt;'Parâmetros'!$B$9,"Estoque acima do limite","OK")))))))))))))</f>
        <v/>
      </c>
      <c r="X395" s="26">
        <f>IF(OR($Y395&lt;&gt;1,$A395&lt;&gt;'Resumo'!$B$3,$U395=""),"",COUNTIFS($A$6:$A$505,'Resumo'!$B$3,$Y$6:$Y$505,1,$U$6:$U$505,"&gt;"&amp;$U395)+COUNTIFS($A$6:$A395,'Resumo'!$B$3,$Y$6:$Y395,1,$U$6:$U395,$U395))</f>
        <v/>
      </c>
      <c r="Y395" s="26">
        <f>IF(COUNTA($A395:$K395)=0,"",IFERROR(IF(AND(ISNUMBER($A395),DAY($A395)=1,$A395&gt;=DATE(2020,1,1),$A395&lt;=DATE(2100,12,1),$B395&lt;&gt;"",$C395&lt;&gt;"",$D395&lt;&gt;"",COUNTIF('Parâmetros'!$D$4:$D$13,$D395)=1,ISNUMBER($E395),$E395&gt;0,ISNUMBER($G395),$G395&gt;=0,OR($F395="",AND(ISNUMBER($F395),$F395&gt;=0,$F395&lt;=1)),OR($H395="",AND(ISNUMBER($H395),$H395&gt;=0,$H395&lt;=1)),OR($I395="",AND(ISNUMBER($I395),$I395&gt;=0,$I395&lt;=1)),OR($J395="",AND(ISNUMBER($J395),$J395&gt;=0,$J395&lt;=1)),COUNTIFS($A$6:$A$505,$A395,$B$6:$B$505,$B395)=1),1,0),0))</f>
        <v/>
      </c>
    </row>
    <row r="396">
      <c r="A396" s="46" t="n"/>
      <c r="B396" s="19" t="n"/>
      <c r="C396" s="20" t="n"/>
      <c r="D396" s="19" t="n"/>
      <c r="E396" s="50" t="n"/>
      <c r="F396" s="22" t="n"/>
      <c r="G396" s="50" t="n"/>
      <c r="H396" s="22" t="n"/>
      <c r="I396" s="22" t="n"/>
      <c r="J396" s="22" t="n"/>
      <c r="K396" s="20" t="n"/>
      <c r="L396" s="23">
        <f>IF($Y396&lt;&gt;1,"",IF($F396="",IF(AND(ISNUMBER('Parâmetros'!$B$4),'Parâmetros'!$B$4&gt;=0,'Parâmetros'!$B$4&lt;=1),'Parâmetros'!$B$4,""),$F396))</f>
        <v/>
      </c>
      <c r="M396" s="23">
        <f>IF($Y396&lt;&gt;1,"",IF($H396="",IF(AND(ISNUMBER('Parâmetros'!$B$5),'Parâmetros'!$B$5&gt;=0,'Parâmetros'!$B$5&lt;=1),'Parâmetros'!$B$5,""),$H396))</f>
        <v/>
      </c>
      <c r="N396" s="23">
        <f>IF($Y396&lt;&gt;1,"",IF($I396="",IF(AND(ISNUMBER('Parâmetros'!$B$6),'Parâmetros'!$B$6&gt;=0,'Parâmetros'!$B$6&lt;=1),'Parâmetros'!$B$6,""),$I396))</f>
        <v/>
      </c>
      <c r="O396" s="23">
        <f>IF($Y396&lt;&gt;1,"",IF($J396="",IF(AND(ISNUMBER('Parâmetros'!$B$7),'Parâmetros'!$B$7&gt;=0,'Parâmetros'!$B$7&lt;=1),'Parâmetros'!$B$7,""),$J396))</f>
        <v/>
      </c>
      <c r="P396" s="51">
        <f>IF(OR($Y396&lt;&gt;1,NOT(ISNUMBER($L396))),"",$E396*$L396)</f>
        <v/>
      </c>
      <c r="Q396" s="51">
        <f>IF($Y396&lt;&gt;1,"",$G396)</f>
        <v/>
      </c>
      <c r="R396" s="51">
        <f>IF(OR($Y396&lt;&gt;1,NOT(ISNUMBER($M396))),"",$E396*$M396)</f>
        <v/>
      </c>
      <c r="S396" s="51">
        <f>IF(OR($Y396&lt;&gt;1,NOT(ISNUMBER($N396))),"",$E396*$N396)</f>
        <v/>
      </c>
      <c r="T396" s="51">
        <f>IF(OR($Y396&lt;&gt;1,NOT(ISNUMBER($O396))),"",$E396*$O396)</f>
        <v/>
      </c>
      <c r="U396" s="51">
        <f>IF(COUNT($P396:$T396)&lt;&gt;5,"",SUM($P396:$T396))</f>
        <v/>
      </c>
      <c r="V396" s="23">
        <f>IFERROR($U396/$E396,"")</f>
        <v/>
      </c>
      <c r="W396" s="25">
        <f>IF(COUNTA($A396:$K396)=0,"",IF($A396="","Informar competência",IF($B396="","Informar SKU",IF($C396="","Informar produto",IF($D396="","Informar categoria",IF(COUNTIF('Parâmetros'!$D$4:$D$13,$D396)=0,"Categoria fora da lista",IF($E396="","Informar estoque médio",IF($G396="","Informar armazenagem",IF(COUNTIFS($A$6:$A$505,$A396,$B$6:$B$505,$B396)&gt;1,"Duplicidade de competência e SKU",IF($Y396&lt;&gt;1,"Valor, taxa ou data inválida",IF($U396="","Revisar parâmetros padrão",IF($V396&gt;'Parâmetros'!$B$8,"Taxa acima do limite",IF($E396&gt;'Parâmetros'!$B$9,"Estoque acima do limite","OK")))))))))))))</f>
        <v/>
      </c>
      <c r="X396" s="26">
        <f>IF(OR($Y396&lt;&gt;1,$A396&lt;&gt;'Resumo'!$B$3,$U396=""),"",COUNTIFS($A$6:$A$505,'Resumo'!$B$3,$Y$6:$Y$505,1,$U$6:$U$505,"&gt;"&amp;$U396)+COUNTIFS($A$6:$A396,'Resumo'!$B$3,$Y$6:$Y396,1,$U$6:$U396,$U396))</f>
        <v/>
      </c>
      <c r="Y396" s="26">
        <f>IF(COUNTA($A396:$K396)=0,"",IFERROR(IF(AND(ISNUMBER($A396),DAY($A396)=1,$A396&gt;=DATE(2020,1,1),$A396&lt;=DATE(2100,12,1),$B396&lt;&gt;"",$C396&lt;&gt;"",$D396&lt;&gt;"",COUNTIF('Parâmetros'!$D$4:$D$13,$D396)=1,ISNUMBER($E396),$E396&gt;0,ISNUMBER($G396),$G396&gt;=0,OR($F396="",AND(ISNUMBER($F396),$F396&gt;=0,$F396&lt;=1)),OR($H396="",AND(ISNUMBER($H396),$H396&gt;=0,$H396&lt;=1)),OR($I396="",AND(ISNUMBER($I396),$I396&gt;=0,$I396&lt;=1)),OR($J396="",AND(ISNUMBER($J396),$J396&gt;=0,$J396&lt;=1)),COUNTIFS($A$6:$A$505,$A396,$B$6:$B$505,$B396)=1),1,0),0))</f>
        <v/>
      </c>
    </row>
    <row r="397">
      <c r="A397" s="46" t="n"/>
      <c r="B397" s="19" t="n"/>
      <c r="C397" s="20" t="n"/>
      <c r="D397" s="19" t="n"/>
      <c r="E397" s="50" t="n"/>
      <c r="F397" s="22" t="n"/>
      <c r="G397" s="50" t="n"/>
      <c r="H397" s="22" t="n"/>
      <c r="I397" s="22" t="n"/>
      <c r="J397" s="22" t="n"/>
      <c r="K397" s="20" t="n"/>
      <c r="L397" s="23">
        <f>IF($Y397&lt;&gt;1,"",IF($F397="",IF(AND(ISNUMBER('Parâmetros'!$B$4),'Parâmetros'!$B$4&gt;=0,'Parâmetros'!$B$4&lt;=1),'Parâmetros'!$B$4,""),$F397))</f>
        <v/>
      </c>
      <c r="M397" s="23">
        <f>IF($Y397&lt;&gt;1,"",IF($H397="",IF(AND(ISNUMBER('Parâmetros'!$B$5),'Parâmetros'!$B$5&gt;=0,'Parâmetros'!$B$5&lt;=1),'Parâmetros'!$B$5,""),$H397))</f>
        <v/>
      </c>
      <c r="N397" s="23">
        <f>IF($Y397&lt;&gt;1,"",IF($I397="",IF(AND(ISNUMBER('Parâmetros'!$B$6),'Parâmetros'!$B$6&gt;=0,'Parâmetros'!$B$6&lt;=1),'Parâmetros'!$B$6,""),$I397))</f>
        <v/>
      </c>
      <c r="O397" s="23">
        <f>IF($Y397&lt;&gt;1,"",IF($J397="",IF(AND(ISNUMBER('Parâmetros'!$B$7),'Parâmetros'!$B$7&gt;=0,'Parâmetros'!$B$7&lt;=1),'Parâmetros'!$B$7,""),$J397))</f>
        <v/>
      </c>
      <c r="P397" s="51">
        <f>IF(OR($Y397&lt;&gt;1,NOT(ISNUMBER($L397))),"",$E397*$L397)</f>
        <v/>
      </c>
      <c r="Q397" s="51">
        <f>IF($Y397&lt;&gt;1,"",$G397)</f>
        <v/>
      </c>
      <c r="R397" s="51">
        <f>IF(OR($Y397&lt;&gt;1,NOT(ISNUMBER($M397))),"",$E397*$M397)</f>
        <v/>
      </c>
      <c r="S397" s="51">
        <f>IF(OR($Y397&lt;&gt;1,NOT(ISNUMBER($N397))),"",$E397*$N397)</f>
        <v/>
      </c>
      <c r="T397" s="51">
        <f>IF(OR($Y397&lt;&gt;1,NOT(ISNUMBER($O397))),"",$E397*$O397)</f>
        <v/>
      </c>
      <c r="U397" s="51">
        <f>IF(COUNT($P397:$T397)&lt;&gt;5,"",SUM($P397:$T397))</f>
        <v/>
      </c>
      <c r="V397" s="23">
        <f>IFERROR($U397/$E397,"")</f>
        <v/>
      </c>
      <c r="W397" s="25">
        <f>IF(COUNTA($A397:$K397)=0,"",IF($A397="","Informar competência",IF($B397="","Informar SKU",IF($C397="","Informar produto",IF($D397="","Informar categoria",IF(COUNTIF('Parâmetros'!$D$4:$D$13,$D397)=0,"Categoria fora da lista",IF($E397="","Informar estoque médio",IF($G397="","Informar armazenagem",IF(COUNTIFS($A$6:$A$505,$A397,$B$6:$B$505,$B397)&gt;1,"Duplicidade de competência e SKU",IF($Y397&lt;&gt;1,"Valor, taxa ou data inválida",IF($U397="","Revisar parâmetros padrão",IF($V397&gt;'Parâmetros'!$B$8,"Taxa acima do limite",IF($E397&gt;'Parâmetros'!$B$9,"Estoque acima do limite","OK")))))))))))))</f>
        <v/>
      </c>
      <c r="X397" s="26">
        <f>IF(OR($Y397&lt;&gt;1,$A397&lt;&gt;'Resumo'!$B$3,$U397=""),"",COUNTIFS($A$6:$A$505,'Resumo'!$B$3,$Y$6:$Y$505,1,$U$6:$U$505,"&gt;"&amp;$U397)+COUNTIFS($A$6:$A397,'Resumo'!$B$3,$Y$6:$Y397,1,$U$6:$U397,$U397))</f>
        <v/>
      </c>
      <c r="Y397" s="26">
        <f>IF(COUNTA($A397:$K397)=0,"",IFERROR(IF(AND(ISNUMBER($A397),DAY($A397)=1,$A397&gt;=DATE(2020,1,1),$A397&lt;=DATE(2100,12,1),$B397&lt;&gt;"",$C397&lt;&gt;"",$D397&lt;&gt;"",COUNTIF('Parâmetros'!$D$4:$D$13,$D397)=1,ISNUMBER($E397),$E397&gt;0,ISNUMBER($G397),$G397&gt;=0,OR($F397="",AND(ISNUMBER($F397),$F397&gt;=0,$F397&lt;=1)),OR($H397="",AND(ISNUMBER($H397),$H397&gt;=0,$H397&lt;=1)),OR($I397="",AND(ISNUMBER($I397),$I397&gt;=0,$I397&lt;=1)),OR($J397="",AND(ISNUMBER($J397),$J397&gt;=0,$J397&lt;=1)),COUNTIFS($A$6:$A$505,$A397,$B$6:$B$505,$B397)=1),1,0),0))</f>
        <v/>
      </c>
    </row>
    <row r="398">
      <c r="A398" s="46" t="n"/>
      <c r="B398" s="19" t="n"/>
      <c r="C398" s="20" t="n"/>
      <c r="D398" s="19" t="n"/>
      <c r="E398" s="50" t="n"/>
      <c r="F398" s="22" t="n"/>
      <c r="G398" s="50" t="n"/>
      <c r="H398" s="22" t="n"/>
      <c r="I398" s="22" t="n"/>
      <c r="J398" s="22" t="n"/>
      <c r="K398" s="20" t="n"/>
      <c r="L398" s="23">
        <f>IF($Y398&lt;&gt;1,"",IF($F398="",IF(AND(ISNUMBER('Parâmetros'!$B$4),'Parâmetros'!$B$4&gt;=0,'Parâmetros'!$B$4&lt;=1),'Parâmetros'!$B$4,""),$F398))</f>
        <v/>
      </c>
      <c r="M398" s="23">
        <f>IF($Y398&lt;&gt;1,"",IF($H398="",IF(AND(ISNUMBER('Parâmetros'!$B$5),'Parâmetros'!$B$5&gt;=0,'Parâmetros'!$B$5&lt;=1),'Parâmetros'!$B$5,""),$H398))</f>
        <v/>
      </c>
      <c r="N398" s="23">
        <f>IF($Y398&lt;&gt;1,"",IF($I398="",IF(AND(ISNUMBER('Parâmetros'!$B$6),'Parâmetros'!$B$6&gt;=0,'Parâmetros'!$B$6&lt;=1),'Parâmetros'!$B$6,""),$I398))</f>
        <v/>
      </c>
      <c r="O398" s="23">
        <f>IF($Y398&lt;&gt;1,"",IF($J398="",IF(AND(ISNUMBER('Parâmetros'!$B$7),'Parâmetros'!$B$7&gt;=0,'Parâmetros'!$B$7&lt;=1),'Parâmetros'!$B$7,""),$J398))</f>
        <v/>
      </c>
      <c r="P398" s="51">
        <f>IF(OR($Y398&lt;&gt;1,NOT(ISNUMBER($L398))),"",$E398*$L398)</f>
        <v/>
      </c>
      <c r="Q398" s="51">
        <f>IF($Y398&lt;&gt;1,"",$G398)</f>
        <v/>
      </c>
      <c r="R398" s="51">
        <f>IF(OR($Y398&lt;&gt;1,NOT(ISNUMBER($M398))),"",$E398*$M398)</f>
        <v/>
      </c>
      <c r="S398" s="51">
        <f>IF(OR($Y398&lt;&gt;1,NOT(ISNUMBER($N398))),"",$E398*$N398)</f>
        <v/>
      </c>
      <c r="T398" s="51">
        <f>IF(OR($Y398&lt;&gt;1,NOT(ISNUMBER($O398))),"",$E398*$O398)</f>
        <v/>
      </c>
      <c r="U398" s="51">
        <f>IF(COUNT($P398:$T398)&lt;&gt;5,"",SUM($P398:$T398))</f>
        <v/>
      </c>
      <c r="V398" s="23">
        <f>IFERROR($U398/$E398,"")</f>
        <v/>
      </c>
      <c r="W398" s="25">
        <f>IF(COUNTA($A398:$K398)=0,"",IF($A398="","Informar competência",IF($B398="","Informar SKU",IF($C398="","Informar produto",IF($D398="","Informar categoria",IF(COUNTIF('Parâmetros'!$D$4:$D$13,$D398)=0,"Categoria fora da lista",IF($E398="","Informar estoque médio",IF($G398="","Informar armazenagem",IF(COUNTIFS($A$6:$A$505,$A398,$B$6:$B$505,$B398)&gt;1,"Duplicidade de competência e SKU",IF($Y398&lt;&gt;1,"Valor, taxa ou data inválida",IF($U398="","Revisar parâmetros padrão",IF($V398&gt;'Parâmetros'!$B$8,"Taxa acima do limite",IF($E398&gt;'Parâmetros'!$B$9,"Estoque acima do limite","OK")))))))))))))</f>
        <v/>
      </c>
      <c r="X398" s="26">
        <f>IF(OR($Y398&lt;&gt;1,$A398&lt;&gt;'Resumo'!$B$3,$U398=""),"",COUNTIFS($A$6:$A$505,'Resumo'!$B$3,$Y$6:$Y$505,1,$U$6:$U$505,"&gt;"&amp;$U398)+COUNTIFS($A$6:$A398,'Resumo'!$B$3,$Y$6:$Y398,1,$U$6:$U398,$U398))</f>
        <v/>
      </c>
      <c r="Y398" s="26">
        <f>IF(COUNTA($A398:$K398)=0,"",IFERROR(IF(AND(ISNUMBER($A398),DAY($A398)=1,$A398&gt;=DATE(2020,1,1),$A398&lt;=DATE(2100,12,1),$B398&lt;&gt;"",$C398&lt;&gt;"",$D398&lt;&gt;"",COUNTIF('Parâmetros'!$D$4:$D$13,$D398)=1,ISNUMBER($E398),$E398&gt;0,ISNUMBER($G398),$G398&gt;=0,OR($F398="",AND(ISNUMBER($F398),$F398&gt;=0,$F398&lt;=1)),OR($H398="",AND(ISNUMBER($H398),$H398&gt;=0,$H398&lt;=1)),OR($I398="",AND(ISNUMBER($I398),$I398&gt;=0,$I398&lt;=1)),OR($J398="",AND(ISNUMBER($J398),$J398&gt;=0,$J398&lt;=1)),COUNTIFS($A$6:$A$505,$A398,$B$6:$B$505,$B398)=1),1,0),0))</f>
        <v/>
      </c>
    </row>
    <row r="399">
      <c r="A399" s="46" t="n"/>
      <c r="B399" s="19" t="n"/>
      <c r="C399" s="20" t="n"/>
      <c r="D399" s="19" t="n"/>
      <c r="E399" s="50" t="n"/>
      <c r="F399" s="22" t="n"/>
      <c r="G399" s="50" t="n"/>
      <c r="H399" s="22" t="n"/>
      <c r="I399" s="22" t="n"/>
      <c r="J399" s="22" t="n"/>
      <c r="K399" s="20" t="n"/>
      <c r="L399" s="23">
        <f>IF($Y399&lt;&gt;1,"",IF($F399="",IF(AND(ISNUMBER('Parâmetros'!$B$4),'Parâmetros'!$B$4&gt;=0,'Parâmetros'!$B$4&lt;=1),'Parâmetros'!$B$4,""),$F399))</f>
        <v/>
      </c>
      <c r="M399" s="23">
        <f>IF($Y399&lt;&gt;1,"",IF($H399="",IF(AND(ISNUMBER('Parâmetros'!$B$5),'Parâmetros'!$B$5&gt;=0,'Parâmetros'!$B$5&lt;=1),'Parâmetros'!$B$5,""),$H399))</f>
        <v/>
      </c>
      <c r="N399" s="23">
        <f>IF($Y399&lt;&gt;1,"",IF($I399="",IF(AND(ISNUMBER('Parâmetros'!$B$6),'Parâmetros'!$B$6&gt;=0,'Parâmetros'!$B$6&lt;=1),'Parâmetros'!$B$6,""),$I399))</f>
        <v/>
      </c>
      <c r="O399" s="23">
        <f>IF($Y399&lt;&gt;1,"",IF($J399="",IF(AND(ISNUMBER('Parâmetros'!$B$7),'Parâmetros'!$B$7&gt;=0,'Parâmetros'!$B$7&lt;=1),'Parâmetros'!$B$7,""),$J399))</f>
        <v/>
      </c>
      <c r="P399" s="51">
        <f>IF(OR($Y399&lt;&gt;1,NOT(ISNUMBER($L399))),"",$E399*$L399)</f>
        <v/>
      </c>
      <c r="Q399" s="51">
        <f>IF($Y399&lt;&gt;1,"",$G399)</f>
        <v/>
      </c>
      <c r="R399" s="51">
        <f>IF(OR($Y399&lt;&gt;1,NOT(ISNUMBER($M399))),"",$E399*$M399)</f>
        <v/>
      </c>
      <c r="S399" s="51">
        <f>IF(OR($Y399&lt;&gt;1,NOT(ISNUMBER($N399))),"",$E399*$N399)</f>
        <v/>
      </c>
      <c r="T399" s="51">
        <f>IF(OR($Y399&lt;&gt;1,NOT(ISNUMBER($O399))),"",$E399*$O399)</f>
        <v/>
      </c>
      <c r="U399" s="51">
        <f>IF(COUNT($P399:$T399)&lt;&gt;5,"",SUM($P399:$T399))</f>
        <v/>
      </c>
      <c r="V399" s="23">
        <f>IFERROR($U399/$E399,"")</f>
        <v/>
      </c>
      <c r="W399" s="25">
        <f>IF(COUNTA($A399:$K399)=0,"",IF($A399="","Informar competência",IF($B399="","Informar SKU",IF($C399="","Informar produto",IF($D399="","Informar categoria",IF(COUNTIF('Parâmetros'!$D$4:$D$13,$D399)=0,"Categoria fora da lista",IF($E399="","Informar estoque médio",IF($G399="","Informar armazenagem",IF(COUNTIFS($A$6:$A$505,$A399,$B$6:$B$505,$B399)&gt;1,"Duplicidade de competência e SKU",IF($Y399&lt;&gt;1,"Valor, taxa ou data inválida",IF($U399="","Revisar parâmetros padrão",IF($V399&gt;'Parâmetros'!$B$8,"Taxa acima do limite",IF($E399&gt;'Parâmetros'!$B$9,"Estoque acima do limite","OK")))))))))))))</f>
        <v/>
      </c>
      <c r="X399" s="26">
        <f>IF(OR($Y399&lt;&gt;1,$A399&lt;&gt;'Resumo'!$B$3,$U399=""),"",COUNTIFS($A$6:$A$505,'Resumo'!$B$3,$Y$6:$Y$505,1,$U$6:$U$505,"&gt;"&amp;$U399)+COUNTIFS($A$6:$A399,'Resumo'!$B$3,$Y$6:$Y399,1,$U$6:$U399,$U399))</f>
        <v/>
      </c>
      <c r="Y399" s="26">
        <f>IF(COUNTA($A399:$K399)=0,"",IFERROR(IF(AND(ISNUMBER($A399),DAY($A399)=1,$A399&gt;=DATE(2020,1,1),$A399&lt;=DATE(2100,12,1),$B399&lt;&gt;"",$C399&lt;&gt;"",$D399&lt;&gt;"",COUNTIF('Parâmetros'!$D$4:$D$13,$D399)=1,ISNUMBER($E399),$E399&gt;0,ISNUMBER($G399),$G399&gt;=0,OR($F399="",AND(ISNUMBER($F399),$F399&gt;=0,$F399&lt;=1)),OR($H399="",AND(ISNUMBER($H399),$H399&gt;=0,$H399&lt;=1)),OR($I399="",AND(ISNUMBER($I399),$I399&gt;=0,$I399&lt;=1)),OR($J399="",AND(ISNUMBER($J399),$J399&gt;=0,$J399&lt;=1)),COUNTIFS($A$6:$A$505,$A399,$B$6:$B$505,$B399)=1),1,0),0))</f>
        <v/>
      </c>
    </row>
    <row r="400">
      <c r="A400" s="46" t="n"/>
      <c r="B400" s="19" t="n"/>
      <c r="C400" s="20" t="n"/>
      <c r="D400" s="19" t="n"/>
      <c r="E400" s="50" t="n"/>
      <c r="F400" s="22" t="n"/>
      <c r="G400" s="50" t="n"/>
      <c r="H400" s="22" t="n"/>
      <c r="I400" s="22" t="n"/>
      <c r="J400" s="22" t="n"/>
      <c r="K400" s="20" t="n"/>
      <c r="L400" s="23">
        <f>IF($Y400&lt;&gt;1,"",IF($F400="",IF(AND(ISNUMBER('Parâmetros'!$B$4),'Parâmetros'!$B$4&gt;=0,'Parâmetros'!$B$4&lt;=1),'Parâmetros'!$B$4,""),$F400))</f>
        <v/>
      </c>
      <c r="M400" s="23">
        <f>IF($Y400&lt;&gt;1,"",IF($H400="",IF(AND(ISNUMBER('Parâmetros'!$B$5),'Parâmetros'!$B$5&gt;=0,'Parâmetros'!$B$5&lt;=1),'Parâmetros'!$B$5,""),$H400))</f>
        <v/>
      </c>
      <c r="N400" s="23">
        <f>IF($Y400&lt;&gt;1,"",IF($I400="",IF(AND(ISNUMBER('Parâmetros'!$B$6),'Parâmetros'!$B$6&gt;=0,'Parâmetros'!$B$6&lt;=1),'Parâmetros'!$B$6,""),$I400))</f>
        <v/>
      </c>
      <c r="O400" s="23">
        <f>IF($Y400&lt;&gt;1,"",IF($J400="",IF(AND(ISNUMBER('Parâmetros'!$B$7),'Parâmetros'!$B$7&gt;=0,'Parâmetros'!$B$7&lt;=1),'Parâmetros'!$B$7,""),$J400))</f>
        <v/>
      </c>
      <c r="P400" s="51">
        <f>IF(OR($Y400&lt;&gt;1,NOT(ISNUMBER($L400))),"",$E400*$L400)</f>
        <v/>
      </c>
      <c r="Q400" s="51">
        <f>IF($Y400&lt;&gt;1,"",$G400)</f>
        <v/>
      </c>
      <c r="R400" s="51">
        <f>IF(OR($Y400&lt;&gt;1,NOT(ISNUMBER($M400))),"",$E400*$M400)</f>
        <v/>
      </c>
      <c r="S400" s="51">
        <f>IF(OR($Y400&lt;&gt;1,NOT(ISNUMBER($N400))),"",$E400*$N400)</f>
        <v/>
      </c>
      <c r="T400" s="51">
        <f>IF(OR($Y400&lt;&gt;1,NOT(ISNUMBER($O400))),"",$E400*$O400)</f>
        <v/>
      </c>
      <c r="U400" s="51">
        <f>IF(COUNT($P400:$T400)&lt;&gt;5,"",SUM($P400:$T400))</f>
        <v/>
      </c>
      <c r="V400" s="23">
        <f>IFERROR($U400/$E400,"")</f>
        <v/>
      </c>
      <c r="W400" s="25">
        <f>IF(COUNTA($A400:$K400)=0,"",IF($A400="","Informar competência",IF($B400="","Informar SKU",IF($C400="","Informar produto",IF($D400="","Informar categoria",IF(COUNTIF('Parâmetros'!$D$4:$D$13,$D400)=0,"Categoria fora da lista",IF($E400="","Informar estoque médio",IF($G400="","Informar armazenagem",IF(COUNTIFS($A$6:$A$505,$A400,$B$6:$B$505,$B400)&gt;1,"Duplicidade de competência e SKU",IF($Y400&lt;&gt;1,"Valor, taxa ou data inválida",IF($U400="","Revisar parâmetros padrão",IF($V400&gt;'Parâmetros'!$B$8,"Taxa acima do limite",IF($E400&gt;'Parâmetros'!$B$9,"Estoque acima do limite","OK")))))))))))))</f>
        <v/>
      </c>
      <c r="X400" s="26">
        <f>IF(OR($Y400&lt;&gt;1,$A400&lt;&gt;'Resumo'!$B$3,$U400=""),"",COUNTIFS($A$6:$A$505,'Resumo'!$B$3,$Y$6:$Y$505,1,$U$6:$U$505,"&gt;"&amp;$U400)+COUNTIFS($A$6:$A400,'Resumo'!$B$3,$Y$6:$Y400,1,$U$6:$U400,$U400))</f>
        <v/>
      </c>
      <c r="Y400" s="26">
        <f>IF(COUNTA($A400:$K400)=0,"",IFERROR(IF(AND(ISNUMBER($A400),DAY($A400)=1,$A400&gt;=DATE(2020,1,1),$A400&lt;=DATE(2100,12,1),$B400&lt;&gt;"",$C400&lt;&gt;"",$D400&lt;&gt;"",COUNTIF('Parâmetros'!$D$4:$D$13,$D400)=1,ISNUMBER($E400),$E400&gt;0,ISNUMBER($G400),$G400&gt;=0,OR($F400="",AND(ISNUMBER($F400),$F400&gt;=0,$F400&lt;=1)),OR($H400="",AND(ISNUMBER($H400),$H400&gt;=0,$H400&lt;=1)),OR($I400="",AND(ISNUMBER($I400),$I400&gt;=0,$I400&lt;=1)),OR($J400="",AND(ISNUMBER($J400),$J400&gt;=0,$J400&lt;=1)),COUNTIFS($A$6:$A$505,$A400,$B$6:$B$505,$B400)=1),1,0),0))</f>
        <v/>
      </c>
    </row>
    <row r="401">
      <c r="A401" s="46" t="n"/>
      <c r="B401" s="19" t="n"/>
      <c r="C401" s="20" t="n"/>
      <c r="D401" s="19" t="n"/>
      <c r="E401" s="50" t="n"/>
      <c r="F401" s="22" t="n"/>
      <c r="G401" s="50" t="n"/>
      <c r="H401" s="22" t="n"/>
      <c r="I401" s="22" t="n"/>
      <c r="J401" s="22" t="n"/>
      <c r="K401" s="20" t="n"/>
      <c r="L401" s="23">
        <f>IF($Y401&lt;&gt;1,"",IF($F401="",IF(AND(ISNUMBER('Parâmetros'!$B$4),'Parâmetros'!$B$4&gt;=0,'Parâmetros'!$B$4&lt;=1),'Parâmetros'!$B$4,""),$F401))</f>
        <v/>
      </c>
      <c r="M401" s="23">
        <f>IF($Y401&lt;&gt;1,"",IF($H401="",IF(AND(ISNUMBER('Parâmetros'!$B$5),'Parâmetros'!$B$5&gt;=0,'Parâmetros'!$B$5&lt;=1),'Parâmetros'!$B$5,""),$H401))</f>
        <v/>
      </c>
      <c r="N401" s="23">
        <f>IF($Y401&lt;&gt;1,"",IF($I401="",IF(AND(ISNUMBER('Parâmetros'!$B$6),'Parâmetros'!$B$6&gt;=0,'Parâmetros'!$B$6&lt;=1),'Parâmetros'!$B$6,""),$I401))</f>
        <v/>
      </c>
      <c r="O401" s="23">
        <f>IF($Y401&lt;&gt;1,"",IF($J401="",IF(AND(ISNUMBER('Parâmetros'!$B$7),'Parâmetros'!$B$7&gt;=0,'Parâmetros'!$B$7&lt;=1),'Parâmetros'!$B$7,""),$J401))</f>
        <v/>
      </c>
      <c r="P401" s="51">
        <f>IF(OR($Y401&lt;&gt;1,NOT(ISNUMBER($L401))),"",$E401*$L401)</f>
        <v/>
      </c>
      <c r="Q401" s="51">
        <f>IF($Y401&lt;&gt;1,"",$G401)</f>
        <v/>
      </c>
      <c r="R401" s="51">
        <f>IF(OR($Y401&lt;&gt;1,NOT(ISNUMBER($M401))),"",$E401*$M401)</f>
        <v/>
      </c>
      <c r="S401" s="51">
        <f>IF(OR($Y401&lt;&gt;1,NOT(ISNUMBER($N401))),"",$E401*$N401)</f>
        <v/>
      </c>
      <c r="T401" s="51">
        <f>IF(OR($Y401&lt;&gt;1,NOT(ISNUMBER($O401))),"",$E401*$O401)</f>
        <v/>
      </c>
      <c r="U401" s="51">
        <f>IF(COUNT($P401:$T401)&lt;&gt;5,"",SUM($P401:$T401))</f>
        <v/>
      </c>
      <c r="V401" s="23">
        <f>IFERROR($U401/$E401,"")</f>
        <v/>
      </c>
      <c r="W401" s="25">
        <f>IF(COUNTA($A401:$K401)=0,"",IF($A401="","Informar competência",IF($B401="","Informar SKU",IF($C401="","Informar produto",IF($D401="","Informar categoria",IF(COUNTIF('Parâmetros'!$D$4:$D$13,$D401)=0,"Categoria fora da lista",IF($E401="","Informar estoque médio",IF($G401="","Informar armazenagem",IF(COUNTIFS($A$6:$A$505,$A401,$B$6:$B$505,$B401)&gt;1,"Duplicidade de competência e SKU",IF($Y401&lt;&gt;1,"Valor, taxa ou data inválida",IF($U401="","Revisar parâmetros padrão",IF($V401&gt;'Parâmetros'!$B$8,"Taxa acima do limite",IF($E401&gt;'Parâmetros'!$B$9,"Estoque acima do limite","OK")))))))))))))</f>
        <v/>
      </c>
      <c r="X401" s="26">
        <f>IF(OR($Y401&lt;&gt;1,$A401&lt;&gt;'Resumo'!$B$3,$U401=""),"",COUNTIFS($A$6:$A$505,'Resumo'!$B$3,$Y$6:$Y$505,1,$U$6:$U$505,"&gt;"&amp;$U401)+COUNTIFS($A$6:$A401,'Resumo'!$B$3,$Y$6:$Y401,1,$U$6:$U401,$U401))</f>
        <v/>
      </c>
      <c r="Y401" s="26">
        <f>IF(COUNTA($A401:$K401)=0,"",IFERROR(IF(AND(ISNUMBER($A401),DAY($A401)=1,$A401&gt;=DATE(2020,1,1),$A401&lt;=DATE(2100,12,1),$B401&lt;&gt;"",$C401&lt;&gt;"",$D401&lt;&gt;"",COUNTIF('Parâmetros'!$D$4:$D$13,$D401)=1,ISNUMBER($E401),$E401&gt;0,ISNUMBER($G401),$G401&gt;=0,OR($F401="",AND(ISNUMBER($F401),$F401&gt;=0,$F401&lt;=1)),OR($H401="",AND(ISNUMBER($H401),$H401&gt;=0,$H401&lt;=1)),OR($I401="",AND(ISNUMBER($I401),$I401&gt;=0,$I401&lt;=1)),OR($J401="",AND(ISNUMBER($J401),$J401&gt;=0,$J401&lt;=1)),COUNTIFS($A$6:$A$505,$A401,$B$6:$B$505,$B401)=1),1,0),0))</f>
        <v/>
      </c>
    </row>
    <row r="402">
      <c r="A402" s="46" t="n"/>
      <c r="B402" s="19" t="n"/>
      <c r="C402" s="20" t="n"/>
      <c r="D402" s="19" t="n"/>
      <c r="E402" s="50" t="n"/>
      <c r="F402" s="22" t="n"/>
      <c r="G402" s="50" t="n"/>
      <c r="H402" s="22" t="n"/>
      <c r="I402" s="22" t="n"/>
      <c r="J402" s="22" t="n"/>
      <c r="K402" s="20" t="n"/>
      <c r="L402" s="23">
        <f>IF($Y402&lt;&gt;1,"",IF($F402="",IF(AND(ISNUMBER('Parâmetros'!$B$4),'Parâmetros'!$B$4&gt;=0,'Parâmetros'!$B$4&lt;=1),'Parâmetros'!$B$4,""),$F402))</f>
        <v/>
      </c>
      <c r="M402" s="23">
        <f>IF($Y402&lt;&gt;1,"",IF($H402="",IF(AND(ISNUMBER('Parâmetros'!$B$5),'Parâmetros'!$B$5&gt;=0,'Parâmetros'!$B$5&lt;=1),'Parâmetros'!$B$5,""),$H402))</f>
        <v/>
      </c>
      <c r="N402" s="23">
        <f>IF($Y402&lt;&gt;1,"",IF($I402="",IF(AND(ISNUMBER('Parâmetros'!$B$6),'Parâmetros'!$B$6&gt;=0,'Parâmetros'!$B$6&lt;=1),'Parâmetros'!$B$6,""),$I402))</f>
        <v/>
      </c>
      <c r="O402" s="23">
        <f>IF($Y402&lt;&gt;1,"",IF($J402="",IF(AND(ISNUMBER('Parâmetros'!$B$7),'Parâmetros'!$B$7&gt;=0,'Parâmetros'!$B$7&lt;=1),'Parâmetros'!$B$7,""),$J402))</f>
        <v/>
      </c>
      <c r="P402" s="51">
        <f>IF(OR($Y402&lt;&gt;1,NOT(ISNUMBER($L402))),"",$E402*$L402)</f>
        <v/>
      </c>
      <c r="Q402" s="51">
        <f>IF($Y402&lt;&gt;1,"",$G402)</f>
        <v/>
      </c>
      <c r="R402" s="51">
        <f>IF(OR($Y402&lt;&gt;1,NOT(ISNUMBER($M402))),"",$E402*$M402)</f>
        <v/>
      </c>
      <c r="S402" s="51">
        <f>IF(OR($Y402&lt;&gt;1,NOT(ISNUMBER($N402))),"",$E402*$N402)</f>
        <v/>
      </c>
      <c r="T402" s="51">
        <f>IF(OR($Y402&lt;&gt;1,NOT(ISNUMBER($O402))),"",$E402*$O402)</f>
        <v/>
      </c>
      <c r="U402" s="51">
        <f>IF(COUNT($P402:$T402)&lt;&gt;5,"",SUM($P402:$T402))</f>
        <v/>
      </c>
      <c r="V402" s="23">
        <f>IFERROR($U402/$E402,"")</f>
        <v/>
      </c>
      <c r="W402" s="25">
        <f>IF(COUNTA($A402:$K402)=0,"",IF($A402="","Informar competência",IF($B402="","Informar SKU",IF($C402="","Informar produto",IF($D402="","Informar categoria",IF(COUNTIF('Parâmetros'!$D$4:$D$13,$D402)=0,"Categoria fora da lista",IF($E402="","Informar estoque médio",IF($G402="","Informar armazenagem",IF(COUNTIFS($A$6:$A$505,$A402,$B$6:$B$505,$B402)&gt;1,"Duplicidade de competência e SKU",IF($Y402&lt;&gt;1,"Valor, taxa ou data inválida",IF($U402="","Revisar parâmetros padrão",IF($V402&gt;'Parâmetros'!$B$8,"Taxa acima do limite",IF($E402&gt;'Parâmetros'!$B$9,"Estoque acima do limite","OK")))))))))))))</f>
        <v/>
      </c>
      <c r="X402" s="26">
        <f>IF(OR($Y402&lt;&gt;1,$A402&lt;&gt;'Resumo'!$B$3,$U402=""),"",COUNTIFS($A$6:$A$505,'Resumo'!$B$3,$Y$6:$Y$505,1,$U$6:$U$505,"&gt;"&amp;$U402)+COUNTIFS($A$6:$A402,'Resumo'!$B$3,$Y$6:$Y402,1,$U$6:$U402,$U402))</f>
        <v/>
      </c>
      <c r="Y402" s="26">
        <f>IF(COUNTA($A402:$K402)=0,"",IFERROR(IF(AND(ISNUMBER($A402),DAY($A402)=1,$A402&gt;=DATE(2020,1,1),$A402&lt;=DATE(2100,12,1),$B402&lt;&gt;"",$C402&lt;&gt;"",$D402&lt;&gt;"",COUNTIF('Parâmetros'!$D$4:$D$13,$D402)=1,ISNUMBER($E402),$E402&gt;0,ISNUMBER($G402),$G402&gt;=0,OR($F402="",AND(ISNUMBER($F402),$F402&gt;=0,$F402&lt;=1)),OR($H402="",AND(ISNUMBER($H402),$H402&gt;=0,$H402&lt;=1)),OR($I402="",AND(ISNUMBER($I402),$I402&gt;=0,$I402&lt;=1)),OR($J402="",AND(ISNUMBER($J402),$J402&gt;=0,$J402&lt;=1)),COUNTIFS($A$6:$A$505,$A402,$B$6:$B$505,$B402)=1),1,0),0))</f>
        <v/>
      </c>
    </row>
    <row r="403">
      <c r="A403" s="46" t="n"/>
      <c r="B403" s="19" t="n"/>
      <c r="C403" s="20" t="n"/>
      <c r="D403" s="19" t="n"/>
      <c r="E403" s="50" t="n"/>
      <c r="F403" s="22" t="n"/>
      <c r="G403" s="50" t="n"/>
      <c r="H403" s="22" t="n"/>
      <c r="I403" s="22" t="n"/>
      <c r="J403" s="22" t="n"/>
      <c r="K403" s="20" t="n"/>
      <c r="L403" s="23">
        <f>IF($Y403&lt;&gt;1,"",IF($F403="",IF(AND(ISNUMBER('Parâmetros'!$B$4),'Parâmetros'!$B$4&gt;=0,'Parâmetros'!$B$4&lt;=1),'Parâmetros'!$B$4,""),$F403))</f>
        <v/>
      </c>
      <c r="M403" s="23">
        <f>IF($Y403&lt;&gt;1,"",IF($H403="",IF(AND(ISNUMBER('Parâmetros'!$B$5),'Parâmetros'!$B$5&gt;=0,'Parâmetros'!$B$5&lt;=1),'Parâmetros'!$B$5,""),$H403))</f>
        <v/>
      </c>
      <c r="N403" s="23">
        <f>IF($Y403&lt;&gt;1,"",IF($I403="",IF(AND(ISNUMBER('Parâmetros'!$B$6),'Parâmetros'!$B$6&gt;=0,'Parâmetros'!$B$6&lt;=1),'Parâmetros'!$B$6,""),$I403))</f>
        <v/>
      </c>
      <c r="O403" s="23">
        <f>IF($Y403&lt;&gt;1,"",IF($J403="",IF(AND(ISNUMBER('Parâmetros'!$B$7),'Parâmetros'!$B$7&gt;=0,'Parâmetros'!$B$7&lt;=1),'Parâmetros'!$B$7,""),$J403))</f>
        <v/>
      </c>
      <c r="P403" s="51">
        <f>IF(OR($Y403&lt;&gt;1,NOT(ISNUMBER($L403))),"",$E403*$L403)</f>
        <v/>
      </c>
      <c r="Q403" s="51">
        <f>IF($Y403&lt;&gt;1,"",$G403)</f>
        <v/>
      </c>
      <c r="R403" s="51">
        <f>IF(OR($Y403&lt;&gt;1,NOT(ISNUMBER($M403))),"",$E403*$M403)</f>
        <v/>
      </c>
      <c r="S403" s="51">
        <f>IF(OR($Y403&lt;&gt;1,NOT(ISNUMBER($N403))),"",$E403*$N403)</f>
        <v/>
      </c>
      <c r="T403" s="51">
        <f>IF(OR($Y403&lt;&gt;1,NOT(ISNUMBER($O403))),"",$E403*$O403)</f>
        <v/>
      </c>
      <c r="U403" s="51">
        <f>IF(COUNT($P403:$T403)&lt;&gt;5,"",SUM($P403:$T403))</f>
        <v/>
      </c>
      <c r="V403" s="23">
        <f>IFERROR($U403/$E403,"")</f>
        <v/>
      </c>
      <c r="W403" s="25">
        <f>IF(COUNTA($A403:$K403)=0,"",IF($A403="","Informar competência",IF($B403="","Informar SKU",IF($C403="","Informar produto",IF($D403="","Informar categoria",IF(COUNTIF('Parâmetros'!$D$4:$D$13,$D403)=0,"Categoria fora da lista",IF($E403="","Informar estoque médio",IF($G403="","Informar armazenagem",IF(COUNTIFS($A$6:$A$505,$A403,$B$6:$B$505,$B403)&gt;1,"Duplicidade de competência e SKU",IF($Y403&lt;&gt;1,"Valor, taxa ou data inválida",IF($U403="","Revisar parâmetros padrão",IF($V403&gt;'Parâmetros'!$B$8,"Taxa acima do limite",IF($E403&gt;'Parâmetros'!$B$9,"Estoque acima do limite","OK")))))))))))))</f>
        <v/>
      </c>
      <c r="X403" s="26">
        <f>IF(OR($Y403&lt;&gt;1,$A403&lt;&gt;'Resumo'!$B$3,$U403=""),"",COUNTIFS($A$6:$A$505,'Resumo'!$B$3,$Y$6:$Y$505,1,$U$6:$U$505,"&gt;"&amp;$U403)+COUNTIFS($A$6:$A403,'Resumo'!$B$3,$Y$6:$Y403,1,$U$6:$U403,$U403))</f>
        <v/>
      </c>
      <c r="Y403" s="26">
        <f>IF(COUNTA($A403:$K403)=0,"",IFERROR(IF(AND(ISNUMBER($A403),DAY($A403)=1,$A403&gt;=DATE(2020,1,1),$A403&lt;=DATE(2100,12,1),$B403&lt;&gt;"",$C403&lt;&gt;"",$D403&lt;&gt;"",COUNTIF('Parâmetros'!$D$4:$D$13,$D403)=1,ISNUMBER($E403),$E403&gt;0,ISNUMBER($G403),$G403&gt;=0,OR($F403="",AND(ISNUMBER($F403),$F403&gt;=0,$F403&lt;=1)),OR($H403="",AND(ISNUMBER($H403),$H403&gt;=0,$H403&lt;=1)),OR($I403="",AND(ISNUMBER($I403),$I403&gt;=0,$I403&lt;=1)),OR($J403="",AND(ISNUMBER($J403),$J403&gt;=0,$J403&lt;=1)),COUNTIFS($A$6:$A$505,$A403,$B$6:$B$505,$B403)=1),1,0),0))</f>
        <v/>
      </c>
    </row>
    <row r="404">
      <c r="A404" s="46" t="n"/>
      <c r="B404" s="19" t="n"/>
      <c r="C404" s="20" t="n"/>
      <c r="D404" s="19" t="n"/>
      <c r="E404" s="50" t="n"/>
      <c r="F404" s="22" t="n"/>
      <c r="G404" s="50" t="n"/>
      <c r="H404" s="22" t="n"/>
      <c r="I404" s="22" t="n"/>
      <c r="J404" s="22" t="n"/>
      <c r="K404" s="20" t="n"/>
      <c r="L404" s="23">
        <f>IF($Y404&lt;&gt;1,"",IF($F404="",IF(AND(ISNUMBER('Parâmetros'!$B$4),'Parâmetros'!$B$4&gt;=0,'Parâmetros'!$B$4&lt;=1),'Parâmetros'!$B$4,""),$F404))</f>
        <v/>
      </c>
      <c r="M404" s="23">
        <f>IF($Y404&lt;&gt;1,"",IF($H404="",IF(AND(ISNUMBER('Parâmetros'!$B$5),'Parâmetros'!$B$5&gt;=0,'Parâmetros'!$B$5&lt;=1),'Parâmetros'!$B$5,""),$H404))</f>
        <v/>
      </c>
      <c r="N404" s="23">
        <f>IF($Y404&lt;&gt;1,"",IF($I404="",IF(AND(ISNUMBER('Parâmetros'!$B$6),'Parâmetros'!$B$6&gt;=0,'Parâmetros'!$B$6&lt;=1),'Parâmetros'!$B$6,""),$I404))</f>
        <v/>
      </c>
      <c r="O404" s="23">
        <f>IF($Y404&lt;&gt;1,"",IF($J404="",IF(AND(ISNUMBER('Parâmetros'!$B$7),'Parâmetros'!$B$7&gt;=0,'Parâmetros'!$B$7&lt;=1),'Parâmetros'!$B$7,""),$J404))</f>
        <v/>
      </c>
      <c r="P404" s="51">
        <f>IF(OR($Y404&lt;&gt;1,NOT(ISNUMBER($L404))),"",$E404*$L404)</f>
        <v/>
      </c>
      <c r="Q404" s="51">
        <f>IF($Y404&lt;&gt;1,"",$G404)</f>
        <v/>
      </c>
      <c r="R404" s="51">
        <f>IF(OR($Y404&lt;&gt;1,NOT(ISNUMBER($M404))),"",$E404*$M404)</f>
        <v/>
      </c>
      <c r="S404" s="51">
        <f>IF(OR($Y404&lt;&gt;1,NOT(ISNUMBER($N404))),"",$E404*$N404)</f>
        <v/>
      </c>
      <c r="T404" s="51">
        <f>IF(OR($Y404&lt;&gt;1,NOT(ISNUMBER($O404))),"",$E404*$O404)</f>
        <v/>
      </c>
      <c r="U404" s="51">
        <f>IF(COUNT($P404:$T404)&lt;&gt;5,"",SUM($P404:$T404))</f>
        <v/>
      </c>
      <c r="V404" s="23">
        <f>IFERROR($U404/$E404,"")</f>
        <v/>
      </c>
      <c r="W404" s="25">
        <f>IF(COUNTA($A404:$K404)=0,"",IF($A404="","Informar competência",IF($B404="","Informar SKU",IF($C404="","Informar produto",IF($D404="","Informar categoria",IF(COUNTIF('Parâmetros'!$D$4:$D$13,$D404)=0,"Categoria fora da lista",IF($E404="","Informar estoque médio",IF($G404="","Informar armazenagem",IF(COUNTIFS($A$6:$A$505,$A404,$B$6:$B$505,$B404)&gt;1,"Duplicidade de competência e SKU",IF($Y404&lt;&gt;1,"Valor, taxa ou data inválida",IF($U404="","Revisar parâmetros padrão",IF($V404&gt;'Parâmetros'!$B$8,"Taxa acima do limite",IF($E404&gt;'Parâmetros'!$B$9,"Estoque acima do limite","OK")))))))))))))</f>
        <v/>
      </c>
      <c r="X404" s="26">
        <f>IF(OR($Y404&lt;&gt;1,$A404&lt;&gt;'Resumo'!$B$3,$U404=""),"",COUNTIFS($A$6:$A$505,'Resumo'!$B$3,$Y$6:$Y$505,1,$U$6:$U$505,"&gt;"&amp;$U404)+COUNTIFS($A$6:$A404,'Resumo'!$B$3,$Y$6:$Y404,1,$U$6:$U404,$U404))</f>
        <v/>
      </c>
      <c r="Y404" s="26">
        <f>IF(COUNTA($A404:$K404)=0,"",IFERROR(IF(AND(ISNUMBER($A404),DAY($A404)=1,$A404&gt;=DATE(2020,1,1),$A404&lt;=DATE(2100,12,1),$B404&lt;&gt;"",$C404&lt;&gt;"",$D404&lt;&gt;"",COUNTIF('Parâmetros'!$D$4:$D$13,$D404)=1,ISNUMBER($E404),$E404&gt;0,ISNUMBER($G404),$G404&gt;=0,OR($F404="",AND(ISNUMBER($F404),$F404&gt;=0,$F404&lt;=1)),OR($H404="",AND(ISNUMBER($H404),$H404&gt;=0,$H404&lt;=1)),OR($I404="",AND(ISNUMBER($I404),$I404&gt;=0,$I404&lt;=1)),OR($J404="",AND(ISNUMBER($J404),$J404&gt;=0,$J404&lt;=1)),COUNTIFS($A$6:$A$505,$A404,$B$6:$B$505,$B404)=1),1,0),0))</f>
        <v/>
      </c>
    </row>
    <row r="405">
      <c r="A405" s="46" t="n"/>
      <c r="B405" s="19" t="n"/>
      <c r="C405" s="20" t="n"/>
      <c r="D405" s="19" t="n"/>
      <c r="E405" s="50" t="n"/>
      <c r="F405" s="22" t="n"/>
      <c r="G405" s="50" t="n"/>
      <c r="H405" s="22" t="n"/>
      <c r="I405" s="22" t="n"/>
      <c r="J405" s="22" t="n"/>
      <c r="K405" s="20" t="n"/>
      <c r="L405" s="23">
        <f>IF($Y405&lt;&gt;1,"",IF($F405="",IF(AND(ISNUMBER('Parâmetros'!$B$4),'Parâmetros'!$B$4&gt;=0,'Parâmetros'!$B$4&lt;=1),'Parâmetros'!$B$4,""),$F405))</f>
        <v/>
      </c>
      <c r="M405" s="23">
        <f>IF($Y405&lt;&gt;1,"",IF($H405="",IF(AND(ISNUMBER('Parâmetros'!$B$5),'Parâmetros'!$B$5&gt;=0,'Parâmetros'!$B$5&lt;=1),'Parâmetros'!$B$5,""),$H405))</f>
        <v/>
      </c>
      <c r="N405" s="23">
        <f>IF($Y405&lt;&gt;1,"",IF($I405="",IF(AND(ISNUMBER('Parâmetros'!$B$6),'Parâmetros'!$B$6&gt;=0,'Parâmetros'!$B$6&lt;=1),'Parâmetros'!$B$6,""),$I405))</f>
        <v/>
      </c>
      <c r="O405" s="23">
        <f>IF($Y405&lt;&gt;1,"",IF($J405="",IF(AND(ISNUMBER('Parâmetros'!$B$7),'Parâmetros'!$B$7&gt;=0,'Parâmetros'!$B$7&lt;=1),'Parâmetros'!$B$7,""),$J405))</f>
        <v/>
      </c>
      <c r="P405" s="51">
        <f>IF(OR($Y405&lt;&gt;1,NOT(ISNUMBER($L405))),"",$E405*$L405)</f>
        <v/>
      </c>
      <c r="Q405" s="51">
        <f>IF($Y405&lt;&gt;1,"",$G405)</f>
        <v/>
      </c>
      <c r="R405" s="51">
        <f>IF(OR($Y405&lt;&gt;1,NOT(ISNUMBER($M405))),"",$E405*$M405)</f>
        <v/>
      </c>
      <c r="S405" s="51">
        <f>IF(OR($Y405&lt;&gt;1,NOT(ISNUMBER($N405))),"",$E405*$N405)</f>
        <v/>
      </c>
      <c r="T405" s="51">
        <f>IF(OR($Y405&lt;&gt;1,NOT(ISNUMBER($O405))),"",$E405*$O405)</f>
        <v/>
      </c>
      <c r="U405" s="51">
        <f>IF(COUNT($P405:$T405)&lt;&gt;5,"",SUM($P405:$T405))</f>
        <v/>
      </c>
      <c r="V405" s="23">
        <f>IFERROR($U405/$E405,"")</f>
        <v/>
      </c>
      <c r="W405" s="25">
        <f>IF(COUNTA($A405:$K405)=0,"",IF($A405="","Informar competência",IF($B405="","Informar SKU",IF($C405="","Informar produto",IF($D405="","Informar categoria",IF(COUNTIF('Parâmetros'!$D$4:$D$13,$D405)=0,"Categoria fora da lista",IF($E405="","Informar estoque médio",IF($G405="","Informar armazenagem",IF(COUNTIFS($A$6:$A$505,$A405,$B$6:$B$505,$B405)&gt;1,"Duplicidade de competência e SKU",IF($Y405&lt;&gt;1,"Valor, taxa ou data inválida",IF($U405="","Revisar parâmetros padrão",IF($V405&gt;'Parâmetros'!$B$8,"Taxa acima do limite",IF($E405&gt;'Parâmetros'!$B$9,"Estoque acima do limite","OK")))))))))))))</f>
        <v/>
      </c>
      <c r="X405" s="26">
        <f>IF(OR($Y405&lt;&gt;1,$A405&lt;&gt;'Resumo'!$B$3,$U405=""),"",COUNTIFS($A$6:$A$505,'Resumo'!$B$3,$Y$6:$Y$505,1,$U$6:$U$505,"&gt;"&amp;$U405)+COUNTIFS($A$6:$A405,'Resumo'!$B$3,$Y$6:$Y405,1,$U$6:$U405,$U405))</f>
        <v/>
      </c>
      <c r="Y405" s="26">
        <f>IF(COUNTA($A405:$K405)=0,"",IFERROR(IF(AND(ISNUMBER($A405),DAY($A405)=1,$A405&gt;=DATE(2020,1,1),$A405&lt;=DATE(2100,12,1),$B405&lt;&gt;"",$C405&lt;&gt;"",$D405&lt;&gt;"",COUNTIF('Parâmetros'!$D$4:$D$13,$D405)=1,ISNUMBER($E405),$E405&gt;0,ISNUMBER($G405),$G405&gt;=0,OR($F405="",AND(ISNUMBER($F405),$F405&gt;=0,$F405&lt;=1)),OR($H405="",AND(ISNUMBER($H405),$H405&gt;=0,$H405&lt;=1)),OR($I405="",AND(ISNUMBER($I405),$I405&gt;=0,$I405&lt;=1)),OR($J405="",AND(ISNUMBER($J405),$J405&gt;=0,$J405&lt;=1)),COUNTIFS($A$6:$A$505,$A405,$B$6:$B$505,$B405)=1),1,0),0))</f>
        <v/>
      </c>
    </row>
    <row r="406">
      <c r="A406" s="46" t="n"/>
      <c r="B406" s="19" t="n"/>
      <c r="C406" s="20" t="n"/>
      <c r="D406" s="19" t="n"/>
      <c r="E406" s="50" t="n"/>
      <c r="F406" s="22" t="n"/>
      <c r="G406" s="50" t="n"/>
      <c r="H406" s="22" t="n"/>
      <c r="I406" s="22" t="n"/>
      <c r="J406" s="22" t="n"/>
      <c r="K406" s="20" t="n"/>
      <c r="L406" s="23">
        <f>IF($Y406&lt;&gt;1,"",IF($F406="",IF(AND(ISNUMBER('Parâmetros'!$B$4),'Parâmetros'!$B$4&gt;=0,'Parâmetros'!$B$4&lt;=1),'Parâmetros'!$B$4,""),$F406))</f>
        <v/>
      </c>
      <c r="M406" s="23">
        <f>IF($Y406&lt;&gt;1,"",IF($H406="",IF(AND(ISNUMBER('Parâmetros'!$B$5),'Parâmetros'!$B$5&gt;=0,'Parâmetros'!$B$5&lt;=1),'Parâmetros'!$B$5,""),$H406))</f>
        <v/>
      </c>
      <c r="N406" s="23">
        <f>IF($Y406&lt;&gt;1,"",IF($I406="",IF(AND(ISNUMBER('Parâmetros'!$B$6),'Parâmetros'!$B$6&gt;=0,'Parâmetros'!$B$6&lt;=1),'Parâmetros'!$B$6,""),$I406))</f>
        <v/>
      </c>
      <c r="O406" s="23">
        <f>IF($Y406&lt;&gt;1,"",IF($J406="",IF(AND(ISNUMBER('Parâmetros'!$B$7),'Parâmetros'!$B$7&gt;=0,'Parâmetros'!$B$7&lt;=1),'Parâmetros'!$B$7,""),$J406))</f>
        <v/>
      </c>
      <c r="P406" s="51">
        <f>IF(OR($Y406&lt;&gt;1,NOT(ISNUMBER($L406))),"",$E406*$L406)</f>
        <v/>
      </c>
      <c r="Q406" s="51">
        <f>IF($Y406&lt;&gt;1,"",$G406)</f>
        <v/>
      </c>
      <c r="R406" s="51">
        <f>IF(OR($Y406&lt;&gt;1,NOT(ISNUMBER($M406))),"",$E406*$M406)</f>
        <v/>
      </c>
      <c r="S406" s="51">
        <f>IF(OR($Y406&lt;&gt;1,NOT(ISNUMBER($N406))),"",$E406*$N406)</f>
        <v/>
      </c>
      <c r="T406" s="51">
        <f>IF(OR($Y406&lt;&gt;1,NOT(ISNUMBER($O406))),"",$E406*$O406)</f>
        <v/>
      </c>
      <c r="U406" s="51">
        <f>IF(COUNT($P406:$T406)&lt;&gt;5,"",SUM($P406:$T406))</f>
        <v/>
      </c>
      <c r="V406" s="23">
        <f>IFERROR($U406/$E406,"")</f>
        <v/>
      </c>
      <c r="W406" s="25">
        <f>IF(COUNTA($A406:$K406)=0,"",IF($A406="","Informar competência",IF($B406="","Informar SKU",IF($C406="","Informar produto",IF($D406="","Informar categoria",IF(COUNTIF('Parâmetros'!$D$4:$D$13,$D406)=0,"Categoria fora da lista",IF($E406="","Informar estoque médio",IF($G406="","Informar armazenagem",IF(COUNTIFS($A$6:$A$505,$A406,$B$6:$B$505,$B406)&gt;1,"Duplicidade de competência e SKU",IF($Y406&lt;&gt;1,"Valor, taxa ou data inválida",IF($U406="","Revisar parâmetros padrão",IF($V406&gt;'Parâmetros'!$B$8,"Taxa acima do limite",IF($E406&gt;'Parâmetros'!$B$9,"Estoque acima do limite","OK")))))))))))))</f>
        <v/>
      </c>
      <c r="X406" s="26">
        <f>IF(OR($Y406&lt;&gt;1,$A406&lt;&gt;'Resumo'!$B$3,$U406=""),"",COUNTIFS($A$6:$A$505,'Resumo'!$B$3,$Y$6:$Y$505,1,$U$6:$U$505,"&gt;"&amp;$U406)+COUNTIFS($A$6:$A406,'Resumo'!$B$3,$Y$6:$Y406,1,$U$6:$U406,$U406))</f>
        <v/>
      </c>
      <c r="Y406" s="26">
        <f>IF(COUNTA($A406:$K406)=0,"",IFERROR(IF(AND(ISNUMBER($A406),DAY($A406)=1,$A406&gt;=DATE(2020,1,1),$A406&lt;=DATE(2100,12,1),$B406&lt;&gt;"",$C406&lt;&gt;"",$D406&lt;&gt;"",COUNTIF('Parâmetros'!$D$4:$D$13,$D406)=1,ISNUMBER($E406),$E406&gt;0,ISNUMBER($G406),$G406&gt;=0,OR($F406="",AND(ISNUMBER($F406),$F406&gt;=0,$F406&lt;=1)),OR($H406="",AND(ISNUMBER($H406),$H406&gt;=0,$H406&lt;=1)),OR($I406="",AND(ISNUMBER($I406),$I406&gt;=0,$I406&lt;=1)),OR($J406="",AND(ISNUMBER($J406),$J406&gt;=0,$J406&lt;=1)),COUNTIFS($A$6:$A$505,$A406,$B$6:$B$505,$B406)=1),1,0),0))</f>
        <v/>
      </c>
    </row>
    <row r="407">
      <c r="A407" s="46" t="n"/>
      <c r="B407" s="19" t="n"/>
      <c r="C407" s="20" t="n"/>
      <c r="D407" s="19" t="n"/>
      <c r="E407" s="50" t="n"/>
      <c r="F407" s="22" t="n"/>
      <c r="G407" s="50" t="n"/>
      <c r="H407" s="22" t="n"/>
      <c r="I407" s="22" t="n"/>
      <c r="J407" s="22" t="n"/>
      <c r="K407" s="20" t="n"/>
      <c r="L407" s="23">
        <f>IF($Y407&lt;&gt;1,"",IF($F407="",IF(AND(ISNUMBER('Parâmetros'!$B$4),'Parâmetros'!$B$4&gt;=0,'Parâmetros'!$B$4&lt;=1),'Parâmetros'!$B$4,""),$F407))</f>
        <v/>
      </c>
      <c r="M407" s="23">
        <f>IF($Y407&lt;&gt;1,"",IF($H407="",IF(AND(ISNUMBER('Parâmetros'!$B$5),'Parâmetros'!$B$5&gt;=0,'Parâmetros'!$B$5&lt;=1),'Parâmetros'!$B$5,""),$H407))</f>
        <v/>
      </c>
      <c r="N407" s="23">
        <f>IF($Y407&lt;&gt;1,"",IF($I407="",IF(AND(ISNUMBER('Parâmetros'!$B$6),'Parâmetros'!$B$6&gt;=0,'Parâmetros'!$B$6&lt;=1),'Parâmetros'!$B$6,""),$I407))</f>
        <v/>
      </c>
      <c r="O407" s="23">
        <f>IF($Y407&lt;&gt;1,"",IF($J407="",IF(AND(ISNUMBER('Parâmetros'!$B$7),'Parâmetros'!$B$7&gt;=0,'Parâmetros'!$B$7&lt;=1),'Parâmetros'!$B$7,""),$J407))</f>
        <v/>
      </c>
      <c r="P407" s="51">
        <f>IF(OR($Y407&lt;&gt;1,NOT(ISNUMBER($L407))),"",$E407*$L407)</f>
        <v/>
      </c>
      <c r="Q407" s="51">
        <f>IF($Y407&lt;&gt;1,"",$G407)</f>
        <v/>
      </c>
      <c r="R407" s="51">
        <f>IF(OR($Y407&lt;&gt;1,NOT(ISNUMBER($M407))),"",$E407*$M407)</f>
        <v/>
      </c>
      <c r="S407" s="51">
        <f>IF(OR($Y407&lt;&gt;1,NOT(ISNUMBER($N407))),"",$E407*$N407)</f>
        <v/>
      </c>
      <c r="T407" s="51">
        <f>IF(OR($Y407&lt;&gt;1,NOT(ISNUMBER($O407))),"",$E407*$O407)</f>
        <v/>
      </c>
      <c r="U407" s="51">
        <f>IF(COUNT($P407:$T407)&lt;&gt;5,"",SUM($P407:$T407))</f>
        <v/>
      </c>
      <c r="V407" s="23">
        <f>IFERROR($U407/$E407,"")</f>
        <v/>
      </c>
      <c r="W407" s="25">
        <f>IF(COUNTA($A407:$K407)=0,"",IF($A407="","Informar competência",IF($B407="","Informar SKU",IF($C407="","Informar produto",IF($D407="","Informar categoria",IF(COUNTIF('Parâmetros'!$D$4:$D$13,$D407)=0,"Categoria fora da lista",IF($E407="","Informar estoque médio",IF($G407="","Informar armazenagem",IF(COUNTIFS($A$6:$A$505,$A407,$B$6:$B$505,$B407)&gt;1,"Duplicidade de competência e SKU",IF($Y407&lt;&gt;1,"Valor, taxa ou data inválida",IF($U407="","Revisar parâmetros padrão",IF($V407&gt;'Parâmetros'!$B$8,"Taxa acima do limite",IF($E407&gt;'Parâmetros'!$B$9,"Estoque acima do limite","OK")))))))))))))</f>
        <v/>
      </c>
      <c r="X407" s="26">
        <f>IF(OR($Y407&lt;&gt;1,$A407&lt;&gt;'Resumo'!$B$3,$U407=""),"",COUNTIFS($A$6:$A$505,'Resumo'!$B$3,$Y$6:$Y$505,1,$U$6:$U$505,"&gt;"&amp;$U407)+COUNTIFS($A$6:$A407,'Resumo'!$B$3,$Y$6:$Y407,1,$U$6:$U407,$U407))</f>
        <v/>
      </c>
      <c r="Y407" s="26">
        <f>IF(COUNTA($A407:$K407)=0,"",IFERROR(IF(AND(ISNUMBER($A407),DAY($A407)=1,$A407&gt;=DATE(2020,1,1),$A407&lt;=DATE(2100,12,1),$B407&lt;&gt;"",$C407&lt;&gt;"",$D407&lt;&gt;"",COUNTIF('Parâmetros'!$D$4:$D$13,$D407)=1,ISNUMBER($E407),$E407&gt;0,ISNUMBER($G407),$G407&gt;=0,OR($F407="",AND(ISNUMBER($F407),$F407&gt;=0,$F407&lt;=1)),OR($H407="",AND(ISNUMBER($H407),$H407&gt;=0,$H407&lt;=1)),OR($I407="",AND(ISNUMBER($I407),$I407&gt;=0,$I407&lt;=1)),OR($J407="",AND(ISNUMBER($J407),$J407&gt;=0,$J407&lt;=1)),COUNTIFS($A$6:$A$505,$A407,$B$6:$B$505,$B407)=1),1,0),0))</f>
        <v/>
      </c>
    </row>
    <row r="408">
      <c r="A408" s="46" t="n"/>
      <c r="B408" s="19" t="n"/>
      <c r="C408" s="20" t="n"/>
      <c r="D408" s="19" t="n"/>
      <c r="E408" s="50" t="n"/>
      <c r="F408" s="22" t="n"/>
      <c r="G408" s="50" t="n"/>
      <c r="H408" s="22" t="n"/>
      <c r="I408" s="22" t="n"/>
      <c r="J408" s="22" t="n"/>
      <c r="K408" s="20" t="n"/>
      <c r="L408" s="23">
        <f>IF($Y408&lt;&gt;1,"",IF($F408="",IF(AND(ISNUMBER('Parâmetros'!$B$4),'Parâmetros'!$B$4&gt;=0,'Parâmetros'!$B$4&lt;=1),'Parâmetros'!$B$4,""),$F408))</f>
        <v/>
      </c>
      <c r="M408" s="23">
        <f>IF($Y408&lt;&gt;1,"",IF($H408="",IF(AND(ISNUMBER('Parâmetros'!$B$5),'Parâmetros'!$B$5&gt;=0,'Parâmetros'!$B$5&lt;=1),'Parâmetros'!$B$5,""),$H408))</f>
        <v/>
      </c>
      <c r="N408" s="23">
        <f>IF($Y408&lt;&gt;1,"",IF($I408="",IF(AND(ISNUMBER('Parâmetros'!$B$6),'Parâmetros'!$B$6&gt;=0,'Parâmetros'!$B$6&lt;=1),'Parâmetros'!$B$6,""),$I408))</f>
        <v/>
      </c>
      <c r="O408" s="23">
        <f>IF($Y408&lt;&gt;1,"",IF($J408="",IF(AND(ISNUMBER('Parâmetros'!$B$7),'Parâmetros'!$B$7&gt;=0,'Parâmetros'!$B$7&lt;=1),'Parâmetros'!$B$7,""),$J408))</f>
        <v/>
      </c>
      <c r="P408" s="51">
        <f>IF(OR($Y408&lt;&gt;1,NOT(ISNUMBER($L408))),"",$E408*$L408)</f>
        <v/>
      </c>
      <c r="Q408" s="51">
        <f>IF($Y408&lt;&gt;1,"",$G408)</f>
        <v/>
      </c>
      <c r="R408" s="51">
        <f>IF(OR($Y408&lt;&gt;1,NOT(ISNUMBER($M408))),"",$E408*$M408)</f>
        <v/>
      </c>
      <c r="S408" s="51">
        <f>IF(OR($Y408&lt;&gt;1,NOT(ISNUMBER($N408))),"",$E408*$N408)</f>
        <v/>
      </c>
      <c r="T408" s="51">
        <f>IF(OR($Y408&lt;&gt;1,NOT(ISNUMBER($O408))),"",$E408*$O408)</f>
        <v/>
      </c>
      <c r="U408" s="51">
        <f>IF(COUNT($P408:$T408)&lt;&gt;5,"",SUM($P408:$T408))</f>
        <v/>
      </c>
      <c r="V408" s="23">
        <f>IFERROR($U408/$E408,"")</f>
        <v/>
      </c>
      <c r="W408" s="25">
        <f>IF(COUNTA($A408:$K408)=0,"",IF($A408="","Informar competência",IF($B408="","Informar SKU",IF($C408="","Informar produto",IF($D408="","Informar categoria",IF(COUNTIF('Parâmetros'!$D$4:$D$13,$D408)=0,"Categoria fora da lista",IF($E408="","Informar estoque médio",IF($G408="","Informar armazenagem",IF(COUNTIFS($A$6:$A$505,$A408,$B$6:$B$505,$B408)&gt;1,"Duplicidade de competência e SKU",IF($Y408&lt;&gt;1,"Valor, taxa ou data inválida",IF($U408="","Revisar parâmetros padrão",IF($V408&gt;'Parâmetros'!$B$8,"Taxa acima do limite",IF($E408&gt;'Parâmetros'!$B$9,"Estoque acima do limite","OK")))))))))))))</f>
        <v/>
      </c>
      <c r="X408" s="26">
        <f>IF(OR($Y408&lt;&gt;1,$A408&lt;&gt;'Resumo'!$B$3,$U408=""),"",COUNTIFS($A$6:$A$505,'Resumo'!$B$3,$Y$6:$Y$505,1,$U$6:$U$505,"&gt;"&amp;$U408)+COUNTIFS($A$6:$A408,'Resumo'!$B$3,$Y$6:$Y408,1,$U$6:$U408,$U408))</f>
        <v/>
      </c>
      <c r="Y408" s="26">
        <f>IF(COUNTA($A408:$K408)=0,"",IFERROR(IF(AND(ISNUMBER($A408),DAY($A408)=1,$A408&gt;=DATE(2020,1,1),$A408&lt;=DATE(2100,12,1),$B408&lt;&gt;"",$C408&lt;&gt;"",$D408&lt;&gt;"",COUNTIF('Parâmetros'!$D$4:$D$13,$D408)=1,ISNUMBER($E408),$E408&gt;0,ISNUMBER($G408),$G408&gt;=0,OR($F408="",AND(ISNUMBER($F408),$F408&gt;=0,$F408&lt;=1)),OR($H408="",AND(ISNUMBER($H408),$H408&gt;=0,$H408&lt;=1)),OR($I408="",AND(ISNUMBER($I408),$I408&gt;=0,$I408&lt;=1)),OR($J408="",AND(ISNUMBER($J408),$J408&gt;=0,$J408&lt;=1)),COUNTIFS($A$6:$A$505,$A408,$B$6:$B$505,$B408)=1),1,0),0))</f>
        <v/>
      </c>
    </row>
    <row r="409">
      <c r="A409" s="46" t="n"/>
      <c r="B409" s="19" t="n"/>
      <c r="C409" s="20" t="n"/>
      <c r="D409" s="19" t="n"/>
      <c r="E409" s="50" t="n"/>
      <c r="F409" s="22" t="n"/>
      <c r="G409" s="50" t="n"/>
      <c r="H409" s="22" t="n"/>
      <c r="I409" s="22" t="n"/>
      <c r="J409" s="22" t="n"/>
      <c r="K409" s="20" t="n"/>
      <c r="L409" s="23">
        <f>IF($Y409&lt;&gt;1,"",IF($F409="",IF(AND(ISNUMBER('Parâmetros'!$B$4),'Parâmetros'!$B$4&gt;=0,'Parâmetros'!$B$4&lt;=1),'Parâmetros'!$B$4,""),$F409))</f>
        <v/>
      </c>
      <c r="M409" s="23">
        <f>IF($Y409&lt;&gt;1,"",IF($H409="",IF(AND(ISNUMBER('Parâmetros'!$B$5),'Parâmetros'!$B$5&gt;=0,'Parâmetros'!$B$5&lt;=1),'Parâmetros'!$B$5,""),$H409))</f>
        <v/>
      </c>
      <c r="N409" s="23">
        <f>IF($Y409&lt;&gt;1,"",IF($I409="",IF(AND(ISNUMBER('Parâmetros'!$B$6),'Parâmetros'!$B$6&gt;=0,'Parâmetros'!$B$6&lt;=1),'Parâmetros'!$B$6,""),$I409))</f>
        <v/>
      </c>
      <c r="O409" s="23">
        <f>IF($Y409&lt;&gt;1,"",IF($J409="",IF(AND(ISNUMBER('Parâmetros'!$B$7),'Parâmetros'!$B$7&gt;=0,'Parâmetros'!$B$7&lt;=1),'Parâmetros'!$B$7,""),$J409))</f>
        <v/>
      </c>
      <c r="P409" s="51">
        <f>IF(OR($Y409&lt;&gt;1,NOT(ISNUMBER($L409))),"",$E409*$L409)</f>
        <v/>
      </c>
      <c r="Q409" s="51">
        <f>IF($Y409&lt;&gt;1,"",$G409)</f>
        <v/>
      </c>
      <c r="R409" s="51">
        <f>IF(OR($Y409&lt;&gt;1,NOT(ISNUMBER($M409))),"",$E409*$M409)</f>
        <v/>
      </c>
      <c r="S409" s="51">
        <f>IF(OR($Y409&lt;&gt;1,NOT(ISNUMBER($N409))),"",$E409*$N409)</f>
        <v/>
      </c>
      <c r="T409" s="51">
        <f>IF(OR($Y409&lt;&gt;1,NOT(ISNUMBER($O409))),"",$E409*$O409)</f>
        <v/>
      </c>
      <c r="U409" s="51">
        <f>IF(COUNT($P409:$T409)&lt;&gt;5,"",SUM($P409:$T409))</f>
        <v/>
      </c>
      <c r="V409" s="23">
        <f>IFERROR($U409/$E409,"")</f>
        <v/>
      </c>
      <c r="W409" s="25">
        <f>IF(COUNTA($A409:$K409)=0,"",IF($A409="","Informar competência",IF($B409="","Informar SKU",IF($C409="","Informar produto",IF($D409="","Informar categoria",IF(COUNTIF('Parâmetros'!$D$4:$D$13,$D409)=0,"Categoria fora da lista",IF($E409="","Informar estoque médio",IF($G409="","Informar armazenagem",IF(COUNTIFS($A$6:$A$505,$A409,$B$6:$B$505,$B409)&gt;1,"Duplicidade de competência e SKU",IF($Y409&lt;&gt;1,"Valor, taxa ou data inválida",IF($U409="","Revisar parâmetros padrão",IF($V409&gt;'Parâmetros'!$B$8,"Taxa acima do limite",IF($E409&gt;'Parâmetros'!$B$9,"Estoque acima do limite","OK")))))))))))))</f>
        <v/>
      </c>
      <c r="X409" s="26">
        <f>IF(OR($Y409&lt;&gt;1,$A409&lt;&gt;'Resumo'!$B$3,$U409=""),"",COUNTIFS($A$6:$A$505,'Resumo'!$B$3,$Y$6:$Y$505,1,$U$6:$U$505,"&gt;"&amp;$U409)+COUNTIFS($A$6:$A409,'Resumo'!$B$3,$Y$6:$Y409,1,$U$6:$U409,$U409))</f>
        <v/>
      </c>
      <c r="Y409" s="26">
        <f>IF(COUNTA($A409:$K409)=0,"",IFERROR(IF(AND(ISNUMBER($A409),DAY($A409)=1,$A409&gt;=DATE(2020,1,1),$A409&lt;=DATE(2100,12,1),$B409&lt;&gt;"",$C409&lt;&gt;"",$D409&lt;&gt;"",COUNTIF('Parâmetros'!$D$4:$D$13,$D409)=1,ISNUMBER($E409),$E409&gt;0,ISNUMBER($G409),$G409&gt;=0,OR($F409="",AND(ISNUMBER($F409),$F409&gt;=0,$F409&lt;=1)),OR($H409="",AND(ISNUMBER($H409),$H409&gt;=0,$H409&lt;=1)),OR($I409="",AND(ISNUMBER($I409),$I409&gt;=0,$I409&lt;=1)),OR($J409="",AND(ISNUMBER($J409),$J409&gt;=0,$J409&lt;=1)),COUNTIFS($A$6:$A$505,$A409,$B$6:$B$505,$B409)=1),1,0),0))</f>
        <v/>
      </c>
    </row>
    <row r="410">
      <c r="A410" s="46" t="n"/>
      <c r="B410" s="19" t="n"/>
      <c r="C410" s="20" t="n"/>
      <c r="D410" s="19" t="n"/>
      <c r="E410" s="50" t="n"/>
      <c r="F410" s="22" t="n"/>
      <c r="G410" s="50" t="n"/>
      <c r="H410" s="22" t="n"/>
      <c r="I410" s="22" t="n"/>
      <c r="J410" s="22" t="n"/>
      <c r="K410" s="20" t="n"/>
      <c r="L410" s="23">
        <f>IF($Y410&lt;&gt;1,"",IF($F410="",IF(AND(ISNUMBER('Parâmetros'!$B$4),'Parâmetros'!$B$4&gt;=0,'Parâmetros'!$B$4&lt;=1),'Parâmetros'!$B$4,""),$F410))</f>
        <v/>
      </c>
      <c r="M410" s="23">
        <f>IF($Y410&lt;&gt;1,"",IF($H410="",IF(AND(ISNUMBER('Parâmetros'!$B$5),'Parâmetros'!$B$5&gt;=0,'Parâmetros'!$B$5&lt;=1),'Parâmetros'!$B$5,""),$H410))</f>
        <v/>
      </c>
      <c r="N410" s="23">
        <f>IF($Y410&lt;&gt;1,"",IF($I410="",IF(AND(ISNUMBER('Parâmetros'!$B$6),'Parâmetros'!$B$6&gt;=0,'Parâmetros'!$B$6&lt;=1),'Parâmetros'!$B$6,""),$I410))</f>
        <v/>
      </c>
      <c r="O410" s="23">
        <f>IF($Y410&lt;&gt;1,"",IF($J410="",IF(AND(ISNUMBER('Parâmetros'!$B$7),'Parâmetros'!$B$7&gt;=0,'Parâmetros'!$B$7&lt;=1),'Parâmetros'!$B$7,""),$J410))</f>
        <v/>
      </c>
      <c r="P410" s="51">
        <f>IF(OR($Y410&lt;&gt;1,NOT(ISNUMBER($L410))),"",$E410*$L410)</f>
        <v/>
      </c>
      <c r="Q410" s="51">
        <f>IF($Y410&lt;&gt;1,"",$G410)</f>
        <v/>
      </c>
      <c r="R410" s="51">
        <f>IF(OR($Y410&lt;&gt;1,NOT(ISNUMBER($M410))),"",$E410*$M410)</f>
        <v/>
      </c>
      <c r="S410" s="51">
        <f>IF(OR($Y410&lt;&gt;1,NOT(ISNUMBER($N410))),"",$E410*$N410)</f>
        <v/>
      </c>
      <c r="T410" s="51">
        <f>IF(OR($Y410&lt;&gt;1,NOT(ISNUMBER($O410))),"",$E410*$O410)</f>
        <v/>
      </c>
      <c r="U410" s="51">
        <f>IF(COUNT($P410:$T410)&lt;&gt;5,"",SUM($P410:$T410))</f>
        <v/>
      </c>
      <c r="V410" s="23">
        <f>IFERROR($U410/$E410,"")</f>
        <v/>
      </c>
      <c r="W410" s="25">
        <f>IF(COUNTA($A410:$K410)=0,"",IF($A410="","Informar competência",IF($B410="","Informar SKU",IF($C410="","Informar produto",IF($D410="","Informar categoria",IF(COUNTIF('Parâmetros'!$D$4:$D$13,$D410)=0,"Categoria fora da lista",IF($E410="","Informar estoque médio",IF($G410="","Informar armazenagem",IF(COUNTIFS($A$6:$A$505,$A410,$B$6:$B$505,$B410)&gt;1,"Duplicidade de competência e SKU",IF($Y410&lt;&gt;1,"Valor, taxa ou data inválida",IF($U410="","Revisar parâmetros padrão",IF($V410&gt;'Parâmetros'!$B$8,"Taxa acima do limite",IF($E410&gt;'Parâmetros'!$B$9,"Estoque acima do limite","OK")))))))))))))</f>
        <v/>
      </c>
      <c r="X410" s="26">
        <f>IF(OR($Y410&lt;&gt;1,$A410&lt;&gt;'Resumo'!$B$3,$U410=""),"",COUNTIFS($A$6:$A$505,'Resumo'!$B$3,$Y$6:$Y$505,1,$U$6:$U$505,"&gt;"&amp;$U410)+COUNTIFS($A$6:$A410,'Resumo'!$B$3,$Y$6:$Y410,1,$U$6:$U410,$U410))</f>
        <v/>
      </c>
      <c r="Y410" s="26">
        <f>IF(COUNTA($A410:$K410)=0,"",IFERROR(IF(AND(ISNUMBER($A410),DAY($A410)=1,$A410&gt;=DATE(2020,1,1),$A410&lt;=DATE(2100,12,1),$B410&lt;&gt;"",$C410&lt;&gt;"",$D410&lt;&gt;"",COUNTIF('Parâmetros'!$D$4:$D$13,$D410)=1,ISNUMBER($E410),$E410&gt;0,ISNUMBER($G410),$G410&gt;=0,OR($F410="",AND(ISNUMBER($F410),$F410&gt;=0,$F410&lt;=1)),OR($H410="",AND(ISNUMBER($H410),$H410&gt;=0,$H410&lt;=1)),OR($I410="",AND(ISNUMBER($I410),$I410&gt;=0,$I410&lt;=1)),OR($J410="",AND(ISNUMBER($J410),$J410&gt;=0,$J410&lt;=1)),COUNTIFS($A$6:$A$505,$A410,$B$6:$B$505,$B410)=1),1,0),0))</f>
        <v/>
      </c>
    </row>
    <row r="411">
      <c r="A411" s="46" t="n"/>
      <c r="B411" s="19" t="n"/>
      <c r="C411" s="20" t="n"/>
      <c r="D411" s="19" t="n"/>
      <c r="E411" s="50" t="n"/>
      <c r="F411" s="22" t="n"/>
      <c r="G411" s="50" t="n"/>
      <c r="H411" s="22" t="n"/>
      <c r="I411" s="22" t="n"/>
      <c r="J411" s="22" t="n"/>
      <c r="K411" s="20" t="n"/>
      <c r="L411" s="23">
        <f>IF($Y411&lt;&gt;1,"",IF($F411="",IF(AND(ISNUMBER('Parâmetros'!$B$4),'Parâmetros'!$B$4&gt;=0,'Parâmetros'!$B$4&lt;=1),'Parâmetros'!$B$4,""),$F411))</f>
        <v/>
      </c>
      <c r="M411" s="23">
        <f>IF($Y411&lt;&gt;1,"",IF($H411="",IF(AND(ISNUMBER('Parâmetros'!$B$5),'Parâmetros'!$B$5&gt;=0,'Parâmetros'!$B$5&lt;=1),'Parâmetros'!$B$5,""),$H411))</f>
        <v/>
      </c>
      <c r="N411" s="23">
        <f>IF($Y411&lt;&gt;1,"",IF($I411="",IF(AND(ISNUMBER('Parâmetros'!$B$6),'Parâmetros'!$B$6&gt;=0,'Parâmetros'!$B$6&lt;=1),'Parâmetros'!$B$6,""),$I411))</f>
        <v/>
      </c>
      <c r="O411" s="23">
        <f>IF($Y411&lt;&gt;1,"",IF($J411="",IF(AND(ISNUMBER('Parâmetros'!$B$7),'Parâmetros'!$B$7&gt;=0,'Parâmetros'!$B$7&lt;=1),'Parâmetros'!$B$7,""),$J411))</f>
        <v/>
      </c>
      <c r="P411" s="51">
        <f>IF(OR($Y411&lt;&gt;1,NOT(ISNUMBER($L411))),"",$E411*$L411)</f>
        <v/>
      </c>
      <c r="Q411" s="51">
        <f>IF($Y411&lt;&gt;1,"",$G411)</f>
        <v/>
      </c>
      <c r="R411" s="51">
        <f>IF(OR($Y411&lt;&gt;1,NOT(ISNUMBER($M411))),"",$E411*$M411)</f>
        <v/>
      </c>
      <c r="S411" s="51">
        <f>IF(OR($Y411&lt;&gt;1,NOT(ISNUMBER($N411))),"",$E411*$N411)</f>
        <v/>
      </c>
      <c r="T411" s="51">
        <f>IF(OR($Y411&lt;&gt;1,NOT(ISNUMBER($O411))),"",$E411*$O411)</f>
        <v/>
      </c>
      <c r="U411" s="51">
        <f>IF(COUNT($P411:$T411)&lt;&gt;5,"",SUM($P411:$T411))</f>
        <v/>
      </c>
      <c r="V411" s="23">
        <f>IFERROR($U411/$E411,"")</f>
        <v/>
      </c>
      <c r="W411" s="25">
        <f>IF(COUNTA($A411:$K411)=0,"",IF($A411="","Informar competência",IF($B411="","Informar SKU",IF($C411="","Informar produto",IF($D411="","Informar categoria",IF(COUNTIF('Parâmetros'!$D$4:$D$13,$D411)=0,"Categoria fora da lista",IF($E411="","Informar estoque médio",IF($G411="","Informar armazenagem",IF(COUNTIFS($A$6:$A$505,$A411,$B$6:$B$505,$B411)&gt;1,"Duplicidade de competência e SKU",IF($Y411&lt;&gt;1,"Valor, taxa ou data inválida",IF($U411="","Revisar parâmetros padrão",IF($V411&gt;'Parâmetros'!$B$8,"Taxa acima do limite",IF($E411&gt;'Parâmetros'!$B$9,"Estoque acima do limite","OK")))))))))))))</f>
        <v/>
      </c>
      <c r="X411" s="26">
        <f>IF(OR($Y411&lt;&gt;1,$A411&lt;&gt;'Resumo'!$B$3,$U411=""),"",COUNTIFS($A$6:$A$505,'Resumo'!$B$3,$Y$6:$Y$505,1,$U$6:$U$505,"&gt;"&amp;$U411)+COUNTIFS($A$6:$A411,'Resumo'!$B$3,$Y$6:$Y411,1,$U$6:$U411,$U411))</f>
        <v/>
      </c>
      <c r="Y411" s="26">
        <f>IF(COUNTA($A411:$K411)=0,"",IFERROR(IF(AND(ISNUMBER($A411),DAY($A411)=1,$A411&gt;=DATE(2020,1,1),$A411&lt;=DATE(2100,12,1),$B411&lt;&gt;"",$C411&lt;&gt;"",$D411&lt;&gt;"",COUNTIF('Parâmetros'!$D$4:$D$13,$D411)=1,ISNUMBER($E411),$E411&gt;0,ISNUMBER($G411),$G411&gt;=0,OR($F411="",AND(ISNUMBER($F411),$F411&gt;=0,$F411&lt;=1)),OR($H411="",AND(ISNUMBER($H411),$H411&gt;=0,$H411&lt;=1)),OR($I411="",AND(ISNUMBER($I411),$I411&gt;=0,$I411&lt;=1)),OR($J411="",AND(ISNUMBER($J411),$J411&gt;=0,$J411&lt;=1)),COUNTIFS($A$6:$A$505,$A411,$B$6:$B$505,$B411)=1),1,0),0))</f>
        <v/>
      </c>
    </row>
    <row r="412">
      <c r="A412" s="46" t="n"/>
      <c r="B412" s="19" t="n"/>
      <c r="C412" s="20" t="n"/>
      <c r="D412" s="19" t="n"/>
      <c r="E412" s="50" t="n"/>
      <c r="F412" s="22" t="n"/>
      <c r="G412" s="50" t="n"/>
      <c r="H412" s="22" t="n"/>
      <c r="I412" s="22" t="n"/>
      <c r="J412" s="22" t="n"/>
      <c r="K412" s="20" t="n"/>
      <c r="L412" s="23">
        <f>IF($Y412&lt;&gt;1,"",IF($F412="",IF(AND(ISNUMBER('Parâmetros'!$B$4),'Parâmetros'!$B$4&gt;=0,'Parâmetros'!$B$4&lt;=1),'Parâmetros'!$B$4,""),$F412))</f>
        <v/>
      </c>
      <c r="M412" s="23">
        <f>IF($Y412&lt;&gt;1,"",IF($H412="",IF(AND(ISNUMBER('Parâmetros'!$B$5),'Parâmetros'!$B$5&gt;=0,'Parâmetros'!$B$5&lt;=1),'Parâmetros'!$B$5,""),$H412))</f>
        <v/>
      </c>
      <c r="N412" s="23">
        <f>IF($Y412&lt;&gt;1,"",IF($I412="",IF(AND(ISNUMBER('Parâmetros'!$B$6),'Parâmetros'!$B$6&gt;=0,'Parâmetros'!$B$6&lt;=1),'Parâmetros'!$B$6,""),$I412))</f>
        <v/>
      </c>
      <c r="O412" s="23">
        <f>IF($Y412&lt;&gt;1,"",IF($J412="",IF(AND(ISNUMBER('Parâmetros'!$B$7),'Parâmetros'!$B$7&gt;=0,'Parâmetros'!$B$7&lt;=1),'Parâmetros'!$B$7,""),$J412))</f>
        <v/>
      </c>
      <c r="P412" s="51">
        <f>IF(OR($Y412&lt;&gt;1,NOT(ISNUMBER($L412))),"",$E412*$L412)</f>
        <v/>
      </c>
      <c r="Q412" s="51">
        <f>IF($Y412&lt;&gt;1,"",$G412)</f>
        <v/>
      </c>
      <c r="R412" s="51">
        <f>IF(OR($Y412&lt;&gt;1,NOT(ISNUMBER($M412))),"",$E412*$M412)</f>
        <v/>
      </c>
      <c r="S412" s="51">
        <f>IF(OR($Y412&lt;&gt;1,NOT(ISNUMBER($N412))),"",$E412*$N412)</f>
        <v/>
      </c>
      <c r="T412" s="51">
        <f>IF(OR($Y412&lt;&gt;1,NOT(ISNUMBER($O412))),"",$E412*$O412)</f>
        <v/>
      </c>
      <c r="U412" s="51">
        <f>IF(COUNT($P412:$T412)&lt;&gt;5,"",SUM($P412:$T412))</f>
        <v/>
      </c>
      <c r="V412" s="23">
        <f>IFERROR($U412/$E412,"")</f>
        <v/>
      </c>
      <c r="W412" s="25">
        <f>IF(COUNTA($A412:$K412)=0,"",IF($A412="","Informar competência",IF($B412="","Informar SKU",IF($C412="","Informar produto",IF($D412="","Informar categoria",IF(COUNTIF('Parâmetros'!$D$4:$D$13,$D412)=0,"Categoria fora da lista",IF($E412="","Informar estoque médio",IF($G412="","Informar armazenagem",IF(COUNTIFS($A$6:$A$505,$A412,$B$6:$B$505,$B412)&gt;1,"Duplicidade de competência e SKU",IF($Y412&lt;&gt;1,"Valor, taxa ou data inválida",IF($U412="","Revisar parâmetros padrão",IF($V412&gt;'Parâmetros'!$B$8,"Taxa acima do limite",IF($E412&gt;'Parâmetros'!$B$9,"Estoque acima do limite","OK")))))))))))))</f>
        <v/>
      </c>
      <c r="X412" s="26">
        <f>IF(OR($Y412&lt;&gt;1,$A412&lt;&gt;'Resumo'!$B$3,$U412=""),"",COUNTIFS($A$6:$A$505,'Resumo'!$B$3,$Y$6:$Y$505,1,$U$6:$U$505,"&gt;"&amp;$U412)+COUNTIFS($A$6:$A412,'Resumo'!$B$3,$Y$6:$Y412,1,$U$6:$U412,$U412))</f>
        <v/>
      </c>
      <c r="Y412" s="26">
        <f>IF(COUNTA($A412:$K412)=0,"",IFERROR(IF(AND(ISNUMBER($A412),DAY($A412)=1,$A412&gt;=DATE(2020,1,1),$A412&lt;=DATE(2100,12,1),$B412&lt;&gt;"",$C412&lt;&gt;"",$D412&lt;&gt;"",COUNTIF('Parâmetros'!$D$4:$D$13,$D412)=1,ISNUMBER($E412),$E412&gt;0,ISNUMBER($G412),$G412&gt;=0,OR($F412="",AND(ISNUMBER($F412),$F412&gt;=0,$F412&lt;=1)),OR($H412="",AND(ISNUMBER($H412),$H412&gt;=0,$H412&lt;=1)),OR($I412="",AND(ISNUMBER($I412),$I412&gt;=0,$I412&lt;=1)),OR($J412="",AND(ISNUMBER($J412),$J412&gt;=0,$J412&lt;=1)),COUNTIFS($A$6:$A$505,$A412,$B$6:$B$505,$B412)=1),1,0),0))</f>
        <v/>
      </c>
    </row>
    <row r="413">
      <c r="A413" s="46" t="n"/>
      <c r="B413" s="19" t="n"/>
      <c r="C413" s="20" t="n"/>
      <c r="D413" s="19" t="n"/>
      <c r="E413" s="50" t="n"/>
      <c r="F413" s="22" t="n"/>
      <c r="G413" s="50" t="n"/>
      <c r="H413" s="22" t="n"/>
      <c r="I413" s="22" t="n"/>
      <c r="J413" s="22" t="n"/>
      <c r="K413" s="20" t="n"/>
      <c r="L413" s="23">
        <f>IF($Y413&lt;&gt;1,"",IF($F413="",IF(AND(ISNUMBER('Parâmetros'!$B$4),'Parâmetros'!$B$4&gt;=0,'Parâmetros'!$B$4&lt;=1),'Parâmetros'!$B$4,""),$F413))</f>
        <v/>
      </c>
      <c r="M413" s="23">
        <f>IF($Y413&lt;&gt;1,"",IF($H413="",IF(AND(ISNUMBER('Parâmetros'!$B$5),'Parâmetros'!$B$5&gt;=0,'Parâmetros'!$B$5&lt;=1),'Parâmetros'!$B$5,""),$H413))</f>
        <v/>
      </c>
      <c r="N413" s="23">
        <f>IF($Y413&lt;&gt;1,"",IF($I413="",IF(AND(ISNUMBER('Parâmetros'!$B$6),'Parâmetros'!$B$6&gt;=0,'Parâmetros'!$B$6&lt;=1),'Parâmetros'!$B$6,""),$I413))</f>
        <v/>
      </c>
      <c r="O413" s="23">
        <f>IF($Y413&lt;&gt;1,"",IF($J413="",IF(AND(ISNUMBER('Parâmetros'!$B$7),'Parâmetros'!$B$7&gt;=0,'Parâmetros'!$B$7&lt;=1),'Parâmetros'!$B$7,""),$J413))</f>
        <v/>
      </c>
      <c r="P413" s="51">
        <f>IF(OR($Y413&lt;&gt;1,NOT(ISNUMBER($L413))),"",$E413*$L413)</f>
        <v/>
      </c>
      <c r="Q413" s="51">
        <f>IF($Y413&lt;&gt;1,"",$G413)</f>
        <v/>
      </c>
      <c r="R413" s="51">
        <f>IF(OR($Y413&lt;&gt;1,NOT(ISNUMBER($M413))),"",$E413*$M413)</f>
        <v/>
      </c>
      <c r="S413" s="51">
        <f>IF(OR($Y413&lt;&gt;1,NOT(ISNUMBER($N413))),"",$E413*$N413)</f>
        <v/>
      </c>
      <c r="T413" s="51">
        <f>IF(OR($Y413&lt;&gt;1,NOT(ISNUMBER($O413))),"",$E413*$O413)</f>
        <v/>
      </c>
      <c r="U413" s="51">
        <f>IF(COUNT($P413:$T413)&lt;&gt;5,"",SUM($P413:$T413))</f>
        <v/>
      </c>
      <c r="V413" s="23">
        <f>IFERROR($U413/$E413,"")</f>
        <v/>
      </c>
      <c r="W413" s="25">
        <f>IF(COUNTA($A413:$K413)=0,"",IF($A413="","Informar competência",IF($B413="","Informar SKU",IF($C413="","Informar produto",IF($D413="","Informar categoria",IF(COUNTIF('Parâmetros'!$D$4:$D$13,$D413)=0,"Categoria fora da lista",IF($E413="","Informar estoque médio",IF($G413="","Informar armazenagem",IF(COUNTIFS($A$6:$A$505,$A413,$B$6:$B$505,$B413)&gt;1,"Duplicidade de competência e SKU",IF($Y413&lt;&gt;1,"Valor, taxa ou data inválida",IF($U413="","Revisar parâmetros padrão",IF($V413&gt;'Parâmetros'!$B$8,"Taxa acima do limite",IF($E413&gt;'Parâmetros'!$B$9,"Estoque acima do limite","OK")))))))))))))</f>
        <v/>
      </c>
      <c r="X413" s="26">
        <f>IF(OR($Y413&lt;&gt;1,$A413&lt;&gt;'Resumo'!$B$3,$U413=""),"",COUNTIFS($A$6:$A$505,'Resumo'!$B$3,$Y$6:$Y$505,1,$U$6:$U$505,"&gt;"&amp;$U413)+COUNTIFS($A$6:$A413,'Resumo'!$B$3,$Y$6:$Y413,1,$U$6:$U413,$U413))</f>
        <v/>
      </c>
      <c r="Y413" s="26">
        <f>IF(COUNTA($A413:$K413)=0,"",IFERROR(IF(AND(ISNUMBER($A413),DAY($A413)=1,$A413&gt;=DATE(2020,1,1),$A413&lt;=DATE(2100,12,1),$B413&lt;&gt;"",$C413&lt;&gt;"",$D413&lt;&gt;"",COUNTIF('Parâmetros'!$D$4:$D$13,$D413)=1,ISNUMBER($E413),$E413&gt;0,ISNUMBER($G413),$G413&gt;=0,OR($F413="",AND(ISNUMBER($F413),$F413&gt;=0,$F413&lt;=1)),OR($H413="",AND(ISNUMBER($H413),$H413&gt;=0,$H413&lt;=1)),OR($I413="",AND(ISNUMBER($I413),$I413&gt;=0,$I413&lt;=1)),OR($J413="",AND(ISNUMBER($J413),$J413&gt;=0,$J413&lt;=1)),COUNTIFS($A$6:$A$505,$A413,$B$6:$B$505,$B413)=1),1,0),0))</f>
        <v/>
      </c>
    </row>
    <row r="414">
      <c r="A414" s="46" t="n"/>
      <c r="B414" s="19" t="n"/>
      <c r="C414" s="20" t="n"/>
      <c r="D414" s="19" t="n"/>
      <c r="E414" s="50" t="n"/>
      <c r="F414" s="22" t="n"/>
      <c r="G414" s="50" t="n"/>
      <c r="H414" s="22" t="n"/>
      <c r="I414" s="22" t="n"/>
      <c r="J414" s="22" t="n"/>
      <c r="K414" s="20" t="n"/>
      <c r="L414" s="23">
        <f>IF($Y414&lt;&gt;1,"",IF($F414="",IF(AND(ISNUMBER('Parâmetros'!$B$4),'Parâmetros'!$B$4&gt;=0,'Parâmetros'!$B$4&lt;=1),'Parâmetros'!$B$4,""),$F414))</f>
        <v/>
      </c>
      <c r="M414" s="23">
        <f>IF($Y414&lt;&gt;1,"",IF($H414="",IF(AND(ISNUMBER('Parâmetros'!$B$5),'Parâmetros'!$B$5&gt;=0,'Parâmetros'!$B$5&lt;=1),'Parâmetros'!$B$5,""),$H414))</f>
        <v/>
      </c>
      <c r="N414" s="23">
        <f>IF($Y414&lt;&gt;1,"",IF($I414="",IF(AND(ISNUMBER('Parâmetros'!$B$6),'Parâmetros'!$B$6&gt;=0,'Parâmetros'!$B$6&lt;=1),'Parâmetros'!$B$6,""),$I414))</f>
        <v/>
      </c>
      <c r="O414" s="23">
        <f>IF($Y414&lt;&gt;1,"",IF($J414="",IF(AND(ISNUMBER('Parâmetros'!$B$7),'Parâmetros'!$B$7&gt;=0,'Parâmetros'!$B$7&lt;=1),'Parâmetros'!$B$7,""),$J414))</f>
        <v/>
      </c>
      <c r="P414" s="51">
        <f>IF(OR($Y414&lt;&gt;1,NOT(ISNUMBER($L414))),"",$E414*$L414)</f>
        <v/>
      </c>
      <c r="Q414" s="51">
        <f>IF($Y414&lt;&gt;1,"",$G414)</f>
        <v/>
      </c>
      <c r="R414" s="51">
        <f>IF(OR($Y414&lt;&gt;1,NOT(ISNUMBER($M414))),"",$E414*$M414)</f>
        <v/>
      </c>
      <c r="S414" s="51">
        <f>IF(OR($Y414&lt;&gt;1,NOT(ISNUMBER($N414))),"",$E414*$N414)</f>
        <v/>
      </c>
      <c r="T414" s="51">
        <f>IF(OR($Y414&lt;&gt;1,NOT(ISNUMBER($O414))),"",$E414*$O414)</f>
        <v/>
      </c>
      <c r="U414" s="51">
        <f>IF(COUNT($P414:$T414)&lt;&gt;5,"",SUM($P414:$T414))</f>
        <v/>
      </c>
      <c r="V414" s="23">
        <f>IFERROR($U414/$E414,"")</f>
        <v/>
      </c>
      <c r="W414" s="25">
        <f>IF(COUNTA($A414:$K414)=0,"",IF($A414="","Informar competência",IF($B414="","Informar SKU",IF($C414="","Informar produto",IF($D414="","Informar categoria",IF(COUNTIF('Parâmetros'!$D$4:$D$13,$D414)=0,"Categoria fora da lista",IF($E414="","Informar estoque médio",IF($G414="","Informar armazenagem",IF(COUNTIFS($A$6:$A$505,$A414,$B$6:$B$505,$B414)&gt;1,"Duplicidade de competência e SKU",IF($Y414&lt;&gt;1,"Valor, taxa ou data inválida",IF($U414="","Revisar parâmetros padrão",IF($V414&gt;'Parâmetros'!$B$8,"Taxa acima do limite",IF($E414&gt;'Parâmetros'!$B$9,"Estoque acima do limite","OK")))))))))))))</f>
        <v/>
      </c>
      <c r="X414" s="26">
        <f>IF(OR($Y414&lt;&gt;1,$A414&lt;&gt;'Resumo'!$B$3,$U414=""),"",COUNTIFS($A$6:$A$505,'Resumo'!$B$3,$Y$6:$Y$505,1,$U$6:$U$505,"&gt;"&amp;$U414)+COUNTIFS($A$6:$A414,'Resumo'!$B$3,$Y$6:$Y414,1,$U$6:$U414,$U414))</f>
        <v/>
      </c>
      <c r="Y414" s="26">
        <f>IF(COUNTA($A414:$K414)=0,"",IFERROR(IF(AND(ISNUMBER($A414),DAY($A414)=1,$A414&gt;=DATE(2020,1,1),$A414&lt;=DATE(2100,12,1),$B414&lt;&gt;"",$C414&lt;&gt;"",$D414&lt;&gt;"",COUNTIF('Parâmetros'!$D$4:$D$13,$D414)=1,ISNUMBER($E414),$E414&gt;0,ISNUMBER($G414),$G414&gt;=0,OR($F414="",AND(ISNUMBER($F414),$F414&gt;=0,$F414&lt;=1)),OR($H414="",AND(ISNUMBER($H414),$H414&gt;=0,$H414&lt;=1)),OR($I414="",AND(ISNUMBER($I414),$I414&gt;=0,$I414&lt;=1)),OR($J414="",AND(ISNUMBER($J414),$J414&gt;=0,$J414&lt;=1)),COUNTIFS($A$6:$A$505,$A414,$B$6:$B$505,$B414)=1),1,0),0))</f>
        <v/>
      </c>
    </row>
    <row r="415">
      <c r="A415" s="46" t="n"/>
      <c r="B415" s="19" t="n"/>
      <c r="C415" s="20" t="n"/>
      <c r="D415" s="19" t="n"/>
      <c r="E415" s="50" t="n"/>
      <c r="F415" s="22" t="n"/>
      <c r="G415" s="50" t="n"/>
      <c r="H415" s="22" t="n"/>
      <c r="I415" s="22" t="n"/>
      <c r="J415" s="22" t="n"/>
      <c r="K415" s="20" t="n"/>
      <c r="L415" s="23">
        <f>IF($Y415&lt;&gt;1,"",IF($F415="",IF(AND(ISNUMBER('Parâmetros'!$B$4),'Parâmetros'!$B$4&gt;=0,'Parâmetros'!$B$4&lt;=1),'Parâmetros'!$B$4,""),$F415))</f>
        <v/>
      </c>
      <c r="M415" s="23">
        <f>IF($Y415&lt;&gt;1,"",IF($H415="",IF(AND(ISNUMBER('Parâmetros'!$B$5),'Parâmetros'!$B$5&gt;=0,'Parâmetros'!$B$5&lt;=1),'Parâmetros'!$B$5,""),$H415))</f>
        <v/>
      </c>
      <c r="N415" s="23">
        <f>IF($Y415&lt;&gt;1,"",IF($I415="",IF(AND(ISNUMBER('Parâmetros'!$B$6),'Parâmetros'!$B$6&gt;=0,'Parâmetros'!$B$6&lt;=1),'Parâmetros'!$B$6,""),$I415))</f>
        <v/>
      </c>
      <c r="O415" s="23">
        <f>IF($Y415&lt;&gt;1,"",IF($J415="",IF(AND(ISNUMBER('Parâmetros'!$B$7),'Parâmetros'!$B$7&gt;=0,'Parâmetros'!$B$7&lt;=1),'Parâmetros'!$B$7,""),$J415))</f>
        <v/>
      </c>
      <c r="P415" s="51">
        <f>IF(OR($Y415&lt;&gt;1,NOT(ISNUMBER($L415))),"",$E415*$L415)</f>
        <v/>
      </c>
      <c r="Q415" s="51">
        <f>IF($Y415&lt;&gt;1,"",$G415)</f>
        <v/>
      </c>
      <c r="R415" s="51">
        <f>IF(OR($Y415&lt;&gt;1,NOT(ISNUMBER($M415))),"",$E415*$M415)</f>
        <v/>
      </c>
      <c r="S415" s="51">
        <f>IF(OR($Y415&lt;&gt;1,NOT(ISNUMBER($N415))),"",$E415*$N415)</f>
        <v/>
      </c>
      <c r="T415" s="51">
        <f>IF(OR($Y415&lt;&gt;1,NOT(ISNUMBER($O415))),"",$E415*$O415)</f>
        <v/>
      </c>
      <c r="U415" s="51">
        <f>IF(COUNT($P415:$T415)&lt;&gt;5,"",SUM($P415:$T415))</f>
        <v/>
      </c>
      <c r="V415" s="23">
        <f>IFERROR($U415/$E415,"")</f>
        <v/>
      </c>
      <c r="W415" s="25">
        <f>IF(COUNTA($A415:$K415)=0,"",IF($A415="","Informar competência",IF($B415="","Informar SKU",IF($C415="","Informar produto",IF($D415="","Informar categoria",IF(COUNTIF('Parâmetros'!$D$4:$D$13,$D415)=0,"Categoria fora da lista",IF($E415="","Informar estoque médio",IF($G415="","Informar armazenagem",IF(COUNTIFS($A$6:$A$505,$A415,$B$6:$B$505,$B415)&gt;1,"Duplicidade de competência e SKU",IF($Y415&lt;&gt;1,"Valor, taxa ou data inválida",IF($U415="","Revisar parâmetros padrão",IF($V415&gt;'Parâmetros'!$B$8,"Taxa acima do limite",IF($E415&gt;'Parâmetros'!$B$9,"Estoque acima do limite","OK")))))))))))))</f>
        <v/>
      </c>
      <c r="X415" s="26">
        <f>IF(OR($Y415&lt;&gt;1,$A415&lt;&gt;'Resumo'!$B$3,$U415=""),"",COUNTIFS($A$6:$A$505,'Resumo'!$B$3,$Y$6:$Y$505,1,$U$6:$U$505,"&gt;"&amp;$U415)+COUNTIFS($A$6:$A415,'Resumo'!$B$3,$Y$6:$Y415,1,$U$6:$U415,$U415))</f>
        <v/>
      </c>
      <c r="Y415" s="26">
        <f>IF(COUNTA($A415:$K415)=0,"",IFERROR(IF(AND(ISNUMBER($A415),DAY($A415)=1,$A415&gt;=DATE(2020,1,1),$A415&lt;=DATE(2100,12,1),$B415&lt;&gt;"",$C415&lt;&gt;"",$D415&lt;&gt;"",COUNTIF('Parâmetros'!$D$4:$D$13,$D415)=1,ISNUMBER($E415),$E415&gt;0,ISNUMBER($G415),$G415&gt;=0,OR($F415="",AND(ISNUMBER($F415),$F415&gt;=0,$F415&lt;=1)),OR($H415="",AND(ISNUMBER($H415),$H415&gt;=0,$H415&lt;=1)),OR($I415="",AND(ISNUMBER($I415),$I415&gt;=0,$I415&lt;=1)),OR($J415="",AND(ISNUMBER($J415),$J415&gt;=0,$J415&lt;=1)),COUNTIFS($A$6:$A$505,$A415,$B$6:$B$505,$B415)=1),1,0),0))</f>
        <v/>
      </c>
    </row>
    <row r="416">
      <c r="A416" s="46" t="n"/>
      <c r="B416" s="19" t="n"/>
      <c r="C416" s="20" t="n"/>
      <c r="D416" s="19" t="n"/>
      <c r="E416" s="50" t="n"/>
      <c r="F416" s="22" t="n"/>
      <c r="G416" s="50" t="n"/>
      <c r="H416" s="22" t="n"/>
      <c r="I416" s="22" t="n"/>
      <c r="J416" s="22" t="n"/>
      <c r="K416" s="20" t="n"/>
      <c r="L416" s="23">
        <f>IF($Y416&lt;&gt;1,"",IF($F416="",IF(AND(ISNUMBER('Parâmetros'!$B$4),'Parâmetros'!$B$4&gt;=0,'Parâmetros'!$B$4&lt;=1),'Parâmetros'!$B$4,""),$F416))</f>
        <v/>
      </c>
      <c r="M416" s="23">
        <f>IF($Y416&lt;&gt;1,"",IF($H416="",IF(AND(ISNUMBER('Parâmetros'!$B$5),'Parâmetros'!$B$5&gt;=0,'Parâmetros'!$B$5&lt;=1),'Parâmetros'!$B$5,""),$H416))</f>
        <v/>
      </c>
      <c r="N416" s="23">
        <f>IF($Y416&lt;&gt;1,"",IF($I416="",IF(AND(ISNUMBER('Parâmetros'!$B$6),'Parâmetros'!$B$6&gt;=0,'Parâmetros'!$B$6&lt;=1),'Parâmetros'!$B$6,""),$I416))</f>
        <v/>
      </c>
      <c r="O416" s="23">
        <f>IF($Y416&lt;&gt;1,"",IF($J416="",IF(AND(ISNUMBER('Parâmetros'!$B$7),'Parâmetros'!$B$7&gt;=0,'Parâmetros'!$B$7&lt;=1),'Parâmetros'!$B$7,""),$J416))</f>
        <v/>
      </c>
      <c r="P416" s="51">
        <f>IF(OR($Y416&lt;&gt;1,NOT(ISNUMBER($L416))),"",$E416*$L416)</f>
        <v/>
      </c>
      <c r="Q416" s="51">
        <f>IF($Y416&lt;&gt;1,"",$G416)</f>
        <v/>
      </c>
      <c r="R416" s="51">
        <f>IF(OR($Y416&lt;&gt;1,NOT(ISNUMBER($M416))),"",$E416*$M416)</f>
        <v/>
      </c>
      <c r="S416" s="51">
        <f>IF(OR($Y416&lt;&gt;1,NOT(ISNUMBER($N416))),"",$E416*$N416)</f>
        <v/>
      </c>
      <c r="T416" s="51">
        <f>IF(OR($Y416&lt;&gt;1,NOT(ISNUMBER($O416))),"",$E416*$O416)</f>
        <v/>
      </c>
      <c r="U416" s="51">
        <f>IF(COUNT($P416:$T416)&lt;&gt;5,"",SUM($P416:$T416))</f>
        <v/>
      </c>
      <c r="V416" s="23">
        <f>IFERROR($U416/$E416,"")</f>
        <v/>
      </c>
      <c r="W416" s="25">
        <f>IF(COUNTA($A416:$K416)=0,"",IF($A416="","Informar competência",IF($B416="","Informar SKU",IF($C416="","Informar produto",IF($D416="","Informar categoria",IF(COUNTIF('Parâmetros'!$D$4:$D$13,$D416)=0,"Categoria fora da lista",IF($E416="","Informar estoque médio",IF($G416="","Informar armazenagem",IF(COUNTIFS($A$6:$A$505,$A416,$B$6:$B$505,$B416)&gt;1,"Duplicidade de competência e SKU",IF($Y416&lt;&gt;1,"Valor, taxa ou data inválida",IF($U416="","Revisar parâmetros padrão",IF($V416&gt;'Parâmetros'!$B$8,"Taxa acima do limite",IF($E416&gt;'Parâmetros'!$B$9,"Estoque acima do limite","OK")))))))))))))</f>
        <v/>
      </c>
      <c r="X416" s="26">
        <f>IF(OR($Y416&lt;&gt;1,$A416&lt;&gt;'Resumo'!$B$3,$U416=""),"",COUNTIFS($A$6:$A$505,'Resumo'!$B$3,$Y$6:$Y$505,1,$U$6:$U$505,"&gt;"&amp;$U416)+COUNTIFS($A$6:$A416,'Resumo'!$B$3,$Y$6:$Y416,1,$U$6:$U416,$U416))</f>
        <v/>
      </c>
      <c r="Y416" s="26">
        <f>IF(COUNTA($A416:$K416)=0,"",IFERROR(IF(AND(ISNUMBER($A416),DAY($A416)=1,$A416&gt;=DATE(2020,1,1),$A416&lt;=DATE(2100,12,1),$B416&lt;&gt;"",$C416&lt;&gt;"",$D416&lt;&gt;"",COUNTIF('Parâmetros'!$D$4:$D$13,$D416)=1,ISNUMBER($E416),$E416&gt;0,ISNUMBER($G416),$G416&gt;=0,OR($F416="",AND(ISNUMBER($F416),$F416&gt;=0,$F416&lt;=1)),OR($H416="",AND(ISNUMBER($H416),$H416&gt;=0,$H416&lt;=1)),OR($I416="",AND(ISNUMBER($I416),$I416&gt;=0,$I416&lt;=1)),OR($J416="",AND(ISNUMBER($J416),$J416&gt;=0,$J416&lt;=1)),COUNTIFS($A$6:$A$505,$A416,$B$6:$B$505,$B416)=1),1,0),0))</f>
        <v/>
      </c>
    </row>
    <row r="417">
      <c r="A417" s="46" t="n"/>
      <c r="B417" s="19" t="n"/>
      <c r="C417" s="20" t="n"/>
      <c r="D417" s="19" t="n"/>
      <c r="E417" s="50" t="n"/>
      <c r="F417" s="22" t="n"/>
      <c r="G417" s="50" t="n"/>
      <c r="H417" s="22" t="n"/>
      <c r="I417" s="22" t="n"/>
      <c r="J417" s="22" t="n"/>
      <c r="K417" s="20" t="n"/>
      <c r="L417" s="23">
        <f>IF($Y417&lt;&gt;1,"",IF($F417="",IF(AND(ISNUMBER('Parâmetros'!$B$4),'Parâmetros'!$B$4&gt;=0,'Parâmetros'!$B$4&lt;=1),'Parâmetros'!$B$4,""),$F417))</f>
        <v/>
      </c>
      <c r="M417" s="23">
        <f>IF($Y417&lt;&gt;1,"",IF($H417="",IF(AND(ISNUMBER('Parâmetros'!$B$5),'Parâmetros'!$B$5&gt;=0,'Parâmetros'!$B$5&lt;=1),'Parâmetros'!$B$5,""),$H417))</f>
        <v/>
      </c>
      <c r="N417" s="23">
        <f>IF($Y417&lt;&gt;1,"",IF($I417="",IF(AND(ISNUMBER('Parâmetros'!$B$6),'Parâmetros'!$B$6&gt;=0,'Parâmetros'!$B$6&lt;=1),'Parâmetros'!$B$6,""),$I417))</f>
        <v/>
      </c>
      <c r="O417" s="23">
        <f>IF($Y417&lt;&gt;1,"",IF($J417="",IF(AND(ISNUMBER('Parâmetros'!$B$7),'Parâmetros'!$B$7&gt;=0,'Parâmetros'!$B$7&lt;=1),'Parâmetros'!$B$7,""),$J417))</f>
        <v/>
      </c>
      <c r="P417" s="51">
        <f>IF(OR($Y417&lt;&gt;1,NOT(ISNUMBER($L417))),"",$E417*$L417)</f>
        <v/>
      </c>
      <c r="Q417" s="51">
        <f>IF($Y417&lt;&gt;1,"",$G417)</f>
        <v/>
      </c>
      <c r="R417" s="51">
        <f>IF(OR($Y417&lt;&gt;1,NOT(ISNUMBER($M417))),"",$E417*$M417)</f>
        <v/>
      </c>
      <c r="S417" s="51">
        <f>IF(OR($Y417&lt;&gt;1,NOT(ISNUMBER($N417))),"",$E417*$N417)</f>
        <v/>
      </c>
      <c r="T417" s="51">
        <f>IF(OR($Y417&lt;&gt;1,NOT(ISNUMBER($O417))),"",$E417*$O417)</f>
        <v/>
      </c>
      <c r="U417" s="51">
        <f>IF(COUNT($P417:$T417)&lt;&gt;5,"",SUM($P417:$T417))</f>
        <v/>
      </c>
      <c r="V417" s="23">
        <f>IFERROR($U417/$E417,"")</f>
        <v/>
      </c>
      <c r="W417" s="25">
        <f>IF(COUNTA($A417:$K417)=0,"",IF($A417="","Informar competência",IF($B417="","Informar SKU",IF($C417="","Informar produto",IF($D417="","Informar categoria",IF(COUNTIF('Parâmetros'!$D$4:$D$13,$D417)=0,"Categoria fora da lista",IF($E417="","Informar estoque médio",IF($G417="","Informar armazenagem",IF(COUNTIFS($A$6:$A$505,$A417,$B$6:$B$505,$B417)&gt;1,"Duplicidade de competência e SKU",IF($Y417&lt;&gt;1,"Valor, taxa ou data inválida",IF($U417="","Revisar parâmetros padrão",IF($V417&gt;'Parâmetros'!$B$8,"Taxa acima do limite",IF($E417&gt;'Parâmetros'!$B$9,"Estoque acima do limite","OK")))))))))))))</f>
        <v/>
      </c>
      <c r="X417" s="26">
        <f>IF(OR($Y417&lt;&gt;1,$A417&lt;&gt;'Resumo'!$B$3,$U417=""),"",COUNTIFS($A$6:$A$505,'Resumo'!$B$3,$Y$6:$Y$505,1,$U$6:$U$505,"&gt;"&amp;$U417)+COUNTIFS($A$6:$A417,'Resumo'!$B$3,$Y$6:$Y417,1,$U$6:$U417,$U417))</f>
        <v/>
      </c>
      <c r="Y417" s="26">
        <f>IF(COUNTA($A417:$K417)=0,"",IFERROR(IF(AND(ISNUMBER($A417),DAY($A417)=1,$A417&gt;=DATE(2020,1,1),$A417&lt;=DATE(2100,12,1),$B417&lt;&gt;"",$C417&lt;&gt;"",$D417&lt;&gt;"",COUNTIF('Parâmetros'!$D$4:$D$13,$D417)=1,ISNUMBER($E417),$E417&gt;0,ISNUMBER($G417),$G417&gt;=0,OR($F417="",AND(ISNUMBER($F417),$F417&gt;=0,$F417&lt;=1)),OR($H417="",AND(ISNUMBER($H417),$H417&gt;=0,$H417&lt;=1)),OR($I417="",AND(ISNUMBER($I417),$I417&gt;=0,$I417&lt;=1)),OR($J417="",AND(ISNUMBER($J417),$J417&gt;=0,$J417&lt;=1)),COUNTIFS($A$6:$A$505,$A417,$B$6:$B$505,$B417)=1),1,0),0))</f>
        <v/>
      </c>
    </row>
    <row r="418">
      <c r="A418" s="46" t="n"/>
      <c r="B418" s="19" t="n"/>
      <c r="C418" s="20" t="n"/>
      <c r="D418" s="19" t="n"/>
      <c r="E418" s="50" t="n"/>
      <c r="F418" s="22" t="n"/>
      <c r="G418" s="50" t="n"/>
      <c r="H418" s="22" t="n"/>
      <c r="I418" s="22" t="n"/>
      <c r="J418" s="22" t="n"/>
      <c r="K418" s="20" t="n"/>
      <c r="L418" s="23">
        <f>IF($Y418&lt;&gt;1,"",IF($F418="",IF(AND(ISNUMBER('Parâmetros'!$B$4),'Parâmetros'!$B$4&gt;=0,'Parâmetros'!$B$4&lt;=1),'Parâmetros'!$B$4,""),$F418))</f>
        <v/>
      </c>
      <c r="M418" s="23">
        <f>IF($Y418&lt;&gt;1,"",IF($H418="",IF(AND(ISNUMBER('Parâmetros'!$B$5),'Parâmetros'!$B$5&gt;=0,'Parâmetros'!$B$5&lt;=1),'Parâmetros'!$B$5,""),$H418))</f>
        <v/>
      </c>
      <c r="N418" s="23">
        <f>IF($Y418&lt;&gt;1,"",IF($I418="",IF(AND(ISNUMBER('Parâmetros'!$B$6),'Parâmetros'!$B$6&gt;=0,'Parâmetros'!$B$6&lt;=1),'Parâmetros'!$B$6,""),$I418))</f>
        <v/>
      </c>
      <c r="O418" s="23">
        <f>IF($Y418&lt;&gt;1,"",IF($J418="",IF(AND(ISNUMBER('Parâmetros'!$B$7),'Parâmetros'!$B$7&gt;=0,'Parâmetros'!$B$7&lt;=1),'Parâmetros'!$B$7,""),$J418))</f>
        <v/>
      </c>
      <c r="P418" s="51">
        <f>IF(OR($Y418&lt;&gt;1,NOT(ISNUMBER($L418))),"",$E418*$L418)</f>
        <v/>
      </c>
      <c r="Q418" s="51">
        <f>IF($Y418&lt;&gt;1,"",$G418)</f>
        <v/>
      </c>
      <c r="R418" s="51">
        <f>IF(OR($Y418&lt;&gt;1,NOT(ISNUMBER($M418))),"",$E418*$M418)</f>
        <v/>
      </c>
      <c r="S418" s="51">
        <f>IF(OR($Y418&lt;&gt;1,NOT(ISNUMBER($N418))),"",$E418*$N418)</f>
        <v/>
      </c>
      <c r="T418" s="51">
        <f>IF(OR($Y418&lt;&gt;1,NOT(ISNUMBER($O418))),"",$E418*$O418)</f>
        <v/>
      </c>
      <c r="U418" s="51">
        <f>IF(COUNT($P418:$T418)&lt;&gt;5,"",SUM($P418:$T418))</f>
        <v/>
      </c>
      <c r="V418" s="23">
        <f>IFERROR($U418/$E418,"")</f>
        <v/>
      </c>
      <c r="W418" s="25">
        <f>IF(COUNTA($A418:$K418)=0,"",IF($A418="","Informar competência",IF($B418="","Informar SKU",IF($C418="","Informar produto",IF($D418="","Informar categoria",IF(COUNTIF('Parâmetros'!$D$4:$D$13,$D418)=0,"Categoria fora da lista",IF($E418="","Informar estoque médio",IF($G418="","Informar armazenagem",IF(COUNTIFS($A$6:$A$505,$A418,$B$6:$B$505,$B418)&gt;1,"Duplicidade de competência e SKU",IF($Y418&lt;&gt;1,"Valor, taxa ou data inválida",IF($U418="","Revisar parâmetros padrão",IF($V418&gt;'Parâmetros'!$B$8,"Taxa acima do limite",IF($E418&gt;'Parâmetros'!$B$9,"Estoque acima do limite","OK")))))))))))))</f>
        <v/>
      </c>
      <c r="X418" s="26">
        <f>IF(OR($Y418&lt;&gt;1,$A418&lt;&gt;'Resumo'!$B$3,$U418=""),"",COUNTIFS($A$6:$A$505,'Resumo'!$B$3,$Y$6:$Y$505,1,$U$6:$U$505,"&gt;"&amp;$U418)+COUNTIFS($A$6:$A418,'Resumo'!$B$3,$Y$6:$Y418,1,$U$6:$U418,$U418))</f>
        <v/>
      </c>
      <c r="Y418" s="26">
        <f>IF(COUNTA($A418:$K418)=0,"",IFERROR(IF(AND(ISNUMBER($A418),DAY($A418)=1,$A418&gt;=DATE(2020,1,1),$A418&lt;=DATE(2100,12,1),$B418&lt;&gt;"",$C418&lt;&gt;"",$D418&lt;&gt;"",COUNTIF('Parâmetros'!$D$4:$D$13,$D418)=1,ISNUMBER($E418),$E418&gt;0,ISNUMBER($G418),$G418&gt;=0,OR($F418="",AND(ISNUMBER($F418),$F418&gt;=0,$F418&lt;=1)),OR($H418="",AND(ISNUMBER($H418),$H418&gt;=0,$H418&lt;=1)),OR($I418="",AND(ISNUMBER($I418),$I418&gt;=0,$I418&lt;=1)),OR($J418="",AND(ISNUMBER($J418),$J418&gt;=0,$J418&lt;=1)),COUNTIFS($A$6:$A$505,$A418,$B$6:$B$505,$B418)=1),1,0),0))</f>
        <v/>
      </c>
    </row>
    <row r="419">
      <c r="A419" s="46" t="n"/>
      <c r="B419" s="19" t="n"/>
      <c r="C419" s="20" t="n"/>
      <c r="D419" s="19" t="n"/>
      <c r="E419" s="50" t="n"/>
      <c r="F419" s="22" t="n"/>
      <c r="G419" s="50" t="n"/>
      <c r="H419" s="22" t="n"/>
      <c r="I419" s="22" t="n"/>
      <c r="J419" s="22" t="n"/>
      <c r="K419" s="20" t="n"/>
      <c r="L419" s="23">
        <f>IF($Y419&lt;&gt;1,"",IF($F419="",IF(AND(ISNUMBER('Parâmetros'!$B$4),'Parâmetros'!$B$4&gt;=0,'Parâmetros'!$B$4&lt;=1),'Parâmetros'!$B$4,""),$F419))</f>
        <v/>
      </c>
      <c r="M419" s="23">
        <f>IF($Y419&lt;&gt;1,"",IF($H419="",IF(AND(ISNUMBER('Parâmetros'!$B$5),'Parâmetros'!$B$5&gt;=0,'Parâmetros'!$B$5&lt;=1),'Parâmetros'!$B$5,""),$H419))</f>
        <v/>
      </c>
      <c r="N419" s="23">
        <f>IF($Y419&lt;&gt;1,"",IF($I419="",IF(AND(ISNUMBER('Parâmetros'!$B$6),'Parâmetros'!$B$6&gt;=0,'Parâmetros'!$B$6&lt;=1),'Parâmetros'!$B$6,""),$I419))</f>
        <v/>
      </c>
      <c r="O419" s="23">
        <f>IF($Y419&lt;&gt;1,"",IF($J419="",IF(AND(ISNUMBER('Parâmetros'!$B$7),'Parâmetros'!$B$7&gt;=0,'Parâmetros'!$B$7&lt;=1),'Parâmetros'!$B$7,""),$J419))</f>
        <v/>
      </c>
      <c r="P419" s="51">
        <f>IF(OR($Y419&lt;&gt;1,NOT(ISNUMBER($L419))),"",$E419*$L419)</f>
        <v/>
      </c>
      <c r="Q419" s="51">
        <f>IF($Y419&lt;&gt;1,"",$G419)</f>
        <v/>
      </c>
      <c r="R419" s="51">
        <f>IF(OR($Y419&lt;&gt;1,NOT(ISNUMBER($M419))),"",$E419*$M419)</f>
        <v/>
      </c>
      <c r="S419" s="51">
        <f>IF(OR($Y419&lt;&gt;1,NOT(ISNUMBER($N419))),"",$E419*$N419)</f>
        <v/>
      </c>
      <c r="T419" s="51">
        <f>IF(OR($Y419&lt;&gt;1,NOT(ISNUMBER($O419))),"",$E419*$O419)</f>
        <v/>
      </c>
      <c r="U419" s="51">
        <f>IF(COUNT($P419:$T419)&lt;&gt;5,"",SUM($P419:$T419))</f>
        <v/>
      </c>
      <c r="V419" s="23">
        <f>IFERROR($U419/$E419,"")</f>
        <v/>
      </c>
      <c r="W419" s="25">
        <f>IF(COUNTA($A419:$K419)=0,"",IF($A419="","Informar competência",IF($B419="","Informar SKU",IF($C419="","Informar produto",IF($D419="","Informar categoria",IF(COUNTIF('Parâmetros'!$D$4:$D$13,$D419)=0,"Categoria fora da lista",IF($E419="","Informar estoque médio",IF($G419="","Informar armazenagem",IF(COUNTIFS($A$6:$A$505,$A419,$B$6:$B$505,$B419)&gt;1,"Duplicidade de competência e SKU",IF($Y419&lt;&gt;1,"Valor, taxa ou data inválida",IF($U419="","Revisar parâmetros padrão",IF($V419&gt;'Parâmetros'!$B$8,"Taxa acima do limite",IF($E419&gt;'Parâmetros'!$B$9,"Estoque acima do limite","OK")))))))))))))</f>
        <v/>
      </c>
      <c r="X419" s="26">
        <f>IF(OR($Y419&lt;&gt;1,$A419&lt;&gt;'Resumo'!$B$3,$U419=""),"",COUNTIFS($A$6:$A$505,'Resumo'!$B$3,$Y$6:$Y$505,1,$U$6:$U$505,"&gt;"&amp;$U419)+COUNTIFS($A$6:$A419,'Resumo'!$B$3,$Y$6:$Y419,1,$U$6:$U419,$U419))</f>
        <v/>
      </c>
      <c r="Y419" s="26">
        <f>IF(COUNTA($A419:$K419)=0,"",IFERROR(IF(AND(ISNUMBER($A419),DAY($A419)=1,$A419&gt;=DATE(2020,1,1),$A419&lt;=DATE(2100,12,1),$B419&lt;&gt;"",$C419&lt;&gt;"",$D419&lt;&gt;"",COUNTIF('Parâmetros'!$D$4:$D$13,$D419)=1,ISNUMBER($E419),$E419&gt;0,ISNUMBER($G419),$G419&gt;=0,OR($F419="",AND(ISNUMBER($F419),$F419&gt;=0,$F419&lt;=1)),OR($H419="",AND(ISNUMBER($H419),$H419&gt;=0,$H419&lt;=1)),OR($I419="",AND(ISNUMBER($I419),$I419&gt;=0,$I419&lt;=1)),OR($J419="",AND(ISNUMBER($J419),$J419&gt;=0,$J419&lt;=1)),COUNTIFS($A$6:$A$505,$A419,$B$6:$B$505,$B419)=1),1,0),0))</f>
        <v/>
      </c>
    </row>
    <row r="420">
      <c r="A420" s="46" t="n"/>
      <c r="B420" s="19" t="n"/>
      <c r="C420" s="20" t="n"/>
      <c r="D420" s="19" t="n"/>
      <c r="E420" s="50" t="n"/>
      <c r="F420" s="22" t="n"/>
      <c r="G420" s="50" t="n"/>
      <c r="H420" s="22" t="n"/>
      <c r="I420" s="22" t="n"/>
      <c r="J420" s="22" t="n"/>
      <c r="K420" s="20" t="n"/>
      <c r="L420" s="23">
        <f>IF($Y420&lt;&gt;1,"",IF($F420="",IF(AND(ISNUMBER('Parâmetros'!$B$4),'Parâmetros'!$B$4&gt;=0,'Parâmetros'!$B$4&lt;=1),'Parâmetros'!$B$4,""),$F420))</f>
        <v/>
      </c>
      <c r="M420" s="23">
        <f>IF($Y420&lt;&gt;1,"",IF($H420="",IF(AND(ISNUMBER('Parâmetros'!$B$5),'Parâmetros'!$B$5&gt;=0,'Parâmetros'!$B$5&lt;=1),'Parâmetros'!$B$5,""),$H420))</f>
        <v/>
      </c>
      <c r="N420" s="23">
        <f>IF($Y420&lt;&gt;1,"",IF($I420="",IF(AND(ISNUMBER('Parâmetros'!$B$6),'Parâmetros'!$B$6&gt;=0,'Parâmetros'!$B$6&lt;=1),'Parâmetros'!$B$6,""),$I420))</f>
        <v/>
      </c>
      <c r="O420" s="23">
        <f>IF($Y420&lt;&gt;1,"",IF($J420="",IF(AND(ISNUMBER('Parâmetros'!$B$7),'Parâmetros'!$B$7&gt;=0,'Parâmetros'!$B$7&lt;=1),'Parâmetros'!$B$7,""),$J420))</f>
        <v/>
      </c>
      <c r="P420" s="51">
        <f>IF(OR($Y420&lt;&gt;1,NOT(ISNUMBER($L420))),"",$E420*$L420)</f>
        <v/>
      </c>
      <c r="Q420" s="51">
        <f>IF($Y420&lt;&gt;1,"",$G420)</f>
        <v/>
      </c>
      <c r="R420" s="51">
        <f>IF(OR($Y420&lt;&gt;1,NOT(ISNUMBER($M420))),"",$E420*$M420)</f>
        <v/>
      </c>
      <c r="S420" s="51">
        <f>IF(OR($Y420&lt;&gt;1,NOT(ISNUMBER($N420))),"",$E420*$N420)</f>
        <v/>
      </c>
      <c r="T420" s="51">
        <f>IF(OR($Y420&lt;&gt;1,NOT(ISNUMBER($O420))),"",$E420*$O420)</f>
        <v/>
      </c>
      <c r="U420" s="51">
        <f>IF(COUNT($P420:$T420)&lt;&gt;5,"",SUM($P420:$T420))</f>
        <v/>
      </c>
      <c r="V420" s="23">
        <f>IFERROR($U420/$E420,"")</f>
        <v/>
      </c>
      <c r="W420" s="25">
        <f>IF(COUNTA($A420:$K420)=0,"",IF($A420="","Informar competência",IF($B420="","Informar SKU",IF($C420="","Informar produto",IF($D420="","Informar categoria",IF(COUNTIF('Parâmetros'!$D$4:$D$13,$D420)=0,"Categoria fora da lista",IF($E420="","Informar estoque médio",IF($G420="","Informar armazenagem",IF(COUNTIFS($A$6:$A$505,$A420,$B$6:$B$505,$B420)&gt;1,"Duplicidade de competência e SKU",IF($Y420&lt;&gt;1,"Valor, taxa ou data inválida",IF($U420="","Revisar parâmetros padrão",IF($V420&gt;'Parâmetros'!$B$8,"Taxa acima do limite",IF($E420&gt;'Parâmetros'!$B$9,"Estoque acima do limite","OK")))))))))))))</f>
        <v/>
      </c>
      <c r="X420" s="26">
        <f>IF(OR($Y420&lt;&gt;1,$A420&lt;&gt;'Resumo'!$B$3,$U420=""),"",COUNTIFS($A$6:$A$505,'Resumo'!$B$3,$Y$6:$Y$505,1,$U$6:$U$505,"&gt;"&amp;$U420)+COUNTIFS($A$6:$A420,'Resumo'!$B$3,$Y$6:$Y420,1,$U$6:$U420,$U420))</f>
        <v/>
      </c>
      <c r="Y420" s="26">
        <f>IF(COUNTA($A420:$K420)=0,"",IFERROR(IF(AND(ISNUMBER($A420),DAY($A420)=1,$A420&gt;=DATE(2020,1,1),$A420&lt;=DATE(2100,12,1),$B420&lt;&gt;"",$C420&lt;&gt;"",$D420&lt;&gt;"",COUNTIF('Parâmetros'!$D$4:$D$13,$D420)=1,ISNUMBER($E420),$E420&gt;0,ISNUMBER($G420),$G420&gt;=0,OR($F420="",AND(ISNUMBER($F420),$F420&gt;=0,$F420&lt;=1)),OR($H420="",AND(ISNUMBER($H420),$H420&gt;=0,$H420&lt;=1)),OR($I420="",AND(ISNUMBER($I420),$I420&gt;=0,$I420&lt;=1)),OR($J420="",AND(ISNUMBER($J420),$J420&gt;=0,$J420&lt;=1)),COUNTIFS($A$6:$A$505,$A420,$B$6:$B$505,$B420)=1),1,0),0))</f>
        <v/>
      </c>
    </row>
    <row r="421">
      <c r="A421" s="46" t="n"/>
      <c r="B421" s="19" t="n"/>
      <c r="C421" s="20" t="n"/>
      <c r="D421" s="19" t="n"/>
      <c r="E421" s="50" t="n"/>
      <c r="F421" s="22" t="n"/>
      <c r="G421" s="50" t="n"/>
      <c r="H421" s="22" t="n"/>
      <c r="I421" s="22" t="n"/>
      <c r="J421" s="22" t="n"/>
      <c r="K421" s="20" t="n"/>
      <c r="L421" s="23">
        <f>IF($Y421&lt;&gt;1,"",IF($F421="",IF(AND(ISNUMBER('Parâmetros'!$B$4),'Parâmetros'!$B$4&gt;=0,'Parâmetros'!$B$4&lt;=1),'Parâmetros'!$B$4,""),$F421))</f>
        <v/>
      </c>
      <c r="M421" s="23">
        <f>IF($Y421&lt;&gt;1,"",IF($H421="",IF(AND(ISNUMBER('Parâmetros'!$B$5),'Parâmetros'!$B$5&gt;=0,'Parâmetros'!$B$5&lt;=1),'Parâmetros'!$B$5,""),$H421))</f>
        <v/>
      </c>
      <c r="N421" s="23">
        <f>IF($Y421&lt;&gt;1,"",IF($I421="",IF(AND(ISNUMBER('Parâmetros'!$B$6),'Parâmetros'!$B$6&gt;=0,'Parâmetros'!$B$6&lt;=1),'Parâmetros'!$B$6,""),$I421))</f>
        <v/>
      </c>
      <c r="O421" s="23">
        <f>IF($Y421&lt;&gt;1,"",IF($J421="",IF(AND(ISNUMBER('Parâmetros'!$B$7),'Parâmetros'!$B$7&gt;=0,'Parâmetros'!$B$7&lt;=1),'Parâmetros'!$B$7,""),$J421))</f>
        <v/>
      </c>
      <c r="P421" s="51">
        <f>IF(OR($Y421&lt;&gt;1,NOT(ISNUMBER($L421))),"",$E421*$L421)</f>
        <v/>
      </c>
      <c r="Q421" s="51">
        <f>IF($Y421&lt;&gt;1,"",$G421)</f>
        <v/>
      </c>
      <c r="R421" s="51">
        <f>IF(OR($Y421&lt;&gt;1,NOT(ISNUMBER($M421))),"",$E421*$M421)</f>
        <v/>
      </c>
      <c r="S421" s="51">
        <f>IF(OR($Y421&lt;&gt;1,NOT(ISNUMBER($N421))),"",$E421*$N421)</f>
        <v/>
      </c>
      <c r="T421" s="51">
        <f>IF(OR($Y421&lt;&gt;1,NOT(ISNUMBER($O421))),"",$E421*$O421)</f>
        <v/>
      </c>
      <c r="U421" s="51">
        <f>IF(COUNT($P421:$T421)&lt;&gt;5,"",SUM($P421:$T421))</f>
        <v/>
      </c>
      <c r="V421" s="23">
        <f>IFERROR($U421/$E421,"")</f>
        <v/>
      </c>
      <c r="W421" s="25">
        <f>IF(COUNTA($A421:$K421)=0,"",IF($A421="","Informar competência",IF($B421="","Informar SKU",IF($C421="","Informar produto",IF($D421="","Informar categoria",IF(COUNTIF('Parâmetros'!$D$4:$D$13,$D421)=0,"Categoria fora da lista",IF($E421="","Informar estoque médio",IF($G421="","Informar armazenagem",IF(COUNTIFS($A$6:$A$505,$A421,$B$6:$B$505,$B421)&gt;1,"Duplicidade de competência e SKU",IF($Y421&lt;&gt;1,"Valor, taxa ou data inválida",IF($U421="","Revisar parâmetros padrão",IF($V421&gt;'Parâmetros'!$B$8,"Taxa acima do limite",IF($E421&gt;'Parâmetros'!$B$9,"Estoque acima do limite","OK")))))))))))))</f>
        <v/>
      </c>
      <c r="X421" s="26">
        <f>IF(OR($Y421&lt;&gt;1,$A421&lt;&gt;'Resumo'!$B$3,$U421=""),"",COUNTIFS($A$6:$A$505,'Resumo'!$B$3,$Y$6:$Y$505,1,$U$6:$U$505,"&gt;"&amp;$U421)+COUNTIFS($A$6:$A421,'Resumo'!$B$3,$Y$6:$Y421,1,$U$6:$U421,$U421))</f>
        <v/>
      </c>
      <c r="Y421" s="26">
        <f>IF(COUNTA($A421:$K421)=0,"",IFERROR(IF(AND(ISNUMBER($A421),DAY($A421)=1,$A421&gt;=DATE(2020,1,1),$A421&lt;=DATE(2100,12,1),$B421&lt;&gt;"",$C421&lt;&gt;"",$D421&lt;&gt;"",COUNTIF('Parâmetros'!$D$4:$D$13,$D421)=1,ISNUMBER($E421),$E421&gt;0,ISNUMBER($G421),$G421&gt;=0,OR($F421="",AND(ISNUMBER($F421),$F421&gt;=0,$F421&lt;=1)),OR($H421="",AND(ISNUMBER($H421),$H421&gt;=0,$H421&lt;=1)),OR($I421="",AND(ISNUMBER($I421),$I421&gt;=0,$I421&lt;=1)),OR($J421="",AND(ISNUMBER($J421),$J421&gt;=0,$J421&lt;=1)),COUNTIFS($A$6:$A$505,$A421,$B$6:$B$505,$B421)=1),1,0),0))</f>
        <v/>
      </c>
    </row>
    <row r="422">
      <c r="A422" s="46" t="n"/>
      <c r="B422" s="19" t="n"/>
      <c r="C422" s="20" t="n"/>
      <c r="D422" s="19" t="n"/>
      <c r="E422" s="50" t="n"/>
      <c r="F422" s="22" t="n"/>
      <c r="G422" s="50" t="n"/>
      <c r="H422" s="22" t="n"/>
      <c r="I422" s="22" t="n"/>
      <c r="J422" s="22" t="n"/>
      <c r="K422" s="20" t="n"/>
      <c r="L422" s="23">
        <f>IF($Y422&lt;&gt;1,"",IF($F422="",IF(AND(ISNUMBER('Parâmetros'!$B$4),'Parâmetros'!$B$4&gt;=0,'Parâmetros'!$B$4&lt;=1),'Parâmetros'!$B$4,""),$F422))</f>
        <v/>
      </c>
      <c r="M422" s="23">
        <f>IF($Y422&lt;&gt;1,"",IF($H422="",IF(AND(ISNUMBER('Parâmetros'!$B$5),'Parâmetros'!$B$5&gt;=0,'Parâmetros'!$B$5&lt;=1),'Parâmetros'!$B$5,""),$H422))</f>
        <v/>
      </c>
      <c r="N422" s="23">
        <f>IF($Y422&lt;&gt;1,"",IF($I422="",IF(AND(ISNUMBER('Parâmetros'!$B$6),'Parâmetros'!$B$6&gt;=0,'Parâmetros'!$B$6&lt;=1),'Parâmetros'!$B$6,""),$I422))</f>
        <v/>
      </c>
      <c r="O422" s="23">
        <f>IF($Y422&lt;&gt;1,"",IF($J422="",IF(AND(ISNUMBER('Parâmetros'!$B$7),'Parâmetros'!$B$7&gt;=0,'Parâmetros'!$B$7&lt;=1),'Parâmetros'!$B$7,""),$J422))</f>
        <v/>
      </c>
      <c r="P422" s="51">
        <f>IF(OR($Y422&lt;&gt;1,NOT(ISNUMBER($L422))),"",$E422*$L422)</f>
        <v/>
      </c>
      <c r="Q422" s="51">
        <f>IF($Y422&lt;&gt;1,"",$G422)</f>
        <v/>
      </c>
      <c r="R422" s="51">
        <f>IF(OR($Y422&lt;&gt;1,NOT(ISNUMBER($M422))),"",$E422*$M422)</f>
        <v/>
      </c>
      <c r="S422" s="51">
        <f>IF(OR($Y422&lt;&gt;1,NOT(ISNUMBER($N422))),"",$E422*$N422)</f>
        <v/>
      </c>
      <c r="T422" s="51">
        <f>IF(OR($Y422&lt;&gt;1,NOT(ISNUMBER($O422))),"",$E422*$O422)</f>
        <v/>
      </c>
      <c r="U422" s="51">
        <f>IF(COUNT($P422:$T422)&lt;&gt;5,"",SUM($P422:$T422))</f>
        <v/>
      </c>
      <c r="V422" s="23">
        <f>IFERROR($U422/$E422,"")</f>
        <v/>
      </c>
      <c r="W422" s="25">
        <f>IF(COUNTA($A422:$K422)=0,"",IF($A422="","Informar competência",IF($B422="","Informar SKU",IF($C422="","Informar produto",IF($D422="","Informar categoria",IF(COUNTIF('Parâmetros'!$D$4:$D$13,$D422)=0,"Categoria fora da lista",IF($E422="","Informar estoque médio",IF($G422="","Informar armazenagem",IF(COUNTIFS($A$6:$A$505,$A422,$B$6:$B$505,$B422)&gt;1,"Duplicidade de competência e SKU",IF($Y422&lt;&gt;1,"Valor, taxa ou data inválida",IF($U422="","Revisar parâmetros padrão",IF($V422&gt;'Parâmetros'!$B$8,"Taxa acima do limite",IF($E422&gt;'Parâmetros'!$B$9,"Estoque acima do limite","OK")))))))))))))</f>
        <v/>
      </c>
      <c r="X422" s="26">
        <f>IF(OR($Y422&lt;&gt;1,$A422&lt;&gt;'Resumo'!$B$3,$U422=""),"",COUNTIFS($A$6:$A$505,'Resumo'!$B$3,$Y$6:$Y$505,1,$U$6:$U$505,"&gt;"&amp;$U422)+COUNTIFS($A$6:$A422,'Resumo'!$B$3,$Y$6:$Y422,1,$U$6:$U422,$U422))</f>
        <v/>
      </c>
      <c r="Y422" s="26">
        <f>IF(COUNTA($A422:$K422)=0,"",IFERROR(IF(AND(ISNUMBER($A422),DAY($A422)=1,$A422&gt;=DATE(2020,1,1),$A422&lt;=DATE(2100,12,1),$B422&lt;&gt;"",$C422&lt;&gt;"",$D422&lt;&gt;"",COUNTIF('Parâmetros'!$D$4:$D$13,$D422)=1,ISNUMBER($E422),$E422&gt;0,ISNUMBER($G422),$G422&gt;=0,OR($F422="",AND(ISNUMBER($F422),$F422&gt;=0,$F422&lt;=1)),OR($H422="",AND(ISNUMBER($H422),$H422&gt;=0,$H422&lt;=1)),OR($I422="",AND(ISNUMBER($I422),$I422&gt;=0,$I422&lt;=1)),OR($J422="",AND(ISNUMBER($J422),$J422&gt;=0,$J422&lt;=1)),COUNTIFS($A$6:$A$505,$A422,$B$6:$B$505,$B422)=1),1,0),0))</f>
        <v/>
      </c>
    </row>
    <row r="423">
      <c r="A423" s="46" t="n"/>
      <c r="B423" s="19" t="n"/>
      <c r="C423" s="20" t="n"/>
      <c r="D423" s="19" t="n"/>
      <c r="E423" s="50" t="n"/>
      <c r="F423" s="22" t="n"/>
      <c r="G423" s="50" t="n"/>
      <c r="H423" s="22" t="n"/>
      <c r="I423" s="22" t="n"/>
      <c r="J423" s="22" t="n"/>
      <c r="K423" s="20" t="n"/>
      <c r="L423" s="23">
        <f>IF($Y423&lt;&gt;1,"",IF($F423="",IF(AND(ISNUMBER('Parâmetros'!$B$4),'Parâmetros'!$B$4&gt;=0,'Parâmetros'!$B$4&lt;=1),'Parâmetros'!$B$4,""),$F423))</f>
        <v/>
      </c>
      <c r="M423" s="23">
        <f>IF($Y423&lt;&gt;1,"",IF($H423="",IF(AND(ISNUMBER('Parâmetros'!$B$5),'Parâmetros'!$B$5&gt;=0,'Parâmetros'!$B$5&lt;=1),'Parâmetros'!$B$5,""),$H423))</f>
        <v/>
      </c>
      <c r="N423" s="23">
        <f>IF($Y423&lt;&gt;1,"",IF($I423="",IF(AND(ISNUMBER('Parâmetros'!$B$6),'Parâmetros'!$B$6&gt;=0,'Parâmetros'!$B$6&lt;=1),'Parâmetros'!$B$6,""),$I423))</f>
        <v/>
      </c>
      <c r="O423" s="23">
        <f>IF($Y423&lt;&gt;1,"",IF($J423="",IF(AND(ISNUMBER('Parâmetros'!$B$7),'Parâmetros'!$B$7&gt;=0,'Parâmetros'!$B$7&lt;=1),'Parâmetros'!$B$7,""),$J423))</f>
        <v/>
      </c>
      <c r="P423" s="51">
        <f>IF(OR($Y423&lt;&gt;1,NOT(ISNUMBER($L423))),"",$E423*$L423)</f>
        <v/>
      </c>
      <c r="Q423" s="51">
        <f>IF($Y423&lt;&gt;1,"",$G423)</f>
        <v/>
      </c>
      <c r="R423" s="51">
        <f>IF(OR($Y423&lt;&gt;1,NOT(ISNUMBER($M423))),"",$E423*$M423)</f>
        <v/>
      </c>
      <c r="S423" s="51">
        <f>IF(OR($Y423&lt;&gt;1,NOT(ISNUMBER($N423))),"",$E423*$N423)</f>
        <v/>
      </c>
      <c r="T423" s="51">
        <f>IF(OR($Y423&lt;&gt;1,NOT(ISNUMBER($O423))),"",$E423*$O423)</f>
        <v/>
      </c>
      <c r="U423" s="51">
        <f>IF(COUNT($P423:$T423)&lt;&gt;5,"",SUM($P423:$T423))</f>
        <v/>
      </c>
      <c r="V423" s="23">
        <f>IFERROR($U423/$E423,"")</f>
        <v/>
      </c>
      <c r="W423" s="25">
        <f>IF(COUNTA($A423:$K423)=0,"",IF($A423="","Informar competência",IF($B423="","Informar SKU",IF($C423="","Informar produto",IF($D423="","Informar categoria",IF(COUNTIF('Parâmetros'!$D$4:$D$13,$D423)=0,"Categoria fora da lista",IF($E423="","Informar estoque médio",IF($G423="","Informar armazenagem",IF(COUNTIFS($A$6:$A$505,$A423,$B$6:$B$505,$B423)&gt;1,"Duplicidade de competência e SKU",IF($Y423&lt;&gt;1,"Valor, taxa ou data inválida",IF($U423="","Revisar parâmetros padrão",IF($V423&gt;'Parâmetros'!$B$8,"Taxa acima do limite",IF($E423&gt;'Parâmetros'!$B$9,"Estoque acima do limite","OK")))))))))))))</f>
        <v/>
      </c>
      <c r="X423" s="26">
        <f>IF(OR($Y423&lt;&gt;1,$A423&lt;&gt;'Resumo'!$B$3,$U423=""),"",COUNTIFS($A$6:$A$505,'Resumo'!$B$3,$Y$6:$Y$505,1,$U$6:$U$505,"&gt;"&amp;$U423)+COUNTIFS($A$6:$A423,'Resumo'!$B$3,$Y$6:$Y423,1,$U$6:$U423,$U423))</f>
        <v/>
      </c>
      <c r="Y423" s="26">
        <f>IF(COUNTA($A423:$K423)=0,"",IFERROR(IF(AND(ISNUMBER($A423),DAY($A423)=1,$A423&gt;=DATE(2020,1,1),$A423&lt;=DATE(2100,12,1),$B423&lt;&gt;"",$C423&lt;&gt;"",$D423&lt;&gt;"",COUNTIF('Parâmetros'!$D$4:$D$13,$D423)=1,ISNUMBER($E423),$E423&gt;0,ISNUMBER($G423),$G423&gt;=0,OR($F423="",AND(ISNUMBER($F423),$F423&gt;=0,$F423&lt;=1)),OR($H423="",AND(ISNUMBER($H423),$H423&gt;=0,$H423&lt;=1)),OR($I423="",AND(ISNUMBER($I423),$I423&gt;=0,$I423&lt;=1)),OR($J423="",AND(ISNUMBER($J423),$J423&gt;=0,$J423&lt;=1)),COUNTIFS($A$6:$A$505,$A423,$B$6:$B$505,$B423)=1),1,0),0))</f>
        <v/>
      </c>
    </row>
    <row r="424">
      <c r="A424" s="46" t="n"/>
      <c r="B424" s="19" t="n"/>
      <c r="C424" s="20" t="n"/>
      <c r="D424" s="19" t="n"/>
      <c r="E424" s="50" t="n"/>
      <c r="F424" s="22" t="n"/>
      <c r="G424" s="50" t="n"/>
      <c r="H424" s="22" t="n"/>
      <c r="I424" s="22" t="n"/>
      <c r="J424" s="22" t="n"/>
      <c r="K424" s="20" t="n"/>
      <c r="L424" s="23">
        <f>IF($Y424&lt;&gt;1,"",IF($F424="",IF(AND(ISNUMBER('Parâmetros'!$B$4),'Parâmetros'!$B$4&gt;=0,'Parâmetros'!$B$4&lt;=1),'Parâmetros'!$B$4,""),$F424))</f>
        <v/>
      </c>
      <c r="M424" s="23">
        <f>IF($Y424&lt;&gt;1,"",IF($H424="",IF(AND(ISNUMBER('Parâmetros'!$B$5),'Parâmetros'!$B$5&gt;=0,'Parâmetros'!$B$5&lt;=1),'Parâmetros'!$B$5,""),$H424))</f>
        <v/>
      </c>
      <c r="N424" s="23">
        <f>IF($Y424&lt;&gt;1,"",IF($I424="",IF(AND(ISNUMBER('Parâmetros'!$B$6),'Parâmetros'!$B$6&gt;=0,'Parâmetros'!$B$6&lt;=1),'Parâmetros'!$B$6,""),$I424))</f>
        <v/>
      </c>
      <c r="O424" s="23">
        <f>IF($Y424&lt;&gt;1,"",IF($J424="",IF(AND(ISNUMBER('Parâmetros'!$B$7),'Parâmetros'!$B$7&gt;=0,'Parâmetros'!$B$7&lt;=1),'Parâmetros'!$B$7,""),$J424))</f>
        <v/>
      </c>
      <c r="P424" s="51">
        <f>IF(OR($Y424&lt;&gt;1,NOT(ISNUMBER($L424))),"",$E424*$L424)</f>
        <v/>
      </c>
      <c r="Q424" s="51">
        <f>IF($Y424&lt;&gt;1,"",$G424)</f>
        <v/>
      </c>
      <c r="R424" s="51">
        <f>IF(OR($Y424&lt;&gt;1,NOT(ISNUMBER($M424))),"",$E424*$M424)</f>
        <v/>
      </c>
      <c r="S424" s="51">
        <f>IF(OR($Y424&lt;&gt;1,NOT(ISNUMBER($N424))),"",$E424*$N424)</f>
        <v/>
      </c>
      <c r="T424" s="51">
        <f>IF(OR($Y424&lt;&gt;1,NOT(ISNUMBER($O424))),"",$E424*$O424)</f>
        <v/>
      </c>
      <c r="U424" s="51">
        <f>IF(COUNT($P424:$T424)&lt;&gt;5,"",SUM($P424:$T424))</f>
        <v/>
      </c>
      <c r="V424" s="23">
        <f>IFERROR($U424/$E424,"")</f>
        <v/>
      </c>
      <c r="W424" s="25">
        <f>IF(COUNTA($A424:$K424)=0,"",IF($A424="","Informar competência",IF($B424="","Informar SKU",IF($C424="","Informar produto",IF($D424="","Informar categoria",IF(COUNTIF('Parâmetros'!$D$4:$D$13,$D424)=0,"Categoria fora da lista",IF($E424="","Informar estoque médio",IF($G424="","Informar armazenagem",IF(COUNTIFS($A$6:$A$505,$A424,$B$6:$B$505,$B424)&gt;1,"Duplicidade de competência e SKU",IF($Y424&lt;&gt;1,"Valor, taxa ou data inválida",IF($U424="","Revisar parâmetros padrão",IF($V424&gt;'Parâmetros'!$B$8,"Taxa acima do limite",IF($E424&gt;'Parâmetros'!$B$9,"Estoque acima do limite","OK")))))))))))))</f>
        <v/>
      </c>
      <c r="X424" s="26">
        <f>IF(OR($Y424&lt;&gt;1,$A424&lt;&gt;'Resumo'!$B$3,$U424=""),"",COUNTIFS($A$6:$A$505,'Resumo'!$B$3,$Y$6:$Y$505,1,$U$6:$U$505,"&gt;"&amp;$U424)+COUNTIFS($A$6:$A424,'Resumo'!$B$3,$Y$6:$Y424,1,$U$6:$U424,$U424))</f>
        <v/>
      </c>
      <c r="Y424" s="26">
        <f>IF(COUNTA($A424:$K424)=0,"",IFERROR(IF(AND(ISNUMBER($A424),DAY($A424)=1,$A424&gt;=DATE(2020,1,1),$A424&lt;=DATE(2100,12,1),$B424&lt;&gt;"",$C424&lt;&gt;"",$D424&lt;&gt;"",COUNTIF('Parâmetros'!$D$4:$D$13,$D424)=1,ISNUMBER($E424),$E424&gt;0,ISNUMBER($G424),$G424&gt;=0,OR($F424="",AND(ISNUMBER($F424),$F424&gt;=0,$F424&lt;=1)),OR($H424="",AND(ISNUMBER($H424),$H424&gt;=0,$H424&lt;=1)),OR($I424="",AND(ISNUMBER($I424),$I424&gt;=0,$I424&lt;=1)),OR($J424="",AND(ISNUMBER($J424),$J424&gt;=0,$J424&lt;=1)),COUNTIFS($A$6:$A$505,$A424,$B$6:$B$505,$B424)=1),1,0),0))</f>
        <v/>
      </c>
    </row>
    <row r="425">
      <c r="A425" s="46" t="n"/>
      <c r="B425" s="19" t="n"/>
      <c r="C425" s="20" t="n"/>
      <c r="D425" s="19" t="n"/>
      <c r="E425" s="50" t="n"/>
      <c r="F425" s="22" t="n"/>
      <c r="G425" s="50" t="n"/>
      <c r="H425" s="22" t="n"/>
      <c r="I425" s="22" t="n"/>
      <c r="J425" s="22" t="n"/>
      <c r="K425" s="20" t="n"/>
      <c r="L425" s="23">
        <f>IF($Y425&lt;&gt;1,"",IF($F425="",IF(AND(ISNUMBER('Parâmetros'!$B$4),'Parâmetros'!$B$4&gt;=0,'Parâmetros'!$B$4&lt;=1),'Parâmetros'!$B$4,""),$F425))</f>
        <v/>
      </c>
      <c r="M425" s="23">
        <f>IF($Y425&lt;&gt;1,"",IF($H425="",IF(AND(ISNUMBER('Parâmetros'!$B$5),'Parâmetros'!$B$5&gt;=0,'Parâmetros'!$B$5&lt;=1),'Parâmetros'!$B$5,""),$H425))</f>
        <v/>
      </c>
      <c r="N425" s="23">
        <f>IF($Y425&lt;&gt;1,"",IF($I425="",IF(AND(ISNUMBER('Parâmetros'!$B$6),'Parâmetros'!$B$6&gt;=0,'Parâmetros'!$B$6&lt;=1),'Parâmetros'!$B$6,""),$I425))</f>
        <v/>
      </c>
      <c r="O425" s="23">
        <f>IF($Y425&lt;&gt;1,"",IF($J425="",IF(AND(ISNUMBER('Parâmetros'!$B$7),'Parâmetros'!$B$7&gt;=0,'Parâmetros'!$B$7&lt;=1),'Parâmetros'!$B$7,""),$J425))</f>
        <v/>
      </c>
      <c r="P425" s="51">
        <f>IF(OR($Y425&lt;&gt;1,NOT(ISNUMBER($L425))),"",$E425*$L425)</f>
        <v/>
      </c>
      <c r="Q425" s="51">
        <f>IF($Y425&lt;&gt;1,"",$G425)</f>
        <v/>
      </c>
      <c r="R425" s="51">
        <f>IF(OR($Y425&lt;&gt;1,NOT(ISNUMBER($M425))),"",$E425*$M425)</f>
        <v/>
      </c>
      <c r="S425" s="51">
        <f>IF(OR($Y425&lt;&gt;1,NOT(ISNUMBER($N425))),"",$E425*$N425)</f>
        <v/>
      </c>
      <c r="T425" s="51">
        <f>IF(OR($Y425&lt;&gt;1,NOT(ISNUMBER($O425))),"",$E425*$O425)</f>
        <v/>
      </c>
      <c r="U425" s="51">
        <f>IF(COUNT($P425:$T425)&lt;&gt;5,"",SUM($P425:$T425))</f>
        <v/>
      </c>
      <c r="V425" s="23">
        <f>IFERROR($U425/$E425,"")</f>
        <v/>
      </c>
      <c r="W425" s="25">
        <f>IF(COUNTA($A425:$K425)=0,"",IF($A425="","Informar competência",IF($B425="","Informar SKU",IF($C425="","Informar produto",IF($D425="","Informar categoria",IF(COUNTIF('Parâmetros'!$D$4:$D$13,$D425)=0,"Categoria fora da lista",IF($E425="","Informar estoque médio",IF($G425="","Informar armazenagem",IF(COUNTIFS($A$6:$A$505,$A425,$B$6:$B$505,$B425)&gt;1,"Duplicidade de competência e SKU",IF($Y425&lt;&gt;1,"Valor, taxa ou data inválida",IF($U425="","Revisar parâmetros padrão",IF($V425&gt;'Parâmetros'!$B$8,"Taxa acima do limite",IF($E425&gt;'Parâmetros'!$B$9,"Estoque acima do limite","OK")))))))))))))</f>
        <v/>
      </c>
      <c r="X425" s="26">
        <f>IF(OR($Y425&lt;&gt;1,$A425&lt;&gt;'Resumo'!$B$3,$U425=""),"",COUNTIFS($A$6:$A$505,'Resumo'!$B$3,$Y$6:$Y$505,1,$U$6:$U$505,"&gt;"&amp;$U425)+COUNTIFS($A$6:$A425,'Resumo'!$B$3,$Y$6:$Y425,1,$U$6:$U425,$U425))</f>
        <v/>
      </c>
      <c r="Y425" s="26">
        <f>IF(COUNTA($A425:$K425)=0,"",IFERROR(IF(AND(ISNUMBER($A425),DAY($A425)=1,$A425&gt;=DATE(2020,1,1),$A425&lt;=DATE(2100,12,1),$B425&lt;&gt;"",$C425&lt;&gt;"",$D425&lt;&gt;"",COUNTIF('Parâmetros'!$D$4:$D$13,$D425)=1,ISNUMBER($E425),$E425&gt;0,ISNUMBER($G425),$G425&gt;=0,OR($F425="",AND(ISNUMBER($F425),$F425&gt;=0,$F425&lt;=1)),OR($H425="",AND(ISNUMBER($H425),$H425&gt;=0,$H425&lt;=1)),OR($I425="",AND(ISNUMBER($I425),$I425&gt;=0,$I425&lt;=1)),OR($J425="",AND(ISNUMBER($J425),$J425&gt;=0,$J425&lt;=1)),COUNTIFS($A$6:$A$505,$A425,$B$6:$B$505,$B425)=1),1,0),0))</f>
        <v/>
      </c>
    </row>
    <row r="426">
      <c r="A426" s="46" t="n"/>
      <c r="B426" s="19" t="n"/>
      <c r="C426" s="20" t="n"/>
      <c r="D426" s="19" t="n"/>
      <c r="E426" s="50" t="n"/>
      <c r="F426" s="22" t="n"/>
      <c r="G426" s="50" t="n"/>
      <c r="H426" s="22" t="n"/>
      <c r="I426" s="22" t="n"/>
      <c r="J426" s="22" t="n"/>
      <c r="K426" s="20" t="n"/>
      <c r="L426" s="23">
        <f>IF($Y426&lt;&gt;1,"",IF($F426="",IF(AND(ISNUMBER('Parâmetros'!$B$4),'Parâmetros'!$B$4&gt;=0,'Parâmetros'!$B$4&lt;=1),'Parâmetros'!$B$4,""),$F426))</f>
        <v/>
      </c>
      <c r="M426" s="23">
        <f>IF($Y426&lt;&gt;1,"",IF($H426="",IF(AND(ISNUMBER('Parâmetros'!$B$5),'Parâmetros'!$B$5&gt;=0,'Parâmetros'!$B$5&lt;=1),'Parâmetros'!$B$5,""),$H426))</f>
        <v/>
      </c>
      <c r="N426" s="23">
        <f>IF($Y426&lt;&gt;1,"",IF($I426="",IF(AND(ISNUMBER('Parâmetros'!$B$6),'Parâmetros'!$B$6&gt;=0,'Parâmetros'!$B$6&lt;=1),'Parâmetros'!$B$6,""),$I426))</f>
        <v/>
      </c>
      <c r="O426" s="23">
        <f>IF($Y426&lt;&gt;1,"",IF($J426="",IF(AND(ISNUMBER('Parâmetros'!$B$7),'Parâmetros'!$B$7&gt;=0,'Parâmetros'!$B$7&lt;=1),'Parâmetros'!$B$7,""),$J426))</f>
        <v/>
      </c>
      <c r="P426" s="51">
        <f>IF(OR($Y426&lt;&gt;1,NOT(ISNUMBER($L426))),"",$E426*$L426)</f>
        <v/>
      </c>
      <c r="Q426" s="51">
        <f>IF($Y426&lt;&gt;1,"",$G426)</f>
        <v/>
      </c>
      <c r="R426" s="51">
        <f>IF(OR($Y426&lt;&gt;1,NOT(ISNUMBER($M426))),"",$E426*$M426)</f>
        <v/>
      </c>
      <c r="S426" s="51">
        <f>IF(OR($Y426&lt;&gt;1,NOT(ISNUMBER($N426))),"",$E426*$N426)</f>
        <v/>
      </c>
      <c r="T426" s="51">
        <f>IF(OR($Y426&lt;&gt;1,NOT(ISNUMBER($O426))),"",$E426*$O426)</f>
        <v/>
      </c>
      <c r="U426" s="51">
        <f>IF(COUNT($P426:$T426)&lt;&gt;5,"",SUM($P426:$T426))</f>
        <v/>
      </c>
      <c r="V426" s="23">
        <f>IFERROR($U426/$E426,"")</f>
        <v/>
      </c>
      <c r="W426" s="25">
        <f>IF(COUNTA($A426:$K426)=0,"",IF($A426="","Informar competência",IF($B426="","Informar SKU",IF($C426="","Informar produto",IF($D426="","Informar categoria",IF(COUNTIF('Parâmetros'!$D$4:$D$13,$D426)=0,"Categoria fora da lista",IF($E426="","Informar estoque médio",IF($G426="","Informar armazenagem",IF(COUNTIFS($A$6:$A$505,$A426,$B$6:$B$505,$B426)&gt;1,"Duplicidade de competência e SKU",IF($Y426&lt;&gt;1,"Valor, taxa ou data inválida",IF($U426="","Revisar parâmetros padrão",IF($V426&gt;'Parâmetros'!$B$8,"Taxa acima do limite",IF($E426&gt;'Parâmetros'!$B$9,"Estoque acima do limite","OK")))))))))))))</f>
        <v/>
      </c>
      <c r="X426" s="26">
        <f>IF(OR($Y426&lt;&gt;1,$A426&lt;&gt;'Resumo'!$B$3,$U426=""),"",COUNTIFS($A$6:$A$505,'Resumo'!$B$3,$Y$6:$Y$505,1,$U$6:$U$505,"&gt;"&amp;$U426)+COUNTIFS($A$6:$A426,'Resumo'!$B$3,$Y$6:$Y426,1,$U$6:$U426,$U426))</f>
        <v/>
      </c>
      <c r="Y426" s="26">
        <f>IF(COUNTA($A426:$K426)=0,"",IFERROR(IF(AND(ISNUMBER($A426),DAY($A426)=1,$A426&gt;=DATE(2020,1,1),$A426&lt;=DATE(2100,12,1),$B426&lt;&gt;"",$C426&lt;&gt;"",$D426&lt;&gt;"",COUNTIF('Parâmetros'!$D$4:$D$13,$D426)=1,ISNUMBER($E426),$E426&gt;0,ISNUMBER($G426),$G426&gt;=0,OR($F426="",AND(ISNUMBER($F426),$F426&gt;=0,$F426&lt;=1)),OR($H426="",AND(ISNUMBER($H426),$H426&gt;=0,$H426&lt;=1)),OR($I426="",AND(ISNUMBER($I426),$I426&gt;=0,$I426&lt;=1)),OR($J426="",AND(ISNUMBER($J426),$J426&gt;=0,$J426&lt;=1)),COUNTIFS($A$6:$A$505,$A426,$B$6:$B$505,$B426)=1),1,0),0))</f>
        <v/>
      </c>
    </row>
    <row r="427">
      <c r="A427" s="46" t="n"/>
      <c r="B427" s="19" t="n"/>
      <c r="C427" s="20" t="n"/>
      <c r="D427" s="19" t="n"/>
      <c r="E427" s="50" t="n"/>
      <c r="F427" s="22" t="n"/>
      <c r="G427" s="50" t="n"/>
      <c r="H427" s="22" t="n"/>
      <c r="I427" s="22" t="n"/>
      <c r="J427" s="22" t="n"/>
      <c r="K427" s="20" t="n"/>
      <c r="L427" s="23">
        <f>IF($Y427&lt;&gt;1,"",IF($F427="",IF(AND(ISNUMBER('Parâmetros'!$B$4),'Parâmetros'!$B$4&gt;=0,'Parâmetros'!$B$4&lt;=1),'Parâmetros'!$B$4,""),$F427))</f>
        <v/>
      </c>
      <c r="M427" s="23">
        <f>IF($Y427&lt;&gt;1,"",IF($H427="",IF(AND(ISNUMBER('Parâmetros'!$B$5),'Parâmetros'!$B$5&gt;=0,'Parâmetros'!$B$5&lt;=1),'Parâmetros'!$B$5,""),$H427))</f>
        <v/>
      </c>
      <c r="N427" s="23">
        <f>IF($Y427&lt;&gt;1,"",IF($I427="",IF(AND(ISNUMBER('Parâmetros'!$B$6),'Parâmetros'!$B$6&gt;=0,'Parâmetros'!$B$6&lt;=1),'Parâmetros'!$B$6,""),$I427))</f>
        <v/>
      </c>
      <c r="O427" s="23">
        <f>IF($Y427&lt;&gt;1,"",IF($J427="",IF(AND(ISNUMBER('Parâmetros'!$B$7),'Parâmetros'!$B$7&gt;=0,'Parâmetros'!$B$7&lt;=1),'Parâmetros'!$B$7,""),$J427))</f>
        <v/>
      </c>
      <c r="P427" s="51">
        <f>IF(OR($Y427&lt;&gt;1,NOT(ISNUMBER($L427))),"",$E427*$L427)</f>
        <v/>
      </c>
      <c r="Q427" s="51">
        <f>IF($Y427&lt;&gt;1,"",$G427)</f>
        <v/>
      </c>
      <c r="R427" s="51">
        <f>IF(OR($Y427&lt;&gt;1,NOT(ISNUMBER($M427))),"",$E427*$M427)</f>
        <v/>
      </c>
      <c r="S427" s="51">
        <f>IF(OR($Y427&lt;&gt;1,NOT(ISNUMBER($N427))),"",$E427*$N427)</f>
        <v/>
      </c>
      <c r="T427" s="51">
        <f>IF(OR($Y427&lt;&gt;1,NOT(ISNUMBER($O427))),"",$E427*$O427)</f>
        <v/>
      </c>
      <c r="U427" s="51">
        <f>IF(COUNT($P427:$T427)&lt;&gt;5,"",SUM($P427:$T427))</f>
        <v/>
      </c>
      <c r="V427" s="23">
        <f>IFERROR($U427/$E427,"")</f>
        <v/>
      </c>
      <c r="W427" s="25">
        <f>IF(COUNTA($A427:$K427)=0,"",IF($A427="","Informar competência",IF($B427="","Informar SKU",IF($C427="","Informar produto",IF($D427="","Informar categoria",IF(COUNTIF('Parâmetros'!$D$4:$D$13,$D427)=0,"Categoria fora da lista",IF($E427="","Informar estoque médio",IF($G427="","Informar armazenagem",IF(COUNTIFS($A$6:$A$505,$A427,$B$6:$B$505,$B427)&gt;1,"Duplicidade de competência e SKU",IF($Y427&lt;&gt;1,"Valor, taxa ou data inválida",IF($U427="","Revisar parâmetros padrão",IF($V427&gt;'Parâmetros'!$B$8,"Taxa acima do limite",IF($E427&gt;'Parâmetros'!$B$9,"Estoque acima do limite","OK")))))))))))))</f>
        <v/>
      </c>
      <c r="X427" s="26">
        <f>IF(OR($Y427&lt;&gt;1,$A427&lt;&gt;'Resumo'!$B$3,$U427=""),"",COUNTIFS($A$6:$A$505,'Resumo'!$B$3,$Y$6:$Y$505,1,$U$6:$U$505,"&gt;"&amp;$U427)+COUNTIFS($A$6:$A427,'Resumo'!$B$3,$Y$6:$Y427,1,$U$6:$U427,$U427))</f>
        <v/>
      </c>
      <c r="Y427" s="26">
        <f>IF(COUNTA($A427:$K427)=0,"",IFERROR(IF(AND(ISNUMBER($A427),DAY($A427)=1,$A427&gt;=DATE(2020,1,1),$A427&lt;=DATE(2100,12,1),$B427&lt;&gt;"",$C427&lt;&gt;"",$D427&lt;&gt;"",COUNTIF('Parâmetros'!$D$4:$D$13,$D427)=1,ISNUMBER($E427),$E427&gt;0,ISNUMBER($G427),$G427&gt;=0,OR($F427="",AND(ISNUMBER($F427),$F427&gt;=0,$F427&lt;=1)),OR($H427="",AND(ISNUMBER($H427),$H427&gt;=0,$H427&lt;=1)),OR($I427="",AND(ISNUMBER($I427),$I427&gt;=0,$I427&lt;=1)),OR($J427="",AND(ISNUMBER($J427),$J427&gt;=0,$J427&lt;=1)),COUNTIFS($A$6:$A$505,$A427,$B$6:$B$505,$B427)=1),1,0),0))</f>
        <v/>
      </c>
    </row>
    <row r="428">
      <c r="A428" s="46" t="n"/>
      <c r="B428" s="19" t="n"/>
      <c r="C428" s="20" t="n"/>
      <c r="D428" s="19" t="n"/>
      <c r="E428" s="50" t="n"/>
      <c r="F428" s="22" t="n"/>
      <c r="G428" s="50" t="n"/>
      <c r="H428" s="22" t="n"/>
      <c r="I428" s="22" t="n"/>
      <c r="J428" s="22" t="n"/>
      <c r="K428" s="20" t="n"/>
      <c r="L428" s="23">
        <f>IF($Y428&lt;&gt;1,"",IF($F428="",IF(AND(ISNUMBER('Parâmetros'!$B$4),'Parâmetros'!$B$4&gt;=0,'Parâmetros'!$B$4&lt;=1),'Parâmetros'!$B$4,""),$F428))</f>
        <v/>
      </c>
      <c r="M428" s="23">
        <f>IF($Y428&lt;&gt;1,"",IF($H428="",IF(AND(ISNUMBER('Parâmetros'!$B$5),'Parâmetros'!$B$5&gt;=0,'Parâmetros'!$B$5&lt;=1),'Parâmetros'!$B$5,""),$H428))</f>
        <v/>
      </c>
      <c r="N428" s="23">
        <f>IF($Y428&lt;&gt;1,"",IF($I428="",IF(AND(ISNUMBER('Parâmetros'!$B$6),'Parâmetros'!$B$6&gt;=0,'Parâmetros'!$B$6&lt;=1),'Parâmetros'!$B$6,""),$I428))</f>
        <v/>
      </c>
      <c r="O428" s="23">
        <f>IF($Y428&lt;&gt;1,"",IF($J428="",IF(AND(ISNUMBER('Parâmetros'!$B$7),'Parâmetros'!$B$7&gt;=0,'Parâmetros'!$B$7&lt;=1),'Parâmetros'!$B$7,""),$J428))</f>
        <v/>
      </c>
      <c r="P428" s="51">
        <f>IF(OR($Y428&lt;&gt;1,NOT(ISNUMBER($L428))),"",$E428*$L428)</f>
        <v/>
      </c>
      <c r="Q428" s="51">
        <f>IF($Y428&lt;&gt;1,"",$G428)</f>
        <v/>
      </c>
      <c r="R428" s="51">
        <f>IF(OR($Y428&lt;&gt;1,NOT(ISNUMBER($M428))),"",$E428*$M428)</f>
        <v/>
      </c>
      <c r="S428" s="51">
        <f>IF(OR($Y428&lt;&gt;1,NOT(ISNUMBER($N428))),"",$E428*$N428)</f>
        <v/>
      </c>
      <c r="T428" s="51">
        <f>IF(OR($Y428&lt;&gt;1,NOT(ISNUMBER($O428))),"",$E428*$O428)</f>
        <v/>
      </c>
      <c r="U428" s="51">
        <f>IF(COUNT($P428:$T428)&lt;&gt;5,"",SUM($P428:$T428))</f>
        <v/>
      </c>
      <c r="V428" s="23">
        <f>IFERROR($U428/$E428,"")</f>
        <v/>
      </c>
      <c r="W428" s="25">
        <f>IF(COUNTA($A428:$K428)=0,"",IF($A428="","Informar competência",IF($B428="","Informar SKU",IF($C428="","Informar produto",IF($D428="","Informar categoria",IF(COUNTIF('Parâmetros'!$D$4:$D$13,$D428)=0,"Categoria fora da lista",IF($E428="","Informar estoque médio",IF($G428="","Informar armazenagem",IF(COUNTIFS($A$6:$A$505,$A428,$B$6:$B$505,$B428)&gt;1,"Duplicidade de competência e SKU",IF($Y428&lt;&gt;1,"Valor, taxa ou data inválida",IF($U428="","Revisar parâmetros padrão",IF($V428&gt;'Parâmetros'!$B$8,"Taxa acima do limite",IF($E428&gt;'Parâmetros'!$B$9,"Estoque acima do limite","OK")))))))))))))</f>
        <v/>
      </c>
      <c r="X428" s="26">
        <f>IF(OR($Y428&lt;&gt;1,$A428&lt;&gt;'Resumo'!$B$3,$U428=""),"",COUNTIFS($A$6:$A$505,'Resumo'!$B$3,$Y$6:$Y$505,1,$U$6:$U$505,"&gt;"&amp;$U428)+COUNTIFS($A$6:$A428,'Resumo'!$B$3,$Y$6:$Y428,1,$U$6:$U428,$U428))</f>
        <v/>
      </c>
      <c r="Y428" s="26">
        <f>IF(COUNTA($A428:$K428)=0,"",IFERROR(IF(AND(ISNUMBER($A428),DAY($A428)=1,$A428&gt;=DATE(2020,1,1),$A428&lt;=DATE(2100,12,1),$B428&lt;&gt;"",$C428&lt;&gt;"",$D428&lt;&gt;"",COUNTIF('Parâmetros'!$D$4:$D$13,$D428)=1,ISNUMBER($E428),$E428&gt;0,ISNUMBER($G428),$G428&gt;=0,OR($F428="",AND(ISNUMBER($F428),$F428&gt;=0,$F428&lt;=1)),OR($H428="",AND(ISNUMBER($H428),$H428&gt;=0,$H428&lt;=1)),OR($I428="",AND(ISNUMBER($I428),$I428&gt;=0,$I428&lt;=1)),OR($J428="",AND(ISNUMBER($J428),$J428&gt;=0,$J428&lt;=1)),COUNTIFS($A$6:$A$505,$A428,$B$6:$B$505,$B428)=1),1,0),0))</f>
        <v/>
      </c>
    </row>
    <row r="429">
      <c r="A429" s="46" t="n"/>
      <c r="B429" s="19" t="n"/>
      <c r="C429" s="20" t="n"/>
      <c r="D429" s="19" t="n"/>
      <c r="E429" s="50" t="n"/>
      <c r="F429" s="22" t="n"/>
      <c r="G429" s="50" t="n"/>
      <c r="H429" s="22" t="n"/>
      <c r="I429" s="22" t="n"/>
      <c r="J429" s="22" t="n"/>
      <c r="K429" s="20" t="n"/>
      <c r="L429" s="23">
        <f>IF($Y429&lt;&gt;1,"",IF($F429="",IF(AND(ISNUMBER('Parâmetros'!$B$4),'Parâmetros'!$B$4&gt;=0,'Parâmetros'!$B$4&lt;=1),'Parâmetros'!$B$4,""),$F429))</f>
        <v/>
      </c>
      <c r="M429" s="23">
        <f>IF($Y429&lt;&gt;1,"",IF($H429="",IF(AND(ISNUMBER('Parâmetros'!$B$5),'Parâmetros'!$B$5&gt;=0,'Parâmetros'!$B$5&lt;=1),'Parâmetros'!$B$5,""),$H429))</f>
        <v/>
      </c>
      <c r="N429" s="23">
        <f>IF($Y429&lt;&gt;1,"",IF($I429="",IF(AND(ISNUMBER('Parâmetros'!$B$6),'Parâmetros'!$B$6&gt;=0,'Parâmetros'!$B$6&lt;=1),'Parâmetros'!$B$6,""),$I429))</f>
        <v/>
      </c>
      <c r="O429" s="23">
        <f>IF($Y429&lt;&gt;1,"",IF($J429="",IF(AND(ISNUMBER('Parâmetros'!$B$7),'Parâmetros'!$B$7&gt;=0,'Parâmetros'!$B$7&lt;=1),'Parâmetros'!$B$7,""),$J429))</f>
        <v/>
      </c>
      <c r="P429" s="51">
        <f>IF(OR($Y429&lt;&gt;1,NOT(ISNUMBER($L429))),"",$E429*$L429)</f>
        <v/>
      </c>
      <c r="Q429" s="51">
        <f>IF($Y429&lt;&gt;1,"",$G429)</f>
        <v/>
      </c>
      <c r="R429" s="51">
        <f>IF(OR($Y429&lt;&gt;1,NOT(ISNUMBER($M429))),"",$E429*$M429)</f>
        <v/>
      </c>
      <c r="S429" s="51">
        <f>IF(OR($Y429&lt;&gt;1,NOT(ISNUMBER($N429))),"",$E429*$N429)</f>
        <v/>
      </c>
      <c r="T429" s="51">
        <f>IF(OR($Y429&lt;&gt;1,NOT(ISNUMBER($O429))),"",$E429*$O429)</f>
        <v/>
      </c>
      <c r="U429" s="51">
        <f>IF(COUNT($P429:$T429)&lt;&gt;5,"",SUM($P429:$T429))</f>
        <v/>
      </c>
      <c r="V429" s="23">
        <f>IFERROR($U429/$E429,"")</f>
        <v/>
      </c>
      <c r="W429" s="25">
        <f>IF(COUNTA($A429:$K429)=0,"",IF($A429="","Informar competência",IF($B429="","Informar SKU",IF($C429="","Informar produto",IF($D429="","Informar categoria",IF(COUNTIF('Parâmetros'!$D$4:$D$13,$D429)=0,"Categoria fora da lista",IF($E429="","Informar estoque médio",IF($G429="","Informar armazenagem",IF(COUNTIFS($A$6:$A$505,$A429,$B$6:$B$505,$B429)&gt;1,"Duplicidade de competência e SKU",IF($Y429&lt;&gt;1,"Valor, taxa ou data inválida",IF($U429="","Revisar parâmetros padrão",IF($V429&gt;'Parâmetros'!$B$8,"Taxa acima do limite",IF($E429&gt;'Parâmetros'!$B$9,"Estoque acima do limite","OK")))))))))))))</f>
        <v/>
      </c>
      <c r="X429" s="26">
        <f>IF(OR($Y429&lt;&gt;1,$A429&lt;&gt;'Resumo'!$B$3,$U429=""),"",COUNTIFS($A$6:$A$505,'Resumo'!$B$3,$Y$6:$Y$505,1,$U$6:$U$505,"&gt;"&amp;$U429)+COUNTIFS($A$6:$A429,'Resumo'!$B$3,$Y$6:$Y429,1,$U$6:$U429,$U429))</f>
        <v/>
      </c>
      <c r="Y429" s="26">
        <f>IF(COUNTA($A429:$K429)=0,"",IFERROR(IF(AND(ISNUMBER($A429),DAY($A429)=1,$A429&gt;=DATE(2020,1,1),$A429&lt;=DATE(2100,12,1),$B429&lt;&gt;"",$C429&lt;&gt;"",$D429&lt;&gt;"",COUNTIF('Parâmetros'!$D$4:$D$13,$D429)=1,ISNUMBER($E429),$E429&gt;0,ISNUMBER($G429),$G429&gt;=0,OR($F429="",AND(ISNUMBER($F429),$F429&gt;=0,$F429&lt;=1)),OR($H429="",AND(ISNUMBER($H429),$H429&gt;=0,$H429&lt;=1)),OR($I429="",AND(ISNUMBER($I429),$I429&gt;=0,$I429&lt;=1)),OR($J429="",AND(ISNUMBER($J429),$J429&gt;=0,$J429&lt;=1)),COUNTIFS($A$6:$A$505,$A429,$B$6:$B$505,$B429)=1),1,0),0))</f>
        <v/>
      </c>
    </row>
    <row r="430">
      <c r="A430" s="46" t="n"/>
      <c r="B430" s="19" t="n"/>
      <c r="C430" s="20" t="n"/>
      <c r="D430" s="19" t="n"/>
      <c r="E430" s="50" t="n"/>
      <c r="F430" s="22" t="n"/>
      <c r="G430" s="50" t="n"/>
      <c r="H430" s="22" t="n"/>
      <c r="I430" s="22" t="n"/>
      <c r="J430" s="22" t="n"/>
      <c r="K430" s="20" t="n"/>
      <c r="L430" s="23">
        <f>IF($Y430&lt;&gt;1,"",IF($F430="",IF(AND(ISNUMBER('Parâmetros'!$B$4),'Parâmetros'!$B$4&gt;=0,'Parâmetros'!$B$4&lt;=1),'Parâmetros'!$B$4,""),$F430))</f>
        <v/>
      </c>
      <c r="M430" s="23">
        <f>IF($Y430&lt;&gt;1,"",IF($H430="",IF(AND(ISNUMBER('Parâmetros'!$B$5),'Parâmetros'!$B$5&gt;=0,'Parâmetros'!$B$5&lt;=1),'Parâmetros'!$B$5,""),$H430))</f>
        <v/>
      </c>
      <c r="N430" s="23">
        <f>IF($Y430&lt;&gt;1,"",IF($I430="",IF(AND(ISNUMBER('Parâmetros'!$B$6),'Parâmetros'!$B$6&gt;=0,'Parâmetros'!$B$6&lt;=1),'Parâmetros'!$B$6,""),$I430))</f>
        <v/>
      </c>
      <c r="O430" s="23">
        <f>IF($Y430&lt;&gt;1,"",IF($J430="",IF(AND(ISNUMBER('Parâmetros'!$B$7),'Parâmetros'!$B$7&gt;=0,'Parâmetros'!$B$7&lt;=1),'Parâmetros'!$B$7,""),$J430))</f>
        <v/>
      </c>
      <c r="P430" s="51">
        <f>IF(OR($Y430&lt;&gt;1,NOT(ISNUMBER($L430))),"",$E430*$L430)</f>
        <v/>
      </c>
      <c r="Q430" s="51">
        <f>IF($Y430&lt;&gt;1,"",$G430)</f>
        <v/>
      </c>
      <c r="R430" s="51">
        <f>IF(OR($Y430&lt;&gt;1,NOT(ISNUMBER($M430))),"",$E430*$M430)</f>
        <v/>
      </c>
      <c r="S430" s="51">
        <f>IF(OR($Y430&lt;&gt;1,NOT(ISNUMBER($N430))),"",$E430*$N430)</f>
        <v/>
      </c>
      <c r="T430" s="51">
        <f>IF(OR($Y430&lt;&gt;1,NOT(ISNUMBER($O430))),"",$E430*$O430)</f>
        <v/>
      </c>
      <c r="U430" s="51">
        <f>IF(COUNT($P430:$T430)&lt;&gt;5,"",SUM($P430:$T430))</f>
        <v/>
      </c>
      <c r="V430" s="23">
        <f>IFERROR($U430/$E430,"")</f>
        <v/>
      </c>
      <c r="W430" s="25">
        <f>IF(COUNTA($A430:$K430)=0,"",IF($A430="","Informar competência",IF($B430="","Informar SKU",IF($C430="","Informar produto",IF($D430="","Informar categoria",IF(COUNTIF('Parâmetros'!$D$4:$D$13,$D430)=0,"Categoria fora da lista",IF($E430="","Informar estoque médio",IF($G430="","Informar armazenagem",IF(COUNTIFS($A$6:$A$505,$A430,$B$6:$B$505,$B430)&gt;1,"Duplicidade de competência e SKU",IF($Y430&lt;&gt;1,"Valor, taxa ou data inválida",IF($U430="","Revisar parâmetros padrão",IF($V430&gt;'Parâmetros'!$B$8,"Taxa acima do limite",IF($E430&gt;'Parâmetros'!$B$9,"Estoque acima do limite","OK")))))))))))))</f>
        <v/>
      </c>
      <c r="X430" s="26">
        <f>IF(OR($Y430&lt;&gt;1,$A430&lt;&gt;'Resumo'!$B$3,$U430=""),"",COUNTIFS($A$6:$A$505,'Resumo'!$B$3,$Y$6:$Y$505,1,$U$6:$U$505,"&gt;"&amp;$U430)+COUNTIFS($A$6:$A430,'Resumo'!$B$3,$Y$6:$Y430,1,$U$6:$U430,$U430))</f>
        <v/>
      </c>
      <c r="Y430" s="26">
        <f>IF(COUNTA($A430:$K430)=0,"",IFERROR(IF(AND(ISNUMBER($A430),DAY($A430)=1,$A430&gt;=DATE(2020,1,1),$A430&lt;=DATE(2100,12,1),$B430&lt;&gt;"",$C430&lt;&gt;"",$D430&lt;&gt;"",COUNTIF('Parâmetros'!$D$4:$D$13,$D430)=1,ISNUMBER($E430),$E430&gt;0,ISNUMBER($G430),$G430&gt;=0,OR($F430="",AND(ISNUMBER($F430),$F430&gt;=0,$F430&lt;=1)),OR($H430="",AND(ISNUMBER($H430),$H430&gt;=0,$H430&lt;=1)),OR($I430="",AND(ISNUMBER($I430),$I430&gt;=0,$I430&lt;=1)),OR($J430="",AND(ISNUMBER($J430),$J430&gt;=0,$J430&lt;=1)),COUNTIFS($A$6:$A$505,$A430,$B$6:$B$505,$B430)=1),1,0),0))</f>
        <v/>
      </c>
    </row>
    <row r="431">
      <c r="A431" s="46" t="n"/>
      <c r="B431" s="19" t="n"/>
      <c r="C431" s="20" t="n"/>
      <c r="D431" s="19" t="n"/>
      <c r="E431" s="50" t="n"/>
      <c r="F431" s="22" t="n"/>
      <c r="G431" s="50" t="n"/>
      <c r="H431" s="22" t="n"/>
      <c r="I431" s="22" t="n"/>
      <c r="J431" s="22" t="n"/>
      <c r="K431" s="20" t="n"/>
      <c r="L431" s="23">
        <f>IF($Y431&lt;&gt;1,"",IF($F431="",IF(AND(ISNUMBER('Parâmetros'!$B$4),'Parâmetros'!$B$4&gt;=0,'Parâmetros'!$B$4&lt;=1),'Parâmetros'!$B$4,""),$F431))</f>
        <v/>
      </c>
      <c r="M431" s="23">
        <f>IF($Y431&lt;&gt;1,"",IF($H431="",IF(AND(ISNUMBER('Parâmetros'!$B$5),'Parâmetros'!$B$5&gt;=0,'Parâmetros'!$B$5&lt;=1),'Parâmetros'!$B$5,""),$H431))</f>
        <v/>
      </c>
      <c r="N431" s="23">
        <f>IF($Y431&lt;&gt;1,"",IF($I431="",IF(AND(ISNUMBER('Parâmetros'!$B$6),'Parâmetros'!$B$6&gt;=0,'Parâmetros'!$B$6&lt;=1),'Parâmetros'!$B$6,""),$I431))</f>
        <v/>
      </c>
      <c r="O431" s="23">
        <f>IF($Y431&lt;&gt;1,"",IF($J431="",IF(AND(ISNUMBER('Parâmetros'!$B$7),'Parâmetros'!$B$7&gt;=0,'Parâmetros'!$B$7&lt;=1),'Parâmetros'!$B$7,""),$J431))</f>
        <v/>
      </c>
      <c r="P431" s="51">
        <f>IF(OR($Y431&lt;&gt;1,NOT(ISNUMBER($L431))),"",$E431*$L431)</f>
        <v/>
      </c>
      <c r="Q431" s="51">
        <f>IF($Y431&lt;&gt;1,"",$G431)</f>
        <v/>
      </c>
      <c r="R431" s="51">
        <f>IF(OR($Y431&lt;&gt;1,NOT(ISNUMBER($M431))),"",$E431*$M431)</f>
        <v/>
      </c>
      <c r="S431" s="51">
        <f>IF(OR($Y431&lt;&gt;1,NOT(ISNUMBER($N431))),"",$E431*$N431)</f>
        <v/>
      </c>
      <c r="T431" s="51">
        <f>IF(OR($Y431&lt;&gt;1,NOT(ISNUMBER($O431))),"",$E431*$O431)</f>
        <v/>
      </c>
      <c r="U431" s="51">
        <f>IF(COUNT($P431:$T431)&lt;&gt;5,"",SUM($P431:$T431))</f>
        <v/>
      </c>
      <c r="V431" s="23">
        <f>IFERROR($U431/$E431,"")</f>
        <v/>
      </c>
      <c r="W431" s="25">
        <f>IF(COUNTA($A431:$K431)=0,"",IF($A431="","Informar competência",IF($B431="","Informar SKU",IF($C431="","Informar produto",IF($D431="","Informar categoria",IF(COUNTIF('Parâmetros'!$D$4:$D$13,$D431)=0,"Categoria fora da lista",IF($E431="","Informar estoque médio",IF($G431="","Informar armazenagem",IF(COUNTIFS($A$6:$A$505,$A431,$B$6:$B$505,$B431)&gt;1,"Duplicidade de competência e SKU",IF($Y431&lt;&gt;1,"Valor, taxa ou data inválida",IF($U431="","Revisar parâmetros padrão",IF($V431&gt;'Parâmetros'!$B$8,"Taxa acima do limite",IF($E431&gt;'Parâmetros'!$B$9,"Estoque acima do limite","OK")))))))))))))</f>
        <v/>
      </c>
      <c r="X431" s="26">
        <f>IF(OR($Y431&lt;&gt;1,$A431&lt;&gt;'Resumo'!$B$3,$U431=""),"",COUNTIFS($A$6:$A$505,'Resumo'!$B$3,$Y$6:$Y$505,1,$U$6:$U$505,"&gt;"&amp;$U431)+COUNTIFS($A$6:$A431,'Resumo'!$B$3,$Y$6:$Y431,1,$U$6:$U431,$U431))</f>
        <v/>
      </c>
      <c r="Y431" s="26">
        <f>IF(COUNTA($A431:$K431)=0,"",IFERROR(IF(AND(ISNUMBER($A431),DAY($A431)=1,$A431&gt;=DATE(2020,1,1),$A431&lt;=DATE(2100,12,1),$B431&lt;&gt;"",$C431&lt;&gt;"",$D431&lt;&gt;"",COUNTIF('Parâmetros'!$D$4:$D$13,$D431)=1,ISNUMBER($E431),$E431&gt;0,ISNUMBER($G431),$G431&gt;=0,OR($F431="",AND(ISNUMBER($F431),$F431&gt;=0,$F431&lt;=1)),OR($H431="",AND(ISNUMBER($H431),$H431&gt;=0,$H431&lt;=1)),OR($I431="",AND(ISNUMBER($I431),$I431&gt;=0,$I431&lt;=1)),OR($J431="",AND(ISNUMBER($J431),$J431&gt;=0,$J431&lt;=1)),COUNTIFS($A$6:$A$505,$A431,$B$6:$B$505,$B431)=1),1,0),0))</f>
        <v/>
      </c>
    </row>
    <row r="432">
      <c r="A432" s="46" t="n"/>
      <c r="B432" s="19" t="n"/>
      <c r="C432" s="20" t="n"/>
      <c r="D432" s="19" t="n"/>
      <c r="E432" s="50" t="n"/>
      <c r="F432" s="22" t="n"/>
      <c r="G432" s="50" t="n"/>
      <c r="H432" s="22" t="n"/>
      <c r="I432" s="22" t="n"/>
      <c r="J432" s="22" t="n"/>
      <c r="K432" s="20" t="n"/>
      <c r="L432" s="23">
        <f>IF($Y432&lt;&gt;1,"",IF($F432="",IF(AND(ISNUMBER('Parâmetros'!$B$4),'Parâmetros'!$B$4&gt;=0,'Parâmetros'!$B$4&lt;=1),'Parâmetros'!$B$4,""),$F432))</f>
        <v/>
      </c>
      <c r="M432" s="23">
        <f>IF($Y432&lt;&gt;1,"",IF($H432="",IF(AND(ISNUMBER('Parâmetros'!$B$5),'Parâmetros'!$B$5&gt;=0,'Parâmetros'!$B$5&lt;=1),'Parâmetros'!$B$5,""),$H432))</f>
        <v/>
      </c>
      <c r="N432" s="23">
        <f>IF($Y432&lt;&gt;1,"",IF($I432="",IF(AND(ISNUMBER('Parâmetros'!$B$6),'Parâmetros'!$B$6&gt;=0,'Parâmetros'!$B$6&lt;=1),'Parâmetros'!$B$6,""),$I432))</f>
        <v/>
      </c>
      <c r="O432" s="23">
        <f>IF($Y432&lt;&gt;1,"",IF($J432="",IF(AND(ISNUMBER('Parâmetros'!$B$7),'Parâmetros'!$B$7&gt;=0,'Parâmetros'!$B$7&lt;=1),'Parâmetros'!$B$7,""),$J432))</f>
        <v/>
      </c>
      <c r="P432" s="51">
        <f>IF(OR($Y432&lt;&gt;1,NOT(ISNUMBER($L432))),"",$E432*$L432)</f>
        <v/>
      </c>
      <c r="Q432" s="51">
        <f>IF($Y432&lt;&gt;1,"",$G432)</f>
        <v/>
      </c>
      <c r="R432" s="51">
        <f>IF(OR($Y432&lt;&gt;1,NOT(ISNUMBER($M432))),"",$E432*$M432)</f>
        <v/>
      </c>
      <c r="S432" s="51">
        <f>IF(OR($Y432&lt;&gt;1,NOT(ISNUMBER($N432))),"",$E432*$N432)</f>
        <v/>
      </c>
      <c r="T432" s="51">
        <f>IF(OR($Y432&lt;&gt;1,NOT(ISNUMBER($O432))),"",$E432*$O432)</f>
        <v/>
      </c>
      <c r="U432" s="51">
        <f>IF(COUNT($P432:$T432)&lt;&gt;5,"",SUM($P432:$T432))</f>
        <v/>
      </c>
      <c r="V432" s="23">
        <f>IFERROR($U432/$E432,"")</f>
        <v/>
      </c>
      <c r="W432" s="25">
        <f>IF(COUNTA($A432:$K432)=0,"",IF($A432="","Informar competência",IF($B432="","Informar SKU",IF($C432="","Informar produto",IF($D432="","Informar categoria",IF(COUNTIF('Parâmetros'!$D$4:$D$13,$D432)=0,"Categoria fora da lista",IF($E432="","Informar estoque médio",IF($G432="","Informar armazenagem",IF(COUNTIFS($A$6:$A$505,$A432,$B$6:$B$505,$B432)&gt;1,"Duplicidade de competência e SKU",IF($Y432&lt;&gt;1,"Valor, taxa ou data inválida",IF($U432="","Revisar parâmetros padrão",IF($V432&gt;'Parâmetros'!$B$8,"Taxa acima do limite",IF($E432&gt;'Parâmetros'!$B$9,"Estoque acima do limite","OK")))))))))))))</f>
        <v/>
      </c>
      <c r="X432" s="26">
        <f>IF(OR($Y432&lt;&gt;1,$A432&lt;&gt;'Resumo'!$B$3,$U432=""),"",COUNTIFS($A$6:$A$505,'Resumo'!$B$3,$Y$6:$Y$505,1,$U$6:$U$505,"&gt;"&amp;$U432)+COUNTIFS($A$6:$A432,'Resumo'!$B$3,$Y$6:$Y432,1,$U$6:$U432,$U432))</f>
        <v/>
      </c>
      <c r="Y432" s="26">
        <f>IF(COUNTA($A432:$K432)=0,"",IFERROR(IF(AND(ISNUMBER($A432),DAY($A432)=1,$A432&gt;=DATE(2020,1,1),$A432&lt;=DATE(2100,12,1),$B432&lt;&gt;"",$C432&lt;&gt;"",$D432&lt;&gt;"",COUNTIF('Parâmetros'!$D$4:$D$13,$D432)=1,ISNUMBER($E432),$E432&gt;0,ISNUMBER($G432),$G432&gt;=0,OR($F432="",AND(ISNUMBER($F432),$F432&gt;=0,$F432&lt;=1)),OR($H432="",AND(ISNUMBER($H432),$H432&gt;=0,$H432&lt;=1)),OR($I432="",AND(ISNUMBER($I432),$I432&gt;=0,$I432&lt;=1)),OR($J432="",AND(ISNUMBER($J432),$J432&gt;=0,$J432&lt;=1)),COUNTIFS($A$6:$A$505,$A432,$B$6:$B$505,$B432)=1),1,0),0))</f>
        <v/>
      </c>
    </row>
    <row r="433">
      <c r="A433" s="46" t="n"/>
      <c r="B433" s="19" t="n"/>
      <c r="C433" s="20" t="n"/>
      <c r="D433" s="19" t="n"/>
      <c r="E433" s="50" t="n"/>
      <c r="F433" s="22" t="n"/>
      <c r="G433" s="50" t="n"/>
      <c r="H433" s="22" t="n"/>
      <c r="I433" s="22" t="n"/>
      <c r="J433" s="22" t="n"/>
      <c r="K433" s="20" t="n"/>
      <c r="L433" s="23">
        <f>IF($Y433&lt;&gt;1,"",IF($F433="",IF(AND(ISNUMBER('Parâmetros'!$B$4),'Parâmetros'!$B$4&gt;=0,'Parâmetros'!$B$4&lt;=1),'Parâmetros'!$B$4,""),$F433))</f>
        <v/>
      </c>
      <c r="M433" s="23">
        <f>IF($Y433&lt;&gt;1,"",IF($H433="",IF(AND(ISNUMBER('Parâmetros'!$B$5),'Parâmetros'!$B$5&gt;=0,'Parâmetros'!$B$5&lt;=1),'Parâmetros'!$B$5,""),$H433))</f>
        <v/>
      </c>
      <c r="N433" s="23">
        <f>IF($Y433&lt;&gt;1,"",IF($I433="",IF(AND(ISNUMBER('Parâmetros'!$B$6),'Parâmetros'!$B$6&gt;=0,'Parâmetros'!$B$6&lt;=1),'Parâmetros'!$B$6,""),$I433))</f>
        <v/>
      </c>
      <c r="O433" s="23">
        <f>IF($Y433&lt;&gt;1,"",IF($J433="",IF(AND(ISNUMBER('Parâmetros'!$B$7),'Parâmetros'!$B$7&gt;=0,'Parâmetros'!$B$7&lt;=1),'Parâmetros'!$B$7,""),$J433))</f>
        <v/>
      </c>
      <c r="P433" s="51">
        <f>IF(OR($Y433&lt;&gt;1,NOT(ISNUMBER($L433))),"",$E433*$L433)</f>
        <v/>
      </c>
      <c r="Q433" s="51">
        <f>IF($Y433&lt;&gt;1,"",$G433)</f>
        <v/>
      </c>
      <c r="R433" s="51">
        <f>IF(OR($Y433&lt;&gt;1,NOT(ISNUMBER($M433))),"",$E433*$M433)</f>
        <v/>
      </c>
      <c r="S433" s="51">
        <f>IF(OR($Y433&lt;&gt;1,NOT(ISNUMBER($N433))),"",$E433*$N433)</f>
        <v/>
      </c>
      <c r="T433" s="51">
        <f>IF(OR($Y433&lt;&gt;1,NOT(ISNUMBER($O433))),"",$E433*$O433)</f>
        <v/>
      </c>
      <c r="U433" s="51">
        <f>IF(COUNT($P433:$T433)&lt;&gt;5,"",SUM($P433:$T433))</f>
        <v/>
      </c>
      <c r="V433" s="23">
        <f>IFERROR($U433/$E433,"")</f>
        <v/>
      </c>
      <c r="W433" s="25">
        <f>IF(COUNTA($A433:$K433)=0,"",IF($A433="","Informar competência",IF($B433="","Informar SKU",IF($C433="","Informar produto",IF($D433="","Informar categoria",IF(COUNTIF('Parâmetros'!$D$4:$D$13,$D433)=0,"Categoria fora da lista",IF($E433="","Informar estoque médio",IF($G433="","Informar armazenagem",IF(COUNTIFS($A$6:$A$505,$A433,$B$6:$B$505,$B433)&gt;1,"Duplicidade de competência e SKU",IF($Y433&lt;&gt;1,"Valor, taxa ou data inválida",IF($U433="","Revisar parâmetros padrão",IF($V433&gt;'Parâmetros'!$B$8,"Taxa acima do limite",IF($E433&gt;'Parâmetros'!$B$9,"Estoque acima do limite","OK")))))))))))))</f>
        <v/>
      </c>
      <c r="X433" s="26">
        <f>IF(OR($Y433&lt;&gt;1,$A433&lt;&gt;'Resumo'!$B$3,$U433=""),"",COUNTIFS($A$6:$A$505,'Resumo'!$B$3,$Y$6:$Y$505,1,$U$6:$U$505,"&gt;"&amp;$U433)+COUNTIFS($A$6:$A433,'Resumo'!$B$3,$Y$6:$Y433,1,$U$6:$U433,$U433))</f>
        <v/>
      </c>
      <c r="Y433" s="26">
        <f>IF(COUNTA($A433:$K433)=0,"",IFERROR(IF(AND(ISNUMBER($A433),DAY($A433)=1,$A433&gt;=DATE(2020,1,1),$A433&lt;=DATE(2100,12,1),$B433&lt;&gt;"",$C433&lt;&gt;"",$D433&lt;&gt;"",COUNTIF('Parâmetros'!$D$4:$D$13,$D433)=1,ISNUMBER($E433),$E433&gt;0,ISNUMBER($G433),$G433&gt;=0,OR($F433="",AND(ISNUMBER($F433),$F433&gt;=0,$F433&lt;=1)),OR($H433="",AND(ISNUMBER($H433),$H433&gt;=0,$H433&lt;=1)),OR($I433="",AND(ISNUMBER($I433),$I433&gt;=0,$I433&lt;=1)),OR($J433="",AND(ISNUMBER($J433),$J433&gt;=0,$J433&lt;=1)),COUNTIFS($A$6:$A$505,$A433,$B$6:$B$505,$B433)=1),1,0),0))</f>
        <v/>
      </c>
    </row>
    <row r="434">
      <c r="A434" s="46" t="n"/>
      <c r="B434" s="19" t="n"/>
      <c r="C434" s="20" t="n"/>
      <c r="D434" s="19" t="n"/>
      <c r="E434" s="50" t="n"/>
      <c r="F434" s="22" t="n"/>
      <c r="G434" s="50" t="n"/>
      <c r="H434" s="22" t="n"/>
      <c r="I434" s="22" t="n"/>
      <c r="J434" s="22" t="n"/>
      <c r="K434" s="20" t="n"/>
      <c r="L434" s="23">
        <f>IF($Y434&lt;&gt;1,"",IF($F434="",IF(AND(ISNUMBER('Parâmetros'!$B$4),'Parâmetros'!$B$4&gt;=0,'Parâmetros'!$B$4&lt;=1),'Parâmetros'!$B$4,""),$F434))</f>
        <v/>
      </c>
      <c r="M434" s="23">
        <f>IF($Y434&lt;&gt;1,"",IF($H434="",IF(AND(ISNUMBER('Parâmetros'!$B$5),'Parâmetros'!$B$5&gt;=0,'Parâmetros'!$B$5&lt;=1),'Parâmetros'!$B$5,""),$H434))</f>
        <v/>
      </c>
      <c r="N434" s="23">
        <f>IF($Y434&lt;&gt;1,"",IF($I434="",IF(AND(ISNUMBER('Parâmetros'!$B$6),'Parâmetros'!$B$6&gt;=0,'Parâmetros'!$B$6&lt;=1),'Parâmetros'!$B$6,""),$I434))</f>
        <v/>
      </c>
      <c r="O434" s="23">
        <f>IF($Y434&lt;&gt;1,"",IF($J434="",IF(AND(ISNUMBER('Parâmetros'!$B$7),'Parâmetros'!$B$7&gt;=0,'Parâmetros'!$B$7&lt;=1),'Parâmetros'!$B$7,""),$J434))</f>
        <v/>
      </c>
      <c r="P434" s="51">
        <f>IF(OR($Y434&lt;&gt;1,NOT(ISNUMBER($L434))),"",$E434*$L434)</f>
        <v/>
      </c>
      <c r="Q434" s="51">
        <f>IF($Y434&lt;&gt;1,"",$G434)</f>
        <v/>
      </c>
      <c r="R434" s="51">
        <f>IF(OR($Y434&lt;&gt;1,NOT(ISNUMBER($M434))),"",$E434*$M434)</f>
        <v/>
      </c>
      <c r="S434" s="51">
        <f>IF(OR($Y434&lt;&gt;1,NOT(ISNUMBER($N434))),"",$E434*$N434)</f>
        <v/>
      </c>
      <c r="T434" s="51">
        <f>IF(OR($Y434&lt;&gt;1,NOT(ISNUMBER($O434))),"",$E434*$O434)</f>
        <v/>
      </c>
      <c r="U434" s="51">
        <f>IF(COUNT($P434:$T434)&lt;&gt;5,"",SUM($P434:$T434))</f>
        <v/>
      </c>
      <c r="V434" s="23">
        <f>IFERROR($U434/$E434,"")</f>
        <v/>
      </c>
      <c r="W434" s="25">
        <f>IF(COUNTA($A434:$K434)=0,"",IF($A434="","Informar competência",IF($B434="","Informar SKU",IF($C434="","Informar produto",IF($D434="","Informar categoria",IF(COUNTIF('Parâmetros'!$D$4:$D$13,$D434)=0,"Categoria fora da lista",IF($E434="","Informar estoque médio",IF($G434="","Informar armazenagem",IF(COUNTIFS($A$6:$A$505,$A434,$B$6:$B$505,$B434)&gt;1,"Duplicidade de competência e SKU",IF($Y434&lt;&gt;1,"Valor, taxa ou data inválida",IF($U434="","Revisar parâmetros padrão",IF($V434&gt;'Parâmetros'!$B$8,"Taxa acima do limite",IF($E434&gt;'Parâmetros'!$B$9,"Estoque acima do limite","OK")))))))))))))</f>
        <v/>
      </c>
      <c r="X434" s="26">
        <f>IF(OR($Y434&lt;&gt;1,$A434&lt;&gt;'Resumo'!$B$3,$U434=""),"",COUNTIFS($A$6:$A$505,'Resumo'!$B$3,$Y$6:$Y$505,1,$U$6:$U$505,"&gt;"&amp;$U434)+COUNTIFS($A$6:$A434,'Resumo'!$B$3,$Y$6:$Y434,1,$U$6:$U434,$U434))</f>
        <v/>
      </c>
      <c r="Y434" s="26">
        <f>IF(COUNTA($A434:$K434)=0,"",IFERROR(IF(AND(ISNUMBER($A434),DAY($A434)=1,$A434&gt;=DATE(2020,1,1),$A434&lt;=DATE(2100,12,1),$B434&lt;&gt;"",$C434&lt;&gt;"",$D434&lt;&gt;"",COUNTIF('Parâmetros'!$D$4:$D$13,$D434)=1,ISNUMBER($E434),$E434&gt;0,ISNUMBER($G434),$G434&gt;=0,OR($F434="",AND(ISNUMBER($F434),$F434&gt;=0,$F434&lt;=1)),OR($H434="",AND(ISNUMBER($H434),$H434&gt;=0,$H434&lt;=1)),OR($I434="",AND(ISNUMBER($I434),$I434&gt;=0,$I434&lt;=1)),OR($J434="",AND(ISNUMBER($J434),$J434&gt;=0,$J434&lt;=1)),COUNTIFS($A$6:$A$505,$A434,$B$6:$B$505,$B434)=1),1,0),0))</f>
        <v/>
      </c>
    </row>
    <row r="435">
      <c r="A435" s="46" t="n"/>
      <c r="B435" s="19" t="n"/>
      <c r="C435" s="20" t="n"/>
      <c r="D435" s="19" t="n"/>
      <c r="E435" s="50" t="n"/>
      <c r="F435" s="22" t="n"/>
      <c r="G435" s="50" t="n"/>
      <c r="H435" s="22" t="n"/>
      <c r="I435" s="22" t="n"/>
      <c r="J435" s="22" t="n"/>
      <c r="K435" s="20" t="n"/>
      <c r="L435" s="23">
        <f>IF($Y435&lt;&gt;1,"",IF($F435="",IF(AND(ISNUMBER('Parâmetros'!$B$4),'Parâmetros'!$B$4&gt;=0,'Parâmetros'!$B$4&lt;=1),'Parâmetros'!$B$4,""),$F435))</f>
        <v/>
      </c>
      <c r="M435" s="23">
        <f>IF($Y435&lt;&gt;1,"",IF($H435="",IF(AND(ISNUMBER('Parâmetros'!$B$5),'Parâmetros'!$B$5&gt;=0,'Parâmetros'!$B$5&lt;=1),'Parâmetros'!$B$5,""),$H435))</f>
        <v/>
      </c>
      <c r="N435" s="23">
        <f>IF($Y435&lt;&gt;1,"",IF($I435="",IF(AND(ISNUMBER('Parâmetros'!$B$6),'Parâmetros'!$B$6&gt;=0,'Parâmetros'!$B$6&lt;=1),'Parâmetros'!$B$6,""),$I435))</f>
        <v/>
      </c>
      <c r="O435" s="23">
        <f>IF($Y435&lt;&gt;1,"",IF($J435="",IF(AND(ISNUMBER('Parâmetros'!$B$7),'Parâmetros'!$B$7&gt;=0,'Parâmetros'!$B$7&lt;=1),'Parâmetros'!$B$7,""),$J435))</f>
        <v/>
      </c>
      <c r="P435" s="51">
        <f>IF(OR($Y435&lt;&gt;1,NOT(ISNUMBER($L435))),"",$E435*$L435)</f>
        <v/>
      </c>
      <c r="Q435" s="51">
        <f>IF($Y435&lt;&gt;1,"",$G435)</f>
        <v/>
      </c>
      <c r="R435" s="51">
        <f>IF(OR($Y435&lt;&gt;1,NOT(ISNUMBER($M435))),"",$E435*$M435)</f>
        <v/>
      </c>
      <c r="S435" s="51">
        <f>IF(OR($Y435&lt;&gt;1,NOT(ISNUMBER($N435))),"",$E435*$N435)</f>
        <v/>
      </c>
      <c r="T435" s="51">
        <f>IF(OR($Y435&lt;&gt;1,NOT(ISNUMBER($O435))),"",$E435*$O435)</f>
        <v/>
      </c>
      <c r="U435" s="51">
        <f>IF(COUNT($P435:$T435)&lt;&gt;5,"",SUM($P435:$T435))</f>
        <v/>
      </c>
      <c r="V435" s="23">
        <f>IFERROR($U435/$E435,"")</f>
        <v/>
      </c>
      <c r="W435" s="25">
        <f>IF(COUNTA($A435:$K435)=0,"",IF($A435="","Informar competência",IF($B435="","Informar SKU",IF($C435="","Informar produto",IF($D435="","Informar categoria",IF(COUNTIF('Parâmetros'!$D$4:$D$13,$D435)=0,"Categoria fora da lista",IF($E435="","Informar estoque médio",IF($G435="","Informar armazenagem",IF(COUNTIFS($A$6:$A$505,$A435,$B$6:$B$505,$B435)&gt;1,"Duplicidade de competência e SKU",IF($Y435&lt;&gt;1,"Valor, taxa ou data inválida",IF($U435="","Revisar parâmetros padrão",IF($V435&gt;'Parâmetros'!$B$8,"Taxa acima do limite",IF($E435&gt;'Parâmetros'!$B$9,"Estoque acima do limite","OK")))))))))))))</f>
        <v/>
      </c>
      <c r="X435" s="26">
        <f>IF(OR($Y435&lt;&gt;1,$A435&lt;&gt;'Resumo'!$B$3,$U435=""),"",COUNTIFS($A$6:$A$505,'Resumo'!$B$3,$Y$6:$Y$505,1,$U$6:$U$505,"&gt;"&amp;$U435)+COUNTIFS($A$6:$A435,'Resumo'!$B$3,$Y$6:$Y435,1,$U$6:$U435,$U435))</f>
        <v/>
      </c>
      <c r="Y435" s="26">
        <f>IF(COUNTA($A435:$K435)=0,"",IFERROR(IF(AND(ISNUMBER($A435),DAY($A435)=1,$A435&gt;=DATE(2020,1,1),$A435&lt;=DATE(2100,12,1),$B435&lt;&gt;"",$C435&lt;&gt;"",$D435&lt;&gt;"",COUNTIF('Parâmetros'!$D$4:$D$13,$D435)=1,ISNUMBER($E435),$E435&gt;0,ISNUMBER($G435),$G435&gt;=0,OR($F435="",AND(ISNUMBER($F435),$F435&gt;=0,$F435&lt;=1)),OR($H435="",AND(ISNUMBER($H435),$H435&gt;=0,$H435&lt;=1)),OR($I435="",AND(ISNUMBER($I435),$I435&gt;=0,$I435&lt;=1)),OR($J435="",AND(ISNUMBER($J435),$J435&gt;=0,$J435&lt;=1)),COUNTIFS($A$6:$A$505,$A435,$B$6:$B$505,$B435)=1),1,0),0))</f>
        <v/>
      </c>
    </row>
    <row r="436">
      <c r="A436" s="46" t="n"/>
      <c r="B436" s="19" t="n"/>
      <c r="C436" s="20" t="n"/>
      <c r="D436" s="19" t="n"/>
      <c r="E436" s="50" t="n"/>
      <c r="F436" s="22" t="n"/>
      <c r="G436" s="50" t="n"/>
      <c r="H436" s="22" t="n"/>
      <c r="I436" s="22" t="n"/>
      <c r="J436" s="22" t="n"/>
      <c r="K436" s="20" t="n"/>
      <c r="L436" s="23">
        <f>IF($Y436&lt;&gt;1,"",IF($F436="",IF(AND(ISNUMBER('Parâmetros'!$B$4),'Parâmetros'!$B$4&gt;=0,'Parâmetros'!$B$4&lt;=1),'Parâmetros'!$B$4,""),$F436))</f>
        <v/>
      </c>
      <c r="M436" s="23">
        <f>IF($Y436&lt;&gt;1,"",IF($H436="",IF(AND(ISNUMBER('Parâmetros'!$B$5),'Parâmetros'!$B$5&gt;=0,'Parâmetros'!$B$5&lt;=1),'Parâmetros'!$B$5,""),$H436))</f>
        <v/>
      </c>
      <c r="N436" s="23">
        <f>IF($Y436&lt;&gt;1,"",IF($I436="",IF(AND(ISNUMBER('Parâmetros'!$B$6),'Parâmetros'!$B$6&gt;=0,'Parâmetros'!$B$6&lt;=1),'Parâmetros'!$B$6,""),$I436))</f>
        <v/>
      </c>
      <c r="O436" s="23">
        <f>IF($Y436&lt;&gt;1,"",IF($J436="",IF(AND(ISNUMBER('Parâmetros'!$B$7),'Parâmetros'!$B$7&gt;=0,'Parâmetros'!$B$7&lt;=1),'Parâmetros'!$B$7,""),$J436))</f>
        <v/>
      </c>
      <c r="P436" s="51">
        <f>IF(OR($Y436&lt;&gt;1,NOT(ISNUMBER($L436))),"",$E436*$L436)</f>
        <v/>
      </c>
      <c r="Q436" s="51">
        <f>IF($Y436&lt;&gt;1,"",$G436)</f>
        <v/>
      </c>
      <c r="R436" s="51">
        <f>IF(OR($Y436&lt;&gt;1,NOT(ISNUMBER($M436))),"",$E436*$M436)</f>
        <v/>
      </c>
      <c r="S436" s="51">
        <f>IF(OR($Y436&lt;&gt;1,NOT(ISNUMBER($N436))),"",$E436*$N436)</f>
        <v/>
      </c>
      <c r="T436" s="51">
        <f>IF(OR($Y436&lt;&gt;1,NOT(ISNUMBER($O436))),"",$E436*$O436)</f>
        <v/>
      </c>
      <c r="U436" s="51">
        <f>IF(COUNT($P436:$T436)&lt;&gt;5,"",SUM($P436:$T436))</f>
        <v/>
      </c>
      <c r="V436" s="23">
        <f>IFERROR($U436/$E436,"")</f>
        <v/>
      </c>
      <c r="W436" s="25">
        <f>IF(COUNTA($A436:$K436)=0,"",IF($A436="","Informar competência",IF($B436="","Informar SKU",IF($C436="","Informar produto",IF($D436="","Informar categoria",IF(COUNTIF('Parâmetros'!$D$4:$D$13,$D436)=0,"Categoria fora da lista",IF($E436="","Informar estoque médio",IF($G436="","Informar armazenagem",IF(COUNTIFS($A$6:$A$505,$A436,$B$6:$B$505,$B436)&gt;1,"Duplicidade de competência e SKU",IF($Y436&lt;&gt;1,"Valor, taxa ou data inválida",IF($U436="","Revisar parâmetros padrão",IF($V436&gt;'Parâmetros'!$B$8,"Taxa acima do limite",IF($E436&gt;'Parâmetros'!$B$9,"Estoque acima do limite","OK")))))))))))))</f>
        <v/>
      </c>
      <c r="X436" s="26">
        <f>IF(OR($Y436&lt;&gt;1,$A436&lt;&gt;'Resumo'!$B$3,$U436=""),"",COUNTIFS($A$6:$A$505,'Resumo'!$B$3,$Y$6:$Y$505,1,$U$6:$U$505,"&gt;"&amp;$U436)+COUNTIFS($A$6:$A436,'Resumo'!$B$3,$Y$6:$Y436,1,$U$6:$U436,$U436))</f>
        <v/>
      </c>
      <c r="Y436" s="26">
        <f>IF(COUNTA($A436:$K436)=0,"",IFERROR(IF(AND(ISNUMBER($A436),DAY($A436)=1,$A436&gt;=DATE(2020,1,1),$A436&lt;=DATE(2100,12,1),$B436&lt;&gt;"",$C436&lt;&gt;"",$D436&lt;&gt;"",COUNTIF('Parâmetros'!$D$4:$D$13,$D436)=1,ISNUMBER($E436),$E436&gt;0,ISNUMBER($G436),$G436&gt;=0,OR($F436="",AND(ISNUMBER($F436),$F436&gt;=0,$F436&lt;=1)),OR($H436="",AND(ISNUMBER($H436),$H436&gt;=0,$H436&lt;=1)),OR($I436="",AND(ISNUMBER($I436),$I436&gt;=0,$I436&lt;=1)),OR($J436="",AND(ISNUMBER($J436),$J436&gt;=0,$J436&lt;=1)),COUNTIFS($A$6:$A$505,$A436,$B$6:$B$505,$B436)=1),1,0),0))</f>
        <v/>
      </c>
    </row>
    <row r="437">
      <c r="A437" s="46" t="n"/>
      <c r="B437" s="19" t="n"/>
      <c r="C437" s="20" t="n"/>
      <c r="D437" s="19" t="n"/>
      <c r="E437" s="50" t="n"/>
      <c r="F437" s="22" t="n"/>
      <c r="G437" s="50" t="n"/>
      <c r="H437" s="22" t="n"/>
      <c r="I437" s="22" t="n"/>
      <c r="J437" s="22" t="n"/>
      <c r="K437" s="20" t="n"/>
      <c r="L437" s="23">
        <f>IF($Y437&lt;&gt;1,"",IF($F437="",IF(AND(ISNUMBER('Parâmetros'!$B$4),'Parâmetros'!$B$4&gt;=0,'Parâmetros'!$B$4&lt;=1),'Parâmetros'!$B$4,""),$F437))</f>
        <v/>
      </c>
      <c r="M437" s="23">
        <f>IF($Y437&lt;&gt;1,"",IF($H437="",IF(AND(ISNUMBER('Parâmetros'!$B$5),'Parâmetros'!$B$5&gt;=0,'Parâmetros'!$B$5&lt;=1),'Parâmetros'!$B$5,""),$H437))</f>
        <v/>
      </c>
      <c r="N437" s="23">
        <f>IF($Y437&lt;&gt;1,"",IF($I437="",IF(AND(ISNUMBER('Parâmetros'!$B$6),'Parâmetros'!$B$6&gt;=0,'Parâmetros'!$B$6&lt;=1),'Parâmetros'!$B$6,""),$I437))</f>
        <v/>
      </c>
      <c r="O437" s="23">
        <f>IF($Y437&lt;&gt;1,"",IF($J437="",IF(AND(ISNUMBER('Parâmetros'!$B$7),'Parâmetros'!$B$7&gt;=0,'Parâmetros'!$B$7&lt;=1),'Parâmetros'!$B$7,""),$J437))</f>
        <v/>
      </c>
      <c r="P437" s="51">
        <f>IF(OR($Y437&lt;&gt;1,NOT(ISNUMBER($L437))),"",$E437*$L437)</f>
        <v/>
      </c>
      <c r="Q437" s="51">
        <f>IF($Y437&lt;&gt;1,"",$G437)</f>
        <v/>
      </c>
      <c r="R437" s="51">
        <f>IF(OR($Y437&lt;&gt;1,NOT(ISNUMBER($M437))),"",$E437*$M437)</f>
        <v/>
      </c>
      <c r="S437" s="51">
        <f>IF(OR($Y437&lt;&gt;1,NOT(ISNUMBER($N437))),"",$E437*$N437)</f>
        <v/>
      </c>
      <c r="T437" s="51">
        <f>IF(OR($Y437&lt;&gt;1,NOT(ISNUMBER($O437))),"",$E437*$O437)</f>
        <v/>
      </c>
      <c r="U437" s="51">
        <f>IF(COUNT($P437:$T437)&lt;&gt;5,"",SUM($P437:$T437))</f>
        <v/>
      </c>
      <c r="V437" s="23">
        <f>IFERROR($U437/$E437,"")</f>
        <v/>
      </c>
      <c r="W437" s="25">
        <f>IF(COUNTA($A437:$K437)=0,"",IF($A437="","Informar competência",IF($B437="","Informar SKU",IF($C437="","Informar produto",IF($D437="","Informar categoria",IF(COUNTIF('Parâmetros'!$D$4:$D$13,$D437)=0,"Categoria fora da lista",IF($E437="","Informar estoque médio",IF($G437="","Informar armazenagem",IF(COUNTIFS($A$6:$A$505,$A437,$B$6:$B$505,$B437)&gt;1,"Duplicidade de competência e SKU",IF($Y437&lt;&gt;1,"Valor, taxa ou data inválida",IF($U437="","Revisar parâmetros padrão",IF($V437&gt;'Parâmetros'!$B$8,"Taxa acima do limite",IF($E437&gt;'Parâmetros'!$B$9,"Estoque acima do limite","OK")))))))))))))</f>
        <v/>
      </c>
      <c r="X437" s="26">
        <f>IF(OR($Y437&lt;&gt;1,$A437&lt;&gt;'Resumo'!$B$3,$U437=""),"",COUNTIFS($A$6:$A$505,'Resumo'!$B$3,$Y$6:$Y$505,1,$U$6:$U$505,"&gt;"&amp;$U437)+COUNTIFS($A$6:$A437,'Resumo'!$B$3,$Y$6:$Y437,1,$U$6:$U437,$U437))</f>
        <v/>
      </c>
      <c r="Y437" s="26">
        <f>IF(COUNTA($A437:$K437)=0,"",IFERROR(IF(AND(ISNUMBER($A437),DAY($A437)=1,$A437&gt;=DATE(2020,1,1),$A437&lt;=DATE(2100,12,1),$B437&lt;&gt;"",$C437&lt;&gt;"",$D437&lt;&gt;"",COUNTIF('Parâmetros'!$D$4:$D$13,$D437)=1,ISNUMBER($E437),$E437&gt;0,ISNUMBER($G437),$G437&gt;=0,OR($F437="",AND(ISNUMBER($F437),$F437&gt;=0,$F437&lt;=1)),OR($H437="",AND(ISNUMBER($H437),$H437&gt;=0,$H437&lt;=1)),OR($I437="",AND(ISNUMBER($I437),$I437&gt;=0,$I437&lt;=1)),OR($J437="",AND(ISNUMBER($J437),$J437&gt;=0,$J437&lt;=1)),COUNTIFS($A$6:$A$505,$A437,$B$6:$B$505,$B437)=1),1,0),0))</f>
        <v/>
      </c>
    </row>
    <row r="438">
      <c r="A438" s="46" t="n"/>
      <c r="B438" s="19" t="n"/>
      <c r="C438" s="20" t="n"/>
      <c r="D438" s="19" t="n"/>
      <c r="E438" s="50" t="n"/>
      <c r="F438" s="22" t="n"/>
      <c r="G438" s="50" t="n"/>
      <c r="H438" s="22" t="n"/>
      <c r="I438" s="22" t="n"/>
      <c r="J438" s="22" t="n"/>
      <c r="K438" s="20" t="n"/>
      <c r="L438" s="23">
        <f>IF($Y438&lt;&gt;1,"",IF($F438="",IF(AND(ISNUMBER('Parâmetros'!$B$4),'Parâmetros'!$B$4&gt;=0,'Parâmetros'!$B$4&lt;=1),'Parâmetros'!$B$4,""),$F438))</f>
        <v/>
      </c>
      <c r="M438" s="23">
        <f>IF($Y438&lt;&gt;1,"",IF($H438="",IF(AND(ISNUMBER('Parâmetros'!$B$5),'Parâmetros'!$B$5&gt;=0,'Parâmetros'!$B$5&lt;=1),'Parâmetros'!$B$5,""),$H438))</f>
        <v/>
      </c>
      <c r="N438" s="23">
        <f>IF($Y438&lt;&gt;1,"",IF($I438="",IF(AND(ISNUMBER('Parâmetros'!$B$6),'Parâmetros'!$B$6&gt;=0,'Parâmetros'!$B$6&lt;=1),'Parâmetros'!$B$6,""),$I438))</f>
        <v/>
      </c>
      <c r="O438" s="23">
        <f>IF($Y438&lt;&gt;1,"",IF($J438="",IF(AND(ISNUMBER('Parâmetros'!$B$7),'Parâmetros'!$B$7&gt;=0,'Parâmetros'!$B$7&lt;=1),'Parâmetros'!$B$7,""),$J438))</f>
        <v/>
      </c>
      <c r="P438" s="51">
        <f>IF(OR($Y438&lt;&gt;1,NOT(ISNUMBER($L438))),"",$E438*$L438)</f>
        <v/>
      </c>
      <c r="Q438" s="51">
        <f>IF($Y438&lt;&gt;1,"",$G438)</f>
        <v/>
      </c>
      <c r="R438" s="51">
        <f>IF(OR($Y438&lt;&gt;1,NOT(ISNUMBER($M438))),"",$E438*$M438)</f>
        <v/>
      </c>
      <c r="S438" s="51">
        <f>IF(OR($Y438&lt;&gt;1,NOT(ISNUMBER($N438))),"",$E438*$N438)</f>
        <v/>
      </c>
      <c r="T438" s="51">
        <f>IF(OR($Y438&lt;&gt;1,NOT(ISNUMBER($O438))),"",$E438*$O438)</f>
        <v/>
      </c>
      <c r="U438" s="51">
        <f>IF(COUNT($P438:$T438)&lt;&gt;5,"",SUM($P438:$T438))</f>
        <v/>
      </c>
      <c r="V438" s="23">
        <f>IFERROR($U438/$E438,"")</f>
        <v/>
      </c>
      <c r="W438" s="25">
        <f>IF(COUNTA($A438:$K438)=0,"",IF($A438="","Informar competência",IF($B438="","Informar SKU",IF($C438="","Informar produto",IF($D438="","Informar categoria",IF(COUNTIF('Parâmetros'!$D$4:$D$13,$D438)=0,"Categoria fora da lista",IF($E438="","Informar estoque médio",IF($G438="","Informar armazenagem",IF(COUNTIFS($A$6:$A$505,$A438,$B$6:$B$505,$B438)&gt;1,"Duplicidade de competência e SKU",IF($Y438&lt;&gt;1,"Valor, taxa ou data inválida",IF($U438="","Revisar parâmetros padrão",IF($V438&gt;'Parâmetros'!$B$8,"Taxa acima do limite",IF($E438&gt;'Parâmetros'!$B$9,"Estoque acima do limite","OK")))))))))))))</f>
        <v/>
      </c>
      <c r="X438" s="26">
        <f>IF(OR($Y438&lt;&gt;1,$A438&lt;&gt;'Resumo'!$B$3,$U438=""),"",COUNTIFS($A$6:$A$505,'Resumo'!$B$3,$Y$6:$Y$505,1,$U$6:$U$505,"&gt;"&amp;$U438)+COUNTIFS($A$6:$A438,'Resumo'!$B$3,$Y$6:$Y438,1,$U$6:$U438,$U438))</f>
        <v/>
      </c>
      <c r="Y438" s="26">
        <f>IF(COUNTA($A438:$K438)=0,"",IFERROR(IF(AND(ISNUMBER($A438),DAY($A438)=1,$A438&gt;=DATE(2020,1,1),$A438&lt;=DATE(2100,12,1),$B438&lt;&gt;"",$C438&lt;&gt;"",$D438&lt;&gt;"",COUNTIF('Parâmetros'!$D$4:$D$13,$D438)=1,ISNUMBER($E438),$E438&gt;0,ISNUMBER($G438),$G438&gt;=0,OR($F438="",AND(ISNUMBER($F438),$F438&gt;=0,$F438&lt;=1)),OR($H438="",AND(ISNUMBER($H438),$H438&gt;=0,$H438&lt;=1)),OR($I438="",AND(ISNUMBER($I438),$I438&gt;=0,$I438&lt;=1)),OR($J438="",AND(ISNUMBER($J438),$J438&gt;=0,$J438&lt;=1)),COUNTIFS($A$6:$A$505,$A438,$B$6:$B$505,$B438)=1),1,0),0))</f>
        <v/>
      </c>
    </row>
    <row r="439">
      <c r="A439" s="46" t="n"/>
      <c r="B439" s="19" t="n"/>
      <c r="C439" s="20" t="n"/>
      <c r="D439" s="19" t="n"/>
      <c r="E439" s="50" t="n"/>
      <c r="F439" s="22" t="n"/>
      <c r="G439" s="50" t="n"/>
      <c r="H439" s="22" t="n"/>
      <c r="I439" s="22" t="n"/>
      <c r="J439" s="22" t="n"/>
      <c r="K439" s="20" t="n"/>
      <c r="L439" s="23">
        <f>IF($Y439&lt;&gt;1,"",IF($F439="",IF(AND(ISNUMBER('Parâmetros'!$B$4),'Parâmetros'!$B$4&gt;=0,'Parâmetros'!$B$4&lt;=1),'Parâmetros'!$B$4,""),$F439))</f>
        <v/>
      </c>
      <c r="M439" s="23">
        <f>IF($Y439&lt;&gt;1,"",IF($H439="",IF(AND(ISNUMBER('Parâmetros'!$B$5),'Parâmetros'!$B$5&gt;=0,'Parâmetros'!$B$5&lt;=1),'Parâmetros'!$B$5,""),$H439))</f>
        <v/>
      </c>
      <c r="N439" s="23">
        <f>IF($Y439&lt;&gt;1,"",IF($I439="",IF(AND(ISNUMBER('Parâmetros'!$B$6),'Parâmetros'!$B$6&gt;=0,'Parâmetros'!$B$6&lt;=1),'Parâmetros'!$B$6,""),$I439))</f>
        <v/>
      </c>
      <c r="O439" s="23">
        <f>IF($Y439&lt;&gt;1,"",IF($J439="",IF(AND(ISNUMBER('Parâmetros'!$B$7),'Parâmetros'!$B$7&gt;=0,'Parâmetros'!$B$7&lt;=1),'Parâmetros'!$B$7,""),$J439))</f>
        <v/>
      </c>
      <c r="P439" s="51">
        <f>IF(OR($Y439&lt;&gt;1,NOT(ISNUMBER($L439))),"",$E439*$L439)</f>
        <v/>
      </c>
      <c r="Q439" s="51">
        <f>IF($Y439&lt;&gt;1,"",$G439)</f>
        <v/>
      </c>
      <c r="R439" s="51">
        <f>IF(OR($Y439&lt;&gt;1,NOT(ISNUMBER($M439))),"",$E439*$M439)</f>
        <v/>
      </c>
      <c r="S439" s="51">
        <f>IF(OR($Y439&lt;&gt;1,NOT(ISNUMBER($N439))),"",$E439*$N439)</f>
        <v/>
      </c>
      <c r="T439" s="51">
        <f>IF(OR($Y439&lt;&gt;1,NOT(ISNUMBER($O439))),"",$E439*$O439)</f>
        <v/>
      </c>
      <c r="U439" s="51">
        <f>IF(COUNT($P439:$T439)&lt;&gt;5,"",SUM($P439:$T439))</f>
        <v/>
      </c>
      <c r="V439" s="23">
        <f>IFERROR($U439/$E439,"")</f>
        <v/>
      </c>
      <c r="W439" s="25">
        <f>IF(COUNTA($A439:$K439)=0,"",IF($A439="","Informar competência",IF($B439="","Informar SKU",IF($C439="","Informar produto",IF($D439="","Informar categoria",IF(COUNTIF('Parâmetros'!$D$4:$D$13,$D439)=0,"Categoria fora da lista",IF($E439="","Informar estoque médio",IF($G439="","Informar armazenagem",IF(COUNTIFS($A$6:$A$505,$A439,$B$6:$B$505,$B439)&gt;1,"Duplicidade de competência e SKU",IF($Y439&lt;&gt;1,"Valor, taxa ou data inválida",IF($U439="","Revisar parâmetros padrão",IF($V439&gt;'Parâmetros'!$B$8,"Taxa acima do limite",IF($E439&gt;'Parâmetros'!$B$9,"Estoque acima do limite","OK")))))))))))))</f>
        <v/>
      </c>
      <c r="X439" s="26">
        <f>IF(OR($Y439&lt;&gt;1,$A439&lt;&gt;'Resumo'!$B$3,$U439=""),"",COUNTIFS($A$6:$A$505,'Resumo'!$B$3,$Y$6:$Y$505,1,$U$6:$U$505,"&gt;"&amp;$U439)+COUNTIFS($A$6:$A439,'Resumo'!$B$3,$Y$6:$Y439,1,$U$6:$U439,$U439))</f>
        <v/>
      </c>
      <c r="Y439" s="26">
        <f>IF(COUNTA($A439:$K439)=0,"",IFERROR(IF(AND(ISNUMBER($A439),DAY($A439)=1,$A439&gt;=DATE(2020,1,1),$A439&lt;=DATE(2100,12,1),$B439&lt;&gt;"",$C439&lt;&gt;"",$D439&lt;&gt;"",COUNTIF('Parâmetros'!$D$4:$D$13,$D439)=1,ISNUMBER($E439),$E439&gt;0,ISNUMBER($G439),$G439&gt;=0,OR($F439="",AND(ISNUMBER($F439),$F439&gt;=0,$F439&lt;=1)),OR($H439="",AND(ISNUMBER($H439),$H439&gt;=0,$H439&lt;=1)),OR($I439="",AND(ISNUMBER($I439),$I439&gt;=0,$I439&lt;=1)),OR($J439="",AND(ISNUMBER($J439),$J439&gt;=0,$J439&lt;=1)),COUNTIFS($A$6:$A$505,$A439,$B$6:$B$505,$B439)=1),1,0),0))</f>
        <v/>
      </c>
    </row>
    <row r="440">
      <c r="A440" s="46" t="n"/>
      <c r="B440" s="19" t="n"/>
      <c r="C440" s="20" t="n"/>
      <c r="D440" s="19" t="n"/>
      <c r="E440" s="50" t="n"/>
      <c r="F440" s="22" t="n"/>
      <c r="G440" s="50" t="n"/>
      <c r="H440" s="22" t="n"/>
      <c r="I440" s="22" t="n"/>
      <c r="J440" s="22" t="n"/>
      <c r="K440" s="20" t="n"/>
      <c r="L440" s="23">
        <f>IF($Y440&lt;&gt;1,"",IF($F440="",IF(AND(ISNUMBER('Parâmetros'!$B$4),'Parâmetros'!$B$4&gt;=0,'Parâmetros'!$B$4&lt;=1),'Parâmetros'!$B$4,""),$F440))</f>
        <v/>
      </c>
      <c r="M440" s="23">
        <f>IF($Y440&lt;&gt;1,"",IF($H440="",IF(AND(ISNUMBER('Parâmetros'!$B$5),'Parâmetros'!$B$5&gt;=0,'Parâmetros'!$B$5&lt;=1),'Parâmetros'!$B$5,""),$H440))</f>
        <v/>
      </c>
      <c r="N440" s="23">
        <f>IF($Y440&lt;&gt;1,"",IF($I440="",IF(AND(ISNUMBER('Parâmetros'!$B$6),'Parâmetros'!$B$6&gt;=0,'Parâmetros'!$B$6&lt;=1),'Parâmetros'!$B$6,""),$I440))</f>
        <v/>
      </c>
      <c r="O440" s="23">
        <f>IF($Y440&lt;&gt;1,"",IF($J440="",IF(AND(ISNUMBER('Parâmetros'!$B$7),'Parâmetros'!$B$7&gt;=0,'Parâmetros'!$B$7&lt;=1),'Parâmetros'!$B$7,""),$J440))</f>
        <v/>
      </c>
      <c r="P440" s="51">
        <f>IF(OR($Y440&lt;&gt;1,NOT(ISNUMBER($L440))),"",$E440*$L440)</f>
        <v/>
      </c>
      <c r="Q440" s="51">
        <f>IF($Y440&lt;&gt;1,"",$G440)</f>
        <v/>
      </c>
      <c r="R440" s="51">
        <f>IF(OR($Y440&lt;&gt;1,NOT(ISNUMBER($M440))),"",$E440*$M440)</f>
        <v/>
      </c>
      <c r="S440" s="51">
        <f>IF(OR($Y440&lt;&gt;1,NOT(ISNUMBER($N440))),"",$E440*$N440)</f>
        <v/>
      </c>
      <c r="T440" s="51">
        <f>IF(OR($Y440&lt;&gt;1,NOT(ISNUMBER($O440))),"",$E440*$O440)</f>
        <v/>
      </c>
      <c r="U440" s="51">
        <f>IF(COUNT($P440:$T440)&lt;&gt;5,"",SUM($P440:$T440))</f>
        <v/>
      </c>
      <c r="V440" s="23">
        <f>IFERROR($U440/$E440,"")</f>
        <v/>
      </c>
      <c r="W440" s="25">
        <f>IF(COUNTA($A440:$K440)=0,"",IF($A440="","Informar competência",IF($B440="","Informar SKU",IF($C440="","Informar produto",IF($D440="","Informar categoria",IF(COUNTIF('Parâmetros'!$D$4:$D$13,$D440)=0,"Categoria fora da lista",IF($E440="","Informar estoque médio",IF($G440="","Informar armazenagem",IF(COUNTIFS($A$6:$A$505,$A440,$B$6:$B$505,$B440)&gt;1,"Duplicidade de competência e SKU",IF($Y440&lt;&gt;1,"Valor, taxa ou data inválida",IF($U440="","Revisar parâmetros padrão",IF($V440&gt;'Parâmetros'!$B$8,"Taxa acima do limite",IF($E440&gt;'Parâmetros'!$B$9,"Estoque acima do limite","OK")))))))))))))</f>
        <v/>
      </c>
      <c r="X440" s="26">
        <f>IF(OR($Y440&lt;&gt;1,$A440&lt;&gt;'Resumo'!$B$3,$U440=""),"",COUNTIFS($A$6:$A$505,'Resumo'!$B$3,$Y$6:$Y$505,1,$U$6:$U$505,"&gt;"&amp;$U440)+COUNTIFS($A$6:$A440,'Resumo'!$B$3,$Y$6:$Y440,1,$U$6:$U440,$U440))</f>
        <v/>
      </c>
      <c r="Y440" s="26">
        <f>IF(COUNTA($A440:$K440)=0,"",IFERROR(IF(AND(ISNUMBER($A440),DAY($A440)=1,$A440&gt;=DATE(2020,1,1),$A440&lt;=DATE(2100,12,1),$B440&lt;&gt;"",$C440&lt;&gt;"",$D440&lt;&gt;"",COUNTIF('Parâmetros'!$D$4:$D$13,$D440)=1,ISNUMBER($E440),$E440&gt;0,ISNUMBER($G440),$G440&gt;=0,OR($F440="",AND(ISNUMBER($F440),$F440&gt;=0,$F440&lt;=1)),OR($H440="",AND(ISNUMBER($H440),$H440&gt;=0,$H440&lt;=1)),OR($I440="",AND(ISNUMBER($I440),$I440&gt;=0,$I440&lt;=1)),OR($J440="",AND(ISNUMBER($J440),$J440&gt;=0,$J440&lt;=1)),COUNTIFS($A$6:$A$505,$A440,$B$6:$B$505,$B440)=1),1,0),0))</f>
        <v/>
      </c>
    </row>
    <row r="441">
      <c r="A441" s="46" t="n"/>
      <c r="B441" s="19" t="n"/>
      <c r="C441" s="20" t="n"/>
      <c r="D441" s="19" t="n"/>
      <c r="E441" s="50" t="n"/>
      <c r="F441" s="22" t="n"/>
      <c r="G441" s="50" t="n"/>
      <c r="H441" s="22" t="n"/>
      <c r="I441" s="22" t="n"/>
      <c r="J441" s="22" t="n"/>
      <c r="K441" s="20" t="n"/>
      <c r="L441" s="23">
        <f>IF($Y441&lt;&gt;1,"",IF($F441="",IF(AND(ISNUMBER('Parâmetros'!$B$4),'Parâmetros'!$B$4&gt;=0,'Parâmetros'!$B$4&lt;=1),'Parâmetros'!$B$4,""),$F441))</f>
        <v/>
      </c>
      <c r="M441" s="23">
        <f>IF($Y441&lt;&gt;1,"",IF($H441="",IF(AND(ISNUMBER('Parâmetros'!$B$5),'Parâmetros'!$B$5&gt;=0,'Parâmetros'!$B$5&lt;=1),'Parâmetros'!$B$5,""),$H441))</f>
        <v/>
      </c>
      <c r="N441" s="23">
        <f>IF($Y441&lt;&gt;1,"",IF($I441="",IF(AND(ISNUMBER('Parâmetros'!$B$6),'Parâmetros'!$B$6&gt;=0,'Parâmetros'!$B$6&lt;=1),'Parâmetros'!$B$6,""),$I441))</f>
        <v/>
      </c>
      <c r="O441" s="23">
        <f>IF($Y441&lt;&gt;1,"",IF($J441="",IF(AND(ISNUMBER('Parâmetros'!$B$7),'Parâmetros'!$B$7&gt;=0,'Parâmetros'!$B$7&lt;=1),'Parâmetros'!$B$7,""),$J441))</f>
        <v/>
      </c>
      <c r="P441" s="51">
        <f>IF(OR($Y441&lt;&gt;1,NOT(ISNUMBER($L441))),"",$E441*$L441)</f>
        <v/>
      </c>
      <c r="Q441" s="51">
        <f>IF($Y441&lt;&gt;1,"",$G441)</f>
        <v/>
      </c>
      <c r="R441" s="51">
        <f>IF(OR($Y441&lt;&gt;1,NOT(ISNUMBER($M441))),"",$E441*$M441)</f>
        <v/>
      </c>
      <c r="S441" s="51">
        <f>IF(OR($Y441&lt;&gt;1,NOT(ISNUMBER($N441))),"",$E441*$N441)</f>
        <v/>
      </c>
      <c r="T441" s="51">
        <f>IF(OR($Y441&lt;&gt;1,NOT(ISNUMBER($O441))),"",$E441*$O441)</f>
        <v/>
      </c>
      <c r="U441" s="51">
        <f>IF(COUNT($P441:$T441)&lt;&gt;5,"",SUM($P441:$T441))</f>
        <v/>
      </c>
      <c r="V441" s="23">
        <f>IFERROR($U441/$E441,"")</f>
        <v/>
      </c>
      <c r="W441" s="25">
        <f>IF(COUNTA($A441:$K441)=0,"",IF($A441="","Informar competência",IF($B441="","Informar SKU",IF($C441="","Informar produto",IF($D441="","Informar categoria",IF(COUNTIF('Parâmetros'!$D$4:$D$13,$D441)=0,"Categoria fora da lista",IF($E441="","Informar estoque médio",IF($G441="","Informar armazenagem",IF(COUNTIFS($A$6:$A$505,$A441,$B$6:$B$505,$B441)&gt;1,"Duplicidade de competência e SKU",IF($Y441&lt;&gt;1,"Valor, taxa ou data inválida",IF($U441="","Revisar parâmetros padrão",IF($V441&gt;'Parâmetros'!$B$8,"Taxa acima do limite",IF($E441&gt;'Parâmetros'!$B$9,"Estoque acima do limite","OK")))))))))))))</f>
        <v/>
      </c>
      <c r="X441" s="26">
        <f>IF(OR($Y441&lt;&gt;1,$A441&lt;&gt;'Resumo'!$B$3,$U441=""),"",COUNTIFS($A$6:$A$505,'Resumo'!$B$3,$Y$6:$Y$505,1,$U$6:$U$505,"&gt;"&amp;$U441)+COUNTIFS($A$6:$A441,'Resumo'!$B$3,$Y$6:$Y441,1,$U$6:$U441,$U441))</f>
        <v/>
      </c>
      <c r="Y441" s="26">
        <f>IF(COUNTA($A441:$K441)=0,"",IFERROR(IF(AND(ISNUMBER($A441),DAY($A441)=1,$A441&gt;=DATE(2020,1,1),$A441&lt;=DATE(2100,12,1),$B441&lt;&gt;"",$C441&lt;&gt;"",$D441&lt;&gt;"",COUNTIF('Parâmetros'!$D$4:$D$13,$D441)=1,ISNUMBER($E441),$E441&gt;0,ISNUMBER($G441),$G441&gt;=0,OR($F441="",AND(ISNUMBER($F441),$F441&gt;=0,$F441&lt;=1)),OR($H441="",AND(ISNUMBER($H441),$H441&gt;=0,$H441&lt;=1)),OR($I441="",AND(ISNUMBER($I441),$I441&gt;=0,$I441&lt;=1)),OR($J441="",AND(ISNUMBER($J441),$J441&gt;=0,$J441&lt;=1)),COUNTIFS($A$6:$A$505,$A441,$B$6:$B$505,$B441)=1),1,0),0))</f>
        <v/>
      </c>
    </row>
    <row r="442">
      <c r="A442" s="46" t="n"/>
      <c r="B442" s="19" t="n"/>
      <c r="C442" s="20" t="n"/>
      <c r="D442" s="19" t="n"/>
      <c r="E442" s="50" t="n"/>
      <c r="F442" s="22" t="n"/>
      <c r="G442" s="50" t="n"/>
      <c r="H442" s="22" t="n"/>
      <c r="I442" s="22" t="n"/>
      <c r="J442" s="22" t="n"/>
      <c r="K442" s="20" t="n"/>
      <c r="L442" s="23">
        <f>IF($Y442&lt;&gt;1,"",IF($F442="",IF(AND(ISNUMBER('Parâmetros'!$B$4),'Parâmetros'!$B$4&gt;=0,'Parâmetros'!$B$4&lt;=1),'Parâmetros'!$B$4,""),$F442))</f>
        <v/>
      </c>
      <c r="M442" s="23">
        <f>IF($Y442&lt;&gt;1,"",IF($H442="",IF(AND(ISNUMBER('Parâmetros'!$B$5),'Parâmetros'!$B$5&gt;=0,'Parâmetros'!$B$5&lt;=1),'Parâmetros'!$B$5,""),$H442))</f>
        <v/>
      </c>
      <c r="N442" s="23">
        <f>IF($Y442&lt;&gt;1,"",IF($I442="",IF(AND(ISNUMBER('Parâmetros'!$B$6),'Parâmetros'!$B$6&gt;=0,'Parâmetros'!$B$6&lt;=1),'Parâmetros'!$B$6,""),$I442))</f>
        <v/>
      </c>
      <c r="O442" s="23">
        <f>IF($Y442&lt;&gt;1,"",IF($J442="",IF(AND(ISNUMBER('Parâmetros'!$B$7),'Parâmetros'!$B$7&gt;=0,'Parâmetros'!$B$7&lt;=1),'Parâmetros'!$B$7,""),$J442))</f>
        <v/>
      </c>
      <c r="P442" s="51">
        <f>IF(OR($Y442&lt;&gt;1,NOT(ISNUMBER($L442))),"",$E442*$L442)</f>
        <v/>
      </c>
      <c r="Q442" s="51">
        <f>IF($Y442&lt;&gt;1,"",$G442)</f>
        <v/>
      </c>
      <c r="R442" s="51">
        <f>IF(OR($Y442&lt;&gt;1,NOT(ISNUMBER($M442))),"",$E442*$M442)</f>
        <v/>
      </c>
      <c r="S442" s="51">
        <f>IF(OR($Y442&lt;&gt;1,NOT(ISNUMBER($N442))),"",$E442*$N442)</f>
        <v/>
      </c>
      <c r="T442" s="51">
        <f>IF(OR($Y442&lt;&gt;1,NOT(ISNUMBER($O442))),"",$E442*$O442)</f>
        <v/>
      </c>
      <c r="U442" s="51">
        <f>IF(COUNT($P442:$T442)&lt;&gt;5,"",SUM($P442:$T442))</f>
        <v/>
      </c>
      <c r="V442" s="23">
        <f>IFERROR($U442/$E442,"")</f>
        <v/>
      </c>
      <c r="W442" s="25">
        <f>IF(COUNTA($A442:$K442)=0,"",IF($A442="","Informar competência",IF($B442="","Informar SKU",IF($C442="","Informar produto",IF($D442="","Informar categoria",IF(COUNTIF('Parâmetros'!$D$4:$D$13,$D442)=0,"Categoria fora da lista",IF($E442="","Informar estoque médio",IF($G442="","Informar armazenagem",IF(COUNTIFS($A$6:$A$505,$A442,$B$6:$B$505,$B442)&gt;1,"Duplicidade de competência e SKU",IF($Y442&lt;&gt;1,"Valor, taxa ou data inválida",IF($U442="","Revisar parâmetros padrão",IF($V442&gt;'Parâmetros'!$B$8,"Taxa acima do limite",IF($E442&gt;'Parâmetros'!$B$9,"Estoque acima do limite","OK")))))))))))))</f>
        <v/>
      </c>
      <c r="X442" s="26">
        <f>IF(OR($Y442&lt;&gt;1,$A442&lt;&gt;'Resumo'!$B$3,$U442=""),"",COUNTIFS($A$6:$A$505,'Resumo'!$B$3,$Y$6:$Y$505,1,$U$6:$U$505,"&gt;"&amp;$U442)+COUNTIFS($A$6:$A442,'Resumo'!$B$3,$Y$6:$Y442,1,$U$6:$U442,$U442))</f>
        <v/>
      </c>
      <c r="Y442" s="26">
        <f>IF(COUNTA($A442:$K442)=0,"",IFERROR(IF(AND(ISNUMBER($A442),DAY($A442)=1,$A442&gt;=DATE(2020,1,1),$A442&lt;=DATE(2100,12,1),$B442&lt;&gt;"",$C442&lt;&gt;"",$D442&lt;&gt;"",COUNTIF('Parâmetros'!$D$4:$D$13,$D442)=1,ISNUMBER($E442),$E442&gt;0,ISNUMBER($G442),$G442&gt;=0,OR($F442="",AND(ISNUMBER($F442),$F442&gt;=0,$F442&lt;=1)),OR($H442="",AND(ISNUMBER($H442),$H442&gt;=0,$H442&lt;=1)),OR($I442="",AND(ISNUMBER($I442),$I442&gt;=0,$I442&lt;=1)),OR($J442="",AND(ISNUMBER($J442),$J442&gt;=0,$J442&lt;=1)),COUNTIFS($A$6:$A$505,$A442,$B$6:$B$505,$B442)=1),1,0),0))</f>
        <v/>
      </c>
    </row>
    <row r="443">
      <c r="A443" s="46" t="n"/>
      <c r="B443" s="19" t="n"/>
      <c r="C443" s="20" t="n"/>
      <c r="D443" s="19" t="n"/>
      <c r="E443" s="50" t="n"/>
      <c r="F443" s="22" t="n"/>
      <c r="G443" s="50" t="n"/>
      <c r="H443" s="22" t="n"/>
      <c r="I443" s="22" t="n"/>
      <c r="J443" s="22" t="n"/>
      <c r="K443" s="20" t="n"/>
      <c r="L443" s="23">
        <f>IF($Y443&lt;&gt;1,"",IF($F443="",IF(AND(ISNUMBER('Parâmetros'!$B$4),'Parâmetros'!$B$4&gt;=0,'Parâmetros'!$B$4&lt;=1),'Parâmetros'!$B$4,""),$F443))</f>
        <v/>
      </c>
      <c r="M443" s="23">
        <f>IF($Y443&lt;&gt;1,"",IF($H443="",IF(AND(ISNUMBER('Parâmetros'!$B$5),'Parâmetros'!$B$5&gt;=0,'Parâmetros'!$B$5&lt;=1),'Parâmetros'!$B$5,""),$H443))</f>
        <v/>
      </c>
      <c r="N443" s="23">
        <f>IF($Y443&lt;&gt;1,"",IF($I443="",IF(AND(ISNUMBER('Parâmetros'!$B$6),'Parâmetros'!$B$6&gt;=0,'Parâmetros'!$B$6&lt;=1),'Parâmetros'!$B$6,""),$I443))</f>
        <v/>
      </c>
      <c r="O443" s="23">
        <f>IF($Y443&lt;&gt;1,"",IF($J443="",IF(AND(ISNUMBER('Parâmetros'!$B$7),'Parâmetros'!$B$7&gt;=0,'Parâmetros'!$B$7&lt;=1),'Parâmetros'!$B$7,""),$J443))</f>
        <v/>
      </c>
      <c r="P443" s="51">
        <f>IF(OR($Y443&lt;&gt;1,NOT(ISNUMBER($L443))),"",$E443*$L443)</f>
        <v/>
      </c>
      <c r="Q443" s="51">
        <f>IF($Y443&lt;&gt;1,"",$G443)</f>
        <v/>
      </c>
      <c r="R443" s="51">
        <f>IF(OR($Y443&lt;&gt;1,NOT(ISNUMBER($M443))),"",$E443*$M443)</f>
        <v/>
      </c>
      <c r="S443" s="51">
        <f>IF(OR($Y443&lt;&gt;1,NOT(ISNUMBER($N443))),"",$E443*$N443)</f>
        <v/>
      </c>
      <c r="T443" s="51">
        <f>IF(OR($Y443&lt;&gt;1,NOT(ISNUMBER($O443))),"",$E443*$O443)</f>
        <v/>
      </c>
      <c r="U443" s="51">
        <f>IF(COUNT($P443:$T443)&lt;&gt;5,"",SUM($P443:$T443))</f>
        <v/>
      </c>
      <c r="V443" s="23">
        <f>IFERROR($U443/$E443,"")</f>
        <v/>
      </c>
      <c r="W443" s="25">
        <f>IF(COUNTA($A443:$K443)=0,"",IF($A443="","Informar competência",IF($B443="","Informar SKU",IF($C443="","Informar produto",IF($D443="","Informar categoria",IF(COUNTIF('Parâmetros'!$D$4:$D$13,$D443)=0,"Categoria fora da lista",IF($E443="","Informar estoque médio",IF($G443="","Informar armazenagem",IF(COUNTIFS($A$6:$A$505,$A443,$B$6:$B$505,$B443)&gt;1,"Duplicidade de competência e SKU",IF($Y443&lt;&gt;1,"Valor, taxa ou data inválida",IF($U443="","Revisar parâmetros padrão",IF($V443&gt;'Parâmetros'!$B$8,"Taxa acima do limite",IF($E443&gt;'Parâmetros'!$B$9,"Estoque acima do limite","OK")))))))))))))</f>
        <v/>
      </c>
      <c r="X443" s="26">
        <f>IF(OR($Y443&lt;&gt;1,$A443&lt;&gt;'Resumo'!$B$3,$U443=""),"",COUNTIFS($A$6:$A$505,'Resumo'!$B$3,$Y$6:$Y$505,1,$U$6:$U$505,"&gt;"&amp;$U443)+COUNTIFS($A$6:$A443,'Resumo'!$B$3,$Y$6:$Y443,1,$U$6:$U443,$U443))</f>
        <v/>
      </c>
      <c r="Y443" s="26">
        <f>IF(COUNTA($A443:$K443)=0,"",IFERROR(IF(AND(ISNUMBER($A443),DAY($A443)=1,$A443&gt;=DATE(2020,1,1),$A443&lt;=DATE(2100,12,1),$B443&lt;&gt;"",$C443&lt;&gt;"",$D443&lt;&gt;"",COUNTIF('Parâmetros'!$D$4:$D$13,$D443)=1,ISNUMBER($E443),$E443&gt;0,ISNUMBER($G443),$G443&gt;=0,OR($F443="",AND(ISNUMBER($F443),$F443&gt;=0,$F443&lt;=1)),OR($H443="",AND(ISNUMBER($H443),$H443&gt;=0,$H443&lt;=1)),OR($I443="",AND(ISNUMBER($I443),$I443&gt;=0,$I443&lt;=1)),OR($J443="",AND(ISNUMBER($J443),$J443&gt;=0,$J443&lt;=1)),COUNTIFS($A$6:$A$505,$A443,$B$6:$B$505,$B443)=1),1,0),0))</f>
        <v/>
      </c>
    </row>
    <row r="444">
      <c r="A444" s="46" t="n"/>
      <c r="B444" s="19" t="n"/>
      <c r="C444" s="20" t="n"/>
      <c r="D444" s="19" t="n"/>
      <c r="E444" s="50" t="n"/>
      <c r="F444" s="22" t="n"/>
      <c r="G444" s="50" t="n"/>
      <c r="H444" s="22" t="n"/>
      <c r="I444" s="22" t="n"/>
      <c r="J444" s="22" t="n"/>
      <c r="K444" s="20" t="n"/>
      <c r="L444" s="23">
        <f>IF($Y444&lt;&gt;1,"",IF($F444="",IF(AND(ISNUMBER('Parâmetros'!$B$4),'Parâmetros'!$B$4&gt;=0,'Parâmetros'!$B$4&lt;=1),'Parâmetros'!$B$4,""),$F444))</f>
        <v/>
      </c>
      <c r="M444" s="23">
        <f>IF($Y444&lt;&gt;1,"",IF($H444="",IF(AND(ISNUMBER('Parâmetros'!$B$5),'Parâmetros'!$B$5&gt;=0,'Parâmetros'!$B$5&lt;=1),'Parâmetros'!$B$5,""),$H444))</f>
        <v/>
      </c>
      <c r="N444" s="23">
        <f>IF($Y444&lt;&gt;1,"",IF($I444="",IF(AND(ISNUMBER('Parâmetros'!$B$6),'Parâmetros'!$B$6&gt;=0,'Parâmetros'!$B$6&lt;=1),'Parâmetros'!$B$6,""),$I444))</f>
        <v/>
      </c>
      <c r="O444" s="23">
        <f>IF($Y444&lt;&gt;1,"",IF($J444="",IF(AND(ISNUMBER('Parâmetros'!$B$7),'Parâmetros'!$B$7&gt;=0,'Parâmetros'!$B$7&lt;=1),'Parâmetros'!$B$7,""),$J444))</f>
        <v/>
      </c>
      <c r="P444" s="51">
        <f>IF(OR($Y444&lt;&gt;1,NOT(ISNUMBER($L444))),"",$E444*$L444)</f>
        <v/>
      </c>
      <c r="Q444" s="51">
        <f>IF($Y444&lt;&gt;1,"",$G444)</f>
        <v/>
      </c>
      <c r="R444" s="51">
        <f>IF(OR($Y444&lt;&gt;1,NOT(ISNUMBER($M444))),"",$E444*$M444)</f>
        <v/>
      </c>
      <c r="S444" s="51">
        <f>IF(OR($Y444&lt;&gt;1,NOT(ISNUMBER($N444))),"",$E444*$N444)</f>
        <v/>
      </c>
      <c r="T444" s="51">
        <f>IF(OR($Y444&lt;&gt;1,NOT(ISNUMBER($O444))),"",$E444*$O444)</f>
        <v/>
      </c>
      <c r="U444" s="51">
        <f>IF(COUNT($P444:$T444)&lt;&gt;5,"",SUM($P444:$T444))</f>
        <v/>
      </c>
      <c r="V444" s="23">
        <f>IFERROR($U444/$E444,"")</f>
        <v/>
      </c>
      <c r="W444" s="25">
        <f>IF(COUNTA($A444:$K444)=0,"",IF($A444="","Informar competência",IF($B444="","Informar SKU",IF($C444="","Informar produto",IF($D444="","Informar categoria",IF(COUNTIF('Parâmetros'!$D$4:$D$13,$D444)=0,"Categoria fora da lista",IF($E444="","Informar estoque médio",IF($G444="","Informar armazenagem",IF(COUNTIFS($A$6:$A$505,$A444,$B$6:$B$505,$B444)&gt;1,"Duplicidade de competência e SKU",IF($Y444&lt;&gt;1,"Valor, taxa ou data inválida",IF($U444="","Revisar parâmetros padrão",IF($V444&gt;'Parâmetros'!$B$8,"Taxa acima do limite",IF($E444&gt;'Parâmetros'!$B$9,"Estoque acima do limite","OK")))))))))))))</f>
        <v/>
      </c>
      <c r="X444" s="26">
        <f>IF(OR($Y444&lt;&gt;1,$A444&lt;&gt;'Resumo'!$B$3,$U444=""),"",COUNTIFS($A$6:$A$505,'Resumo'!$B$3,$Y$6:$Y$505,1,$U$6:$U$505,"&gt;"&amp;$U444)+COUNTIFS($A$6:$A444,'Resumo'!$B$3,$Y$6:$Y444,1,$U$6:$U444,$U444))</f>
        <v/>
      </c>
      <c r="Y444" s="26">
        <f>IF(COUNTA($A444:$K444)=0,"",IFERROR(IF(AND(ISNUMBER($A444),DAY($A444)=1,$A444&gt;=DATE(2020,1,1),$A444&lt;=DATE(2100,12,1),$B444&lt;&gt;"",$C444&lt;&gt;"",$D444&lt;&gt;"",COUNTIF('Parâmetros'!$D$4:$D$13,$D444)=1,ISNUMBER($E444),$E444&gt;0,ISNUMBER($G444),$G444&gt;=0,OR($F444="",AND(ISNUMBER($F444),$F444&gt;=0,$F444&lt;=1)),OR($H444="",AND(ISNUMBER($H444),$H444&gt;=0,$H444&lt;=1)),OR($I444="",AND(ISNUMBER($I444),$I444&gt;=0,$I444&lt;=1)),OR($J444="",AND(ISNUMBER($J444),$J444&gt;=0,$J444&lt;=1)),COUNTIFS($A$6:$A$505,$A444,$B$6:$B$505,$B444)=1),1,0),0))</f>
        <v/>
      </c>
    </row>
    <row r="445">
      <c r="A445" s="46" t="n"/>
      <c r="B445" s="19" t="n"/>
      <c r="C445" s="20" t="n"/>
      <c r="D445" s="19" t="n"/>
      <c r="E445" s="50" t="n"/>
      <c r="F445" s="22" t="n"/>
      <c r="G445" s="50" t="n"/>
      <c r="H445" s="22" t="n"/>
      <c r="I445" s="22" t="n"/>
      <c r="J445" s="22" t="n"/>
      <c r="K445" s="20" t="n"/>
      <c r="L445" s="23">
        <f>IF($Y445&lt;&gt;1,"",IF($F445="",IF(AND(ISNUMBER('Parâmetros'!$B$4),'Parâmetros'!$B$4&gt;=0,'Parâmetros'!$B$4&lt;=1),'Parâmetros'!$B$4,""),$F445))</f>
        <v/>
      </c>
      <c r="M445" s="23">
        <f>IF($Y445&lt;&gt;1,"",IF($H445="",IF(AND(ISNUMBER('Parâmetros'!$B$5),'Parâmetros'!$B$5&gt;=0,'Parâmetros'!$B$5&lt;=1),'Parâmetros'!$B$5,""),$H445))</f>
        <v/>
      </c>
      <c r="N445" s="23">
        <f>IF($Y445&lt;&gt;1,"",IF($I445="",IF(AND(ISNUMBER('Parâmetros'!$B$6),'Parâmetros'!$B$6&gt;=0,'Parâmetros'!$B$6&lt;=1),'Parâmetros'!$B$6,""),$I445))</f>
        <v/>
      </c>
      <c r="O445" s="23">
        <f>IF($Y445&lt;&gt;1,"",IF($J445="",IF(AND(ISNUMBER('Parâmetros'!$B$7),'Parâmetros'!$B$7&gt;=0,'Parâmetros'!$B$7&lt;=1),'Parâmetros'!$B$7,""),$J445))</f>
        <v/>
      </c>
      <c r="P445" s="51">
        <f>IF(OR($Y445&lt;&gt;1,NOT(ISNUMBER($L445))),"",$E445*$L445)</f>
        <v/>
      </c>
      <c r="Q445" s="51">
        <f>IF($Y445&lt;&gt;1,"",$G445)</f>
        <v/>
      </c>
      <c r="R445" s="51">
        <f>IF(OR($Y445&lt;&gt;1,NOT(ISNUMBER($M445))),"",$E445*$M445)</f>
        <v/>
      </c>
      <c r="S445" s="51">
        <f>IF(OR($Y445&lt;&gt;1,NOT(ISNUMBER($N445))),"",$E445*$N445)</f>
        <v/>
      </c>
      <c r="T445" s="51">
        <f>IF(OR($Y445&lt;&gt;1,NOT(ISNUMBER($O445))),"",$E445*$O445)</f>
        <v/>
      </c>
      <c r="U445" s="51">
        <f>IF(COUNT($P445:$T445)&lt;&gt;5,"",SUM($P445:$T445))</f>
        <v/>
      </c>
      <c r="V445" s="23">
        <f>IFERROR($U445/$E445,"")</f>
        <v/>
      </c>
      <c r="W445" s="25">
        <f>IF(COUNTA($A445:$K445)=0,"",IF($A445="","Informar competência",IF($B445="","Informar SKU",IF($C445="","Informar produto",IF($D445="","Informar categoria",IF(COUNTIF('Parâmetros'!$D$4:$D$13,$D445)=0,"Categoria fora da lista",IF($E445="","Informar estoque médio",IF($G445="","Informar armazenagem",IF(COUNTIFS($A$6:$A$505,$A445,$B$6:$B$505,$B445)&gt;1,"Duplicidade de competência e SKU",IF($Y445&lt;&gt;1,"Valor, taxa ou data inválida",IF($U445="","Revisar parâmetros padrão",IF($V445&gt;'Parâmetros'!$B$8,"Taxa acima do limite",IF($E445&gt;'Parâmetros'!$B$9,"Estoque acima do limite","OK")))))))))))))</f>
        <v/>
      </c>
      <c r="X445" s="26">
        <f>IF(OR($Y445&lt;&gt;1,$A445&lt;&gt;'Resumo'!$B$3,$U445=""),"",COUNTIFS($A$6:$A$505,'Resumo'!$B$3,$Y$6:$Y$505,1,$U$6:$U$505,"&gt;"&amp;$U445)+COUNTIFS($A$6:$A445,'Resumo'!$B$3,$Y$6:$Y445,1,$U$6:$U445,$U445))</f>
        <v/>
      </c>
      <c r="Y445" s="26">
        <f>IF(COUNTA($A445:$K445)=0,"",IFERROR(IF(AND(ISNUMBER($A445),DAY($A445)=1,$A445&gt;=DATE(2020,1,1),$A445&lt;=DATE(2100,12,1),$B445&lt;&gt;"",$C445&lt;&gt;"",$D445&lt;&gt;"",COUNTIF('Parâmetros'!$D$4:$D$13,$D445)=1,ISNUMBER($E445),$E445&gt;0,ISNUMBER($G445),$G445&gt;=0,OR($F445="",AND(ISNUMBER($F445),$F445&gt;=0,$F445&lt;=1)),OR($H445="",AND(ISNUMBER($H445),$H445&gt;=0,$H445&lt;=1)),OR($I445="",AND(ISNUMBER($I445),$I445&gt;=0,$I445&lt;=1)),OR($J445="",AND(ISNUMBER($J445),$J445&gt;=0,$J445&lt;=1)),COUNTIFS($A$6:$A$505,$A445,$B$6:$B$505,$B445)=1),1,0),0))</f>
        <v/>
      </c>
    </row>
    <row r="446">
      <c r="A446" s="46" t="n"/>
      <c r="B446" s="19" t="n"/>
      <c r="C446" s="20" t="n"/>
      <c r="D446" s="19" t="n"/>
      <c r="E446" s="50" t="n"/>
      <c r="F446" s="22" t="n"/>
      <c r="G446" s="50" t="n"/>
      <c r="H446" s="22" t="n"/>
      <c r="I446" s="22" t="n"/>
      <c r="J446" s="22" t="n"/>
      <c r="K446" s="20" t="n"/>
      <c r="L446" s="23">
        <f>IF($Y446&lt;&gt;1,"",IF($F446="",IF(AND(ISNUMBER('Parâmetros'!$B$4),'Parâmetros'!$B$4&gt;=0,'Parâmetros'!$B$4&lt;=1),'Parâmetros'!$B$4,""),$F446))</f>
        <v/>
      </c>
      <c r="M446" s="23">
        <f>IF($Y446&lt;&gt;1,"",IF($H446="",IF(AND(ISNUMBER('Parâmetros'!$B$5),'Parâmetros'!$B$5&gt;=0,'Parâmetros'!$B$5&lt;=1),'Parâmetros'!$B$5,""),$H446))</f>
        <v/>
      </c>
      <c r="N446" s="23">
        <f>IF($Y446&lt;&gt;1,"",IF($I446="",IF(AND(ISNUMBER('Parâmetros'!$B$6),'Parâmetros'!$B$6&gt;=0,'Parâmetros'!$B$6&lt;=1),'Parâmetros'!$B$6,""),$I446))</f>
        <v/>
      </c>
      <c r="O446" s="23">
        <f>IF($Y446&lt;&gt;1,"",IF($J446="",IF(AND(ISNUMBER('Parâmetros'!$B$7),'Parâmetros'!$B$7&gt;=0,'Parâmetros'!$B$7&lt;=1),'Parâmetros'!$B$7,""),$J446))</f>
        <v/>
      </c>
      <c r="P446" s="51">
        <f>IF(OR($Y446&lt;&gt;1,NOT(ISNUMBER($L446))),"",$E446*$L446)</f>
        <v/>
      </c>
      <c r="Q446" s="51">
        <f>IF($Y446&lt;&gt;1,"",$G446)</f>
        <v/>
      </c>
      <c r="R446" s="51">
        <f>IF(OR($Y446&lt;&gt;1,NOT(ISNUMBER($M446))),"",$E446*$M446)</f>
        <v/>
      </c>
      <c r="S446" s="51">
        <f>IF(OR($Y446&lt;&gt;1,NOT(ISNUMBER($N446))),"",$E446*$N446)</f>
        <v/>
      </c>
      <c r="T446" s="51">
        <f>IF(OR($Y446&lt;&gt;1,NOT(ISNUMBER($O446))),"",$E446*$O446)</f>
        <v/>
      </c>
      <c r="U446" s="51">
        <f>IF(COUNT($P446:$T446)&lt;&gt;5,"",SUM($P446:$T446))</f>
        <v/>
      </c>
      <c r="V446" s="23">
        <f>IFERROR($U446/$E446,"")</f>
        <v/>
      </c>
      <c r="W446" s="25">
        <f>IF(COUNTA($A446:$K446)=0,"",IF($A446="","Informar competência",IF($B446="","Informar SKU",IF($C446="","Informar produto",IF($D446="","Informar categoria",IF(COUNTIF('Parâmetros'!$D$4:$D$13,$D446)=0,"Categoria fora da lista",IF($E446="","Informar estoque médio",IF($G446="","Informar armazenagem",IF(COUNTIFS($A$6:$A$505,$A446,$B$6:$B$505,$B446)&gt;1,"Duplicidade de competência e SKU",IF($Y446&lt;&gt;1,"Valor, taxa ou data inválida",IF($U446="","Revisar parâmetros padrão",IF($V446&gt;'Parâmetros'!$B$8,"Taxa acima do limite",IF($E446&gt;'Parâmetros'!$B$9,"Estoque acima do limite","OK")))))))))))))</f>
        <v/>
      </c>
      <c r="X446" s="26">
        <f>IF(OR($Y446&lt;&gt;1,$A446&lt;&gt;'Resumo'!$B$3,$U446=""),"",COUNTIFS($A$6:$A$505,'Resumo'!$B$3,$Y$6:$Y$505,1,$U$6:$U$505,"&gt;"&amp;$U446)+COUNTIFS($A$6:$A446,'Resumo'!$B$3,$Y$6:$Y446,1,$U$6:$U446,$U446))</f>
        <v/>
      </c>
      <c r="Y446" s="26">
        <f>IF(COUNTA($A446:$K446)=0,"",IFERROR(IF(AND(ISNUMBER($A446),DAY($A446)=1,$A446&gt;=DATE(2020,1,1),$A446&lt;=DATE(2100,12,1),$B446&lt;&gt;"",$C446&lt;&gt;"",$D446&lt;&gt;"",COUNTIF('Parâmetros'!$D$4:$D$13,$D446)=1,ISNUMBER($E446),$E446&gt;0,ISNUMBER($G446),$G446&gt;=0,OR($F446="",AND(ISNUMBER($F446),$F446&gt;=0,$F446&lt;=1)),OR($H446="",AND(ISNUMBER($H446),$H446&gt;=0,$H446&lt;=1)),OR($I446="",AND(ISNUMBER($I446),$I446&gt;=0,$I446&lt;=1)),OR($J446="",AND(ISNUMBER($J446),$J446&gt;=0,$J446&lt;=1)),COUNTIFS($A$6:$A$505,$A446,$B$6:$B$505,$B446)=1),1,0),0))</f>
        <v/>
      </c>
    </row>
    <row r="447">
      <c r="A447" s="46" t="n"/>
      <c r="B447" s="19" t="n"/>
      <c r="C447" s="20" t="n"/>
      <c r="D447" s="19" t="n"/>
      <c r="E447" s="50" t="n"/>
      <c r="F447" s="22" t="n"/>
      <c r="G447" s="50" t="n"/>
      <c r="H447" s="22" t="n"/>
      <c r="I447" s="22" t="n"/>
      <c r="J447" s="22" t="n"/>
      <c r="K447" s="20" t="n"/>
      <c r="L447" s="23">
        <f>IF($Y447&lt;&gt;1,"",IF($F447="",IF(AND(ISNUMBER('Parâmetros'!$B$4),'Parâmetros'!$B$4&gt;=0,'Parâmetros'!$B$4&lt;=1),'Parâmetros'!$B$4,""),$F447))</f>
        <v/>
      </c>
      <c r="M447" s="23">
        <f>IF($Y447&lt;&gt;1,"",IF($H447="",IF(AND(ISNUMBER('Parâmetros'!$B$5),'Parâmetros'!$B$5&gt;=0,'Parâmetros'!$B$5&lt;=1),'Parâmetros'!$B$5,""),$H447))</f>
        <v/>
      </c>
      <c r="N447" s="23">
        <f>IF($Y447&lt;&gt;1,"",IF($I447="",IF(AND(ISNUMBER('Parâmetros'!$B$6),'Parâmetros'!$B$6&gt;=0,'Parâmetros'!$B$6&lt;=1),'Parâmetros'!$B$6,""),$I447))</f>
        <v/>
      </c>
      <c r="O447" s="23">
        <f>IF($Y447&lt;&gt;1,"",IF($J447="",IF(AND(ISNUMBER('Parâmetros'!$B$7),'Parâmetros'!$B$7&gt;=0,'Parâmetros'!$B$7&lt;=1),'Parâmetros'!$B$7,""),$J447))</f>
        <v/>
      </c>
      <c r="P447" s="51">
        <f>IF(OR($Y447&lt;&gt;1,NOT(ISNUMBER($L447))),"",$E447*$L447)</f>
        <v/>
      </c>
      <c r="Q447" s="51">
        <f>IF($Y447&lt;&gt;1,"",$G447)</f>
        <v/>
      </c>
      <c r="R447" s="51">
        <f>IF(OR($Y447&lt;&gt;1,NOT(ISNUMBER($M447))),"",$E447*$M447)</f>
        <v/>
      </c>
      <c r="S447" s="51">
        <f>IF(OR($Y447&lt;&gt;1,NOT(ISNUMBER($N447))),"",$E447*$N447)</f>
        <v/>
      </c>
      <c r="T447" s="51">
        <f>IF(OR($Y447&lt;&gt;1,NOT(ISNUMBER($O447))),"",$E447*$O447)</f>
        <v/>
      </c>
      <c r="U447" s="51">
        <f>IF(COUNT($P447:$T447)&lt;&gt;5,"",SUM($P447:$T447))</f>
        <v/>
      </c>
      <c r="V447" s="23">
        <f>IFERROR($U447/$E447,"")</f>
        <v/>
      </c>
      <c r="W447" s="25">
        <f>IF(COUNTA($A447:$K447)=0,"",IF($A447="","Informar competência",IF($B447="","Informar SKU",IF($C447="","Informar produto",IF($D447="","Informar categoria",IF(COUNTIF('Parâmetros'!$D$4:$D$13,$D447)=0,"Categoria fora da lista",IF($E447="","Informar estoque médio",IF($G447="","Informar armazenagem",IF(COUNTIFS($A$6:$A$505,$A447,$B$6:$B$505,$B447)&gt;1,"Duplicidade de competência e SKU",IF($Y447&lt;&gt;1,"Valor, taxa ou data inválida",IF($U447="","Revisar parâmetros padrão",IF($V447&gt;'Parâmetros'!$B$8,"Taxa acima do limite",IF($E447&gt;'Parâmetros'!$B$9,"Estoque acima do limite","OK")))))))))))))</f>
        <v/>
      </c>
      <c r="X447" s="26">
        <f>IF(OR($Y447&lt;&gt;1,$A447&lt;&gt;'Resumo'!$B$3,$U447=""),"",COUNTIFS($A$6:$A$505,'Resumo'!$B$3,$Y$6:$Y$505,1,$U$6:$U$505,"&gt;"&amp;$U447)+COUNTIFS($A$6:$A447,'Resumo'!$B$3,$Y$6:$Y447,1,$U$6:$U447,$U447))</f>
        <v/>
      </c>
      <c r="Y447" s="26">
        <f>IF(COUNTA($A447:$K447)=0,"",IFERROR(IF(AND(ISNUMBER($A447),DAY($A447)=1,$A447&gt;=DATE(2020,1,1),$A447&lt;=DATE(2100,12,1),$B447&lt;&gt;"",$C447&lt;&gt;"",$D447&lt;&gt;"",COUNTIF('Parâmetros'!$D$4:$D$13,$D447)=1,ISNUMBER($E447),$E447&gt;0,ISNUMBER($G447),$G447&gt;=0,OR($F447="",AND(ISNUMBER($F447),$F447&gt;=0,$F447&lt;=1)),OR($H447="",AND(ISNUMBER($H447),$H447&gt;=0,$H447&lt;=1)),OR($I447="",AND(ISNUMBER($I447),$I447&gt;=0,$I447&lt;=1)),OR($J447="",AND(ISNUMBER($J447),$J447&gt;=0,$J447&lt;=1)),COUNTIFS($A$6:$A$505,$A447,$B$6:$B$505,$B447)=1),1,0),0))</f>
        <v/>
      </c>
    </row>
    <row r="448">
      <c r="A448" s="46" t="n"/>
      <c r="B448" s="19" t="n"/>
      <c r="C448" s="20" t="n"/>
      <c r="D448" s="19" t="n"/>
      <c r="E448" s="50" t="n"/>
      <c r="F448" s="22" t="n"/>
      <c r="G448" s="50" t="n"/>
      <c r="H448" s="22" t="n"/>
      <c r="I448" s="22" t="n"/>
      <c r="J448" s="22" t="n"/>
      <c r="K448" s="20" t="n"/>
      <c r="L448" s="23">
        <f>IF($Y448&lt;&gt;1,"",IF($F448="",IF(AND(ISNUMBER('Parâmetros'!$B$4),'Parâmetros'!$B$4&gt;=0,'Parâmetros'!$B$4&lt;=1),'Parâmetros'!$B$4,""),$F448))</f>
        <v/>
      </c>
      <c r="M448" s="23">
        <f>IF($Y448&lt;&gt;1,"",IF($H448="",IF(AND(ISNUMBER('Parâmetros'!$B$5),'Parâmetros'!$B$5&gt;=0,'Parâmetros'!$B$5&lt;=1),'Parâmetros'!$B$5,""),$H448))</f>
        <v/>
      </c>
      <c r="N448" s="23">
        <f>IF($Y448&lt;&gt;1,"",IF($I448="",IF(AND(ISNUMBER('Parâmetros'!$B$6),'Parâmetros'!$B$6&gt;=0,'Parâmetros'!$B$6&lt;=1),'Parâmetros'!$B$6,""),$I448))</f>
        <v/>
      </c>
      <c r="O448" s="23">
        <f>IF($Y448&lt;&gt;1,"",IF($J448="",IF(AND(ISNUMBER('Parâmetros'!$B$7),'Parâmetros'!$B$7&gt;=0,'Parâmetros'!$B$7&lt;=1),'Parâmetros'!$B$7,""),$J448))</f>
        <v/>
      </c>
      <c r="P448" s="51">
        <f>IF(OR($Y448&lt;&gt;1,NOT(ISNUMBER($L448))),"",$E448*$L448)</f>
        <v/>
      </c>
      <c r="Q448" s="51">
        <f>IF($Y448&lt;&gt;1,"",$G448)</f>
        <v/>
      </c>
      <c r="R448" s="51">
        <f>IF(OR($Y448&lt;&gt;1,NOT(ISNUMBER($M448))),"",$E448*$M448)</f>
        <v/>
      </c>
      <c r="S448" s="51">
        <f>IF(OR($Y448&lt;&gt;1,NOT(ISNUMBER($N448))),"",$E448*$N448)</f>
        <v/>
      </c>
      <c r="T448" s="51">
        <f>IF(OR($Y448&lt;&gt;1,NOT(ISNUMBER($O448))),"",$E448*$O448)</f>
        <v/>
      </c>
      <c r="U448" s="51">
        <f>IF(COUNT($P448:$T448)&lt;&gt;5,"",SUM($P448:$T448))</f>
        <v/>
      </c>
      <c r="V448" s="23">
        <f>IFERROR($U448/$E448,"")</f>
        <v/>
      </c>
      <c r="W448" s="25">
        <f>IF(COUNTA($A448:$K448)=0,"",IF($A448="","Informar competência",IF($B448="","Informar SKU",IF($C448="","Informar produto",IF($D448="","Informar categoria",IF(COUNTIF('Parâmetros'!$D$4:$D$13,$D448)=0,"Categoria fora da lista",IF($E448="","Informar estoque médio",IF($G448="","Informar armazenagem",IF(COUNTIFS($A$6:$A$505,$A448,$B$6:$B$505,$B448)&gt;1,"Duplicidade de competência e SKU",IF($Y448&lt;&gt;1,"Valor, taxa ou data inválida",IF($U448="","Revisar parâmetros padrão",IF($V448&gt;'Parâmetros'!$B$8,"Taxa acima do limite",IF($E448&gt;'Parâmetros'!$B$9,"Estoque acima do limite","OK")))))))))))))</f>
        <v/>
      </c>
      <c r="X448" s="26">
        <f>IF(OR($Y448&lt;&gt;1,$A448&lt;&gt;'Resumo'!$B$3,$U448=""),"",COUNTIFS($A$6:$A$505,'Resumo'!$B$3,$Y$6:$Y$505,1,$U$6:$U$505,"&gt;"&amp;$U448)+COUNTIFS($A$6:$A448,'Resumo'!$B$3,$Y$6:$Y448,1,$U$6:$U448,$U448))</f>
        <v/>
      </c>
      <c r="Y448" s="26">
        <f>IF(COUNTA($A448:$K448)=0,"",IFERROR(IF(AND(ISNUMBER($A448),DAY($A448)=1,$A448&gt;=DATE(2020,1,1),$A448&lt;=DATE(2100,12,1),$B448&lt;&gt;"",$C448&lt;&gt;"",$D448&lt;&gt;"",COUNTIF('Parâmetros'!$D$4:$D$13,$D448)=1,ISNUMBER($E448),$E448&gt;0,ISNUMBER($G448),$G448&gt;=0,OR($F448="",AND(ISNUMBER($F448),$F448&gt;=0,$F448&lt;=1)),OR($H448="",AND(ISNUMBER($H448),$H448&gt;=0,$H448&lt;=1)),OR($I448="",AND(ISNUMBER($I448),$I448&gt;=0,$I448&lt;=1)),OR($J448="",AND(ISNUMBER($J448),$J448&gt;=0,$J448&lt;=1)),COUNTIFS($A$6:$A$505,$A448,$B$6:$B$505,$B448)=1),1,0),0))</f>
        <v/>
      </c>
    </row>
    <row r="449">
      <c r="A449" s="46" t="n"/>
      <c r="B449" s="19" t="n"/>
      <c r="C449" s="20" t="n"/>
      <c r="D449" s="19" t="n"/>
      <c r="E449" s="50" t="n"/>
      <c r="F449" s="22" t="n"/>
      <c r="G449" s="50" t="n"/>
      <c r="H449" s="22" t="n"/>
      <c r="I449" s="22" t="n"/>
      <c r="J449" s="22" t="n"/>
      <c r="K449" s="20" t="n"/>
      <c r="L449" s="23">
        <f>IF($Y449&lt;&gt;1,"",IF($F449="",IF(AND(ISNUMBER('Parâmetros'!$B$4),'Parâmetros'!$B$4&gt;=0,'Parâmetros'!$B$4&lt;=1),'Parâmetros'!$B$4,""),$F449))</f>
        <v/>
      </c>
      <c r="M449" s="23">
        <f>IF($Y449&lt;&gt;1,"",IF($H449="",IF(AND(ISNUMBER('Parâmetros'!$B$5),'Parâmetros'!$B$5&gt;=0,'Parâmetros'!$B$5&lt;=1),'Parâmetros'!$B$5,""),$H449))</f>
        <v/>
      </c>
      <c r="N449" s="23">
        <f>IF($Y449&lt;&gt;1,"",IF($I449="",IF(AND(ISNUMBER('Parâmetros'!$B$6),'Parâmetros'!$B$6&gt;=0,'Parâmetros'!$B$6&lt;=1),'Parâmetros'!$B$6,""),$I449))</f>
        <v/>
      </c>
      <c r="O449" s="23">
        <f>IF($Y449&lt;&gt;1,"",IF($J449="",IF(AND(ISNUMBER('Parâmetros'!$B$7),'Parâmetros'!$B$7&gt;=0,'Parâmetros'!$B$7&lt;=1),'Parâmetros'!$B$7,""),$J449))</f>
        <v/>
      </c>
      <c r="P449" s="51">
        <f>IF(OR($Y449&lt;&gt;1,NOT(ISNUMBER($L449))),"",$E449*$L449)</f>
        <v/>
      </c>
      <c r="Q449" s="51">
        <f>IF($Y449&lt;&gt;1,"",$G449)</f>
        <v/>
      </c>
      <c r="R449" s="51">
        <f>IF(OR($Y449&lt;&gt;1,NOT(ISNUMBER($M449))),"",$E449*$M449)</f>
        <v/>
      </c>
      <c r="S449" s="51">
        <f>IF(OR($Y449&lt;&gt;1,NOT(ISNUMBER($N449))),"",$E449*$N449)</f>
        <v/>
      </c>
      <c r="T449" s="51">
        <f>IF(OR($Y449&lt;&gt;1,NOT(ISNUMBER($O449))),"",$E449*$O449)</f>
        <v/>
      </c>
      <c r="U449" s="51">
        <f>IF(COUNT($P449:$T449)&lt;&gt;5,"",SUM($P449:$T449))</f>
        <v/>
      </c>
      <c r="V449" s="23">
        <f>IFERROR($U449/$E449,"")</f>
        <v/>
      </c>
      <c r="W449" s="25">
        <f>IF(COUNTA($A449:$K449)=0,"",IF($A449="","Informar competência",IF($B449="","Informar SKU",IF($C449="","Informar produto",IF($D449="","Informar categoria",IF(COUNTIF('Parâmetros'!$D$4:$D$13,$D449)=0,"Categoria fora da lista",IF($E449="","Informar estoque médio",IF($G449="","Informar armazenagem",IF(COUNTIFS($A$6:$A$505,$A449,$B$6:$B$505,$B449)&gt;1,"Duplicidade de competência e SKU",IF($Y449&lt;&gt;1,"Valor, taxa ou data inválida",IF($U449="","Revisar parâmetros padrão",IF($V449&gt;'Parâmetros'!$B$8,"Taxa acima do limite",IF($E449&gt;'Parâmetros'!$B$9,"Estoque acima do limite","OK")))))))))))))</f>
        <v/>
      </c>
      <c r="X449" s="26">
        <f>IF(OR($Y449&lt;&gt;1,$A449&lt;&gt;'Resumo'!$B$3,$U449=""),"",COUNTIFS($A$6:$A$505,'Resumo'!$B$3,$Y$6:$Y$505,1,$U$6:$U$505,"&gt;"&amp;$U449)+COUNTIFS($A$6:$A449,'Resumo'!$B$3,$Y$6:$Y449,1,$U$6:$U449,$U449))</f>
        <v/>
      </c>
      <c r="Y449" s="26">
        <f>IF(COUNTA($A449:$K449)=0,"",IFERROR(IF(AND(ISNUMBER($A449),DAY($A449)=1,$A449&gt;=DATE(2020,1,1),$A449&lt;=DATE(2100,12,1),$B449&lt;&gt;"",$C449&lt;&gt;"",$D449&lt;&gt;"",COUNTIF('Parâmetros'!$D$4:$D$13,$D449)=1,ISNUMBER($E449),$E449&gt;0,ISNUMBER($G449),$G449&gt;=0,OR($F449="",AND(ISNUMBER($F449),$F449&gt;=0,$F449&lt;=1)),OR($H449="",AND(ISNUMBER($H449),$H449&gt;=0,$H449&lt;=1)),OR($I449="",AND(ISNUMBER($I449),$I449&gt;=0,$I449&lt;=1)),OR($J449="",AND(ISNUMBER($J449),$J449&gt;=0,$J449&lt;=1)),COUNTIFS($A$6:$A$505,$A449,$B$6:$B$505,$B449)=1),1,0),0))</f>
        <v/>
      </c>
    </row>
    <row r="450">
      <c r="A450" s="46" t="n"/>
      <c r="B450" s="19" t="n"/>
      <c r="C450" s="20" t="n"/>
      <c r="D450" s="19" t="n"/>
      <c r="E450" s="50" t="n"/>
      <c r="F450" s="22" t="n"/>
      <c r="G450" s="50" t="n"/>
      <c r="H450" s="22" t="n"/>
      <c r="I450" s="22" t="n"/>
      <c r="J450" s="22" t="n"/>
      <c r="K450" s="20" t="n"/>
      <c r="L450" s="23">
        <f>IF($Y450&lt;&gt;1,"",IF($F450="",IF(AND(ISNUMBER('Parâmetros'!$B$4),'Parâmetros'!$B$4&gt;=0,'Parâmetros'!$B$4&lt;=1),'Parâmetros'!$B$4,""),$F450))</f>
        <v/>
      </c>
      <c r="M450" s="23">
        <f>IF($Y450&lt;&gt;1,"",IF($H450="",IF(AND(ISNUMBER('Parâmetros'!$B$5),'Parâmetros'!$B$5&gt;=0,'Parâmetros'!$B$5&lt;=1),'Parâmetros'!$B$5,""),$H450))</f>
        <v/>
      </c>
      <c r="N450" s="23">
        <f>IF($Y450&lt;&gt;1,"",IF($I450="",IF(AND(ISNUMBER('Parâmetros'!$B$6),'Parâmetros'!$B$6&gt;=0,'Parâmetros'!$B$6&lt;=1),'Parâmetros'!$B$6,""),$I450))</f>
        <v/>
      </c>
      <c r="O450" s="23">
        <f>IF($Y450&lt;&gt;1,"",IF($J450="",IF(AND(ISNUMBER('Parâmetros'!$B$7),'Parâmetros'!$B$7&gt;=0,'Parâmetros'!$B$7&lt;=1),'Parâmetros'!$B$7,""),$J450))</f>
        <v/>
      </c>
      <c r="P450" s="51">
        <f>IF(OR($Y450&lt;&gt;1,NOT(ISNUMBER($L450))),"",$E450*$L450)</f>
        <v/>
      </c>
      <c r="Q450" s="51">
        <f>IF($Y450&lt;&gt;1,"",$G450)</f>
        <v/>
      </c>
      <c r="R450" s="51">
        <f>IF(OR($Y450&lt;&gt;1,NOT(ISNUMBER($M450))),"",$E450*$M450)</f>
        <v/>
      </c>
      <c r="S450" s="51">
        <f>IF(OR($Y450&lt;&gt;1,NOT(ISNUMBER($N450))),"",$E450*$N450)</f>
        <v/>
      </c>
      <c r="T450" s="51">
        <f>IF(OR($Y450&lt;&gt;1,NOT(ISNUMBER($O450))),"",$E450*$O450)</f>
        <v/>
      </c>
      <c r="U450" s="51">
        <f>IF(COUNT($P450:$T450)&lt;&gt;5,"",SUM($P450:$T450))</f>
        <v/>
      </c>
      <c r="V450" s="23">
        <f>IFERROR($U450/$E450,"")</f>
        <v/>
      </c>
      <c r="W450" s="25">
        <f>IF(COUNTA($A450:$K450)=0,"",IF($A450="","Informar competência",IF($B450="","Informar SKU",IF($C450="","Informar produto",IF($D450="","Informar categoria",IF(COUNTIF('Parâmetros'!$D$4:$D$13,$D450)=0,"Categoria fora da lista",IF($E450="","Informar estoque médio",IF($G450="","Informar armazenagem",IF(COUNTIFS($A$6:$A$505,$A450,$B$6:$B$505,$B450)&gt;1,"Duplicidade de competência e SKU",IF($Y450&lt;&gt;1,"Valor, taxa ou data inválida",IF($U450="","Revisar parâmetros padrão",IF($V450&gt;'Parâmetros'!$B$8,"Taxa acima do limite",IF($E450&gt;'Parâmetros'!$B$9,"Estoque acima do limite","OK")))))))))))))</f>
        <v/>
      </c>
      <c r="X450" s="26">
        <f>IF(OR($Y450&lt;&gt;1,$A450&lt;&gt;'Resumo'!$B$3,$U450=""),"",COUNTIFS($A$6:$A$505,'Resumo'!$B$3,$Y$6:$Y$505,1,$U$6:$U$505,"&gt;"&amp;$U450)+COUNTIFS($A$6:$A450,'Resumo'!$B$3,$Y$6:$Y450,1,$U$6:$U450,$U450))</f>
        <v/>
      </c>
      <c r="Y450" s="26">
        <f>IF(COUNTA($A450:$K450)=0,"",IFERROR(IF(AND(ISNUMBER($A450),DAY($A450)=1,$A450&gt;=DATE(2020,1,1),$A450&lt;=DATE(2100,12,1),$B450&lt;&gt;"",$C450&lt;&gt;"",$D450&lt;&gt;"",COUNTIF('Parâmetros'!$D$4:$D$13,$D450)=1,ISNUMBER($E450),$E450&gt;0,ISNUMBER($G450),$G450&gt;=0,OR($F450="",AND(ISNUMBER($F450),$F450&gt;=0,$F450&lt;=1)),OR($H450="",AND(ISNUMBER($H450),$H450&gt;=0,$H450&lt;=1)),OR($I450="",AND(ISNUMBER($I450),$I450&gt;=0,$I450&lt;=1)),OR($J450="",AND(ISNUMBER($J450),$J450&gt;=0,$J450&lt;=1)),COUNTIFS($A$6:$A$505,$A450,$B$6:$B$505,$B450)=1),1,0),0))</f>
        <v/>
      </c>
    </row>
    <row r="451">
      <c r="A451" s="46" t="n"/>
      <c r="B451" s="19" t="n"/>
      <c r="C451" s="20" t="n"/>
      <c r="D451" s="19" t="n"/>
      <c r="E451" s="50" t="n"/>
      <c r="F451" s="22" t="n"/>
      <c r="G451" s="50" t="n"/>
      <c r="H451" s="22" t="n"/>
      <c r="I451" s="22" t="n"/>
      <c r="J451" s="22" t="n"/>
      <c r="K451" s="20" t="n"/>
      <c r="L451" s="23">
        <f>IF($Y451&lt;&gt;1,"",IF($F451="",IF(AND(ISNUMBER('Parâmetros'!$B$4),'Parâmetros'!$B$4&gt;=0,'Parâmetros'!$B$4&lt;=1),'Parâmetros'!$B$4,""),$F451))</f>
        <v/>
      </c>
      <c r="M451" s="23">
        <f>IF($Y451&lt;&gt;1,"",IF($H451="",IF(AND(ISNUMBER('Parâmetros'!$B$5),'Parâmetros'!$B$5&gt;=0,'Parâmetros'!$B$5&lt;=1),'Parâmetros'!$B$5,""),$H451))</f>
        <v/>
      </c>
      <c r="N451" s="23">
        <f>IF($Y451&lt;&gt;1,"",IF($I451="",IF(AND(ISNUMBER('Parâmetros'!$B$6),'Parâmetros'!$B$6&gt;=0,'Parâmetros'!$B$6&lt;=1),'Parâmetros'!$B$6,""),$I451))</f>
        <v/>
      </c>
      <c r="O451" s="23">
        <f>IF($Y451&lt;&gt;1,"",IF($J451="",IF(AND(ISNUMBER('Parâmetros'!$B$7),'Parâmetros'!$B$7&gt;=0,'Parâmetros'!$B$7&lt;=1),'Parâmetros'!$B$7,""),$J451))</f>
        <v/>
      </c>
      <c r="P451" s="51">
        <f>IF(OR($Y451&lt;&gt;1,NOT(ISNUMBER($L451))),"",$E451*$L451)</f>
        <v/>
      </c>
      <c r="Q451" s="51">
        <f>IF($Y451&lt;&gt;1,"",$G451)</f>
        <v/>
      </c>
      <c r="R451" s="51">
        <f>IF(OR($Y451&lt;&gt;1,NOT(ISNUMBER($M451))),"",$E451*$M451)</f>
        <v/>
      </c>
      <c r="S451" s="51">
        <f>IF(OR($Y451&lt;&gt;1,NOT(ISNUMBER($N451))),"",$E451*$N451)</f>
        <v/>
      </c>
      <c r="T451" s="51">
        <f>IF(OR($Y451&lt;&gt;1,NOT(ISNUMBER($O451))),"",$E451*$O451)</f>
        <v/>
      </c>
      <c r="U451" s="51">
        <f>IF(COUNT($P451:$T451)&lt;&gt;5,"",SUM($P451:$T451))</f>
        <v/>
      </c>
      <c r="V451" s="23">
        <f>IFERROR($U451/$E451,"")</f>
        <v/>
      </c>
      <c r="W451" s="25">
        <f>IF(COUNTA($A451:$K451)=0,"",IF($A451="","Informar competência",IF($B451="","Informar SKU",IF($C451="","Informar produto",IF($D451="","Informar categoria",IF(COUNTIF('Parâmetros'!$D$4:$D$13,$D451)=0,"Categoria fora da lista",IF($E451="","Informar estoque médio",IF($G451="","Informar armazenagem",IF(COUNTIFS($A$6:$A$505,$A451,$B$6:$B$505,$B451)&gt;1,"Duplicidade de competência e SKU",IF($Y451&lt;&gt;1,"Valor, taxa ou data inválida",IF($U451="","Revisar parâmetros padrão",IF($V451&gt;'Parâmetros'!$B$8,"Taxa acima do limite",IF($E451&gt;'Parâmetros'!$B$9,"Estoque acima do limite","OK")))))))))))))</f>
        <v/>
      </c>
      <c r="X451" s="26">
        <f>IF(OR($Y451&lt;&gt;1,$A451&lt;&gt;'Resumo'!$B$3,$U451=""),"",COUNTIFS($A$6:$A$505,'Resumo'!$B$3,$Y$6:$Y$505,1,$U$6:$U$505,"&gt;"&amp;$U451)+COUNTIFS($A$6:$A451,'Resumo'!$B$3,$Y$6:$Y451,1,$U$6:$U451,$U451))</f>
        <v/>
      </c>
      <c r="Y451" s="26">
        <f>IF(COUNTA($A451:$K451)=0,"",IFERROR(IF(AND(ISNUMBER($A451),DAY($A451)=1,$A451&gt;=DATE(2020,1,1),$A451&lt;=DATE(2100,12,1),$B451&lt;&gt;"",$C451&lt;&gt;"",$D451&lt;&gt;"",COUNTIF('Parâmetros'!$D$4:$D$13,$D451)=1,ISNUMBER($E451),$E451&gt;0,ISNUMBER($G451),$G451&gt;=0,OR($F451="",AND(ISNUMBER($F451),$F451&gt;=0,$F451&lt;=1)),OR($H451="",AND(ISNUMBER($H451),$H451&gt;=0,$H451&lt;=1)),OR($I451="",AND(ISNUMBER($I451),$I451&gt;=0,$I451&lt;=1)),OR($J451="",AND(ISNUMBER($J451),$J451&gt;=0,$J451&lt;=1)),COUNTIFS($A$6:$A$505,$A451,$B$6:$B$505,$B451)=1),1,0),0))</f>
        <v/>
      </c>
    </row>
    <row r="452">
      <c r="A452" s="46" t="n"/>
      <c r="B452" s="19" t="n"/>
      <c r="C452" s="20" t="n"/>
      <c r="D452" s="19" t="n"/>
      <c r="E452" s="50" t="n"/>
      <c r="F452" s="22" t="n"/>
      <c r="G452" s="50" t="n"/>
      <c r="H452" s="22" t="n"/>
      <c r="I452" s="22" t="n"/>
      <c r="J452" s="22" t="n"/>
      <c r="K452" s="20" t="n"/>
      <c r="L452" s="23">
        <f>IF($Y452&lt;&gt;1,"",IF($F452="",IF(AND(ISNUMBER('Parâmetros'!$B$4),'Parâmetros'!$B$4&gt;=0,'Parâmetros'!$B$4&lt;=1),'Parâmetros'!$B$4,""),$F452))</f>
        <v/>
      </c>
      <c r="M452" s="23">
        <f>IF($Y452&lt;&gt;1,"",IF($H452="",IF(AND(ISNUMBER('Parâmetros'!$B$5),'Parâmetros'!$B$5&gt;=0,'Parâmetros'!$B$5&lt;=1),'Parâmetros'!$B$5,""),$H452))</f>
        <v/>
      </c>
      <c r="N452" s="23">
        <f>IF($Y452&lt;&gt;1,"",IF($I452="",IF(AND(ISNUMBER('Parâmetros'!$B$6),'Parâmetros'!$B$6&gt;=0,'Parâmetros'!$B$6&lt;=1),'Parâmetros'!$B$6,""),$I452))</f>
        <v/>
      </c>
      <c r="O452" s="23">
        <f>IF($Y452&lt;&gt;1,"",IF($J452="",IF(AND(ISNUMBER('Parâmetros'!$B$7),'Parâmetros'!$B$7&gt;=0,'Parâmetros'!$B$7&lt;=1),'Parâmetros'!$B$7,""),$J452))</f>
        <v/>
      </c>
      <c r="P452" s="51">
        <f>IF(OR($Y452&lt;&gt;1,NOT(ISNUMBER($L452))),"",$E452*$L452)</f>
        <v/>
      </c>
      <c r="Q452" s="51">
        <f>IF($Y452&lt;&gt;1,"",$G452)</f>
        <v/>
      </c>
      <c r="R452" s="51">
        <f>IF(OR($Y452&lt;&gt;1,NOT(ISNUMBER($M452))),"",$E452*$M452)</f>
        <v/>
      </c>
      <c r="S452" s="51">
        <f>IF(OR($Y452&lt;&gt;1,NOT(ISNUMBER($N452))),"",$E452*$N452)</f>
        <v/>
      </c>
      <c r="T452" s="51">
        <f>IF(OR($Y452&lt;&gt;1,NOT(ISNUMBER($O452))),"",$E452*$O452)</f>
        <v/>
      </c>
      <c r="U452" s="51">
        <f>IF(COUNT($P452:$T452)&lt;&gt;5,"",SUM($P452:$T452))</f>
        <v/>
      </c>
      <c r="V452" s="23">
        <f>IFERROR($U452/$E452,"")</f>
        <v/>
      </c>
      <c r="W452" s="25">
        <f>IF(COUNTA($A452:$K452)=0,"",IF($A452="","Informar competência",IF($B452="","Informar SKU",IF($C452="","Informar produto",IF($D452="","Informar categoria",IF(COUNTIF('Parâmetros'!$D$4:$D$13,$D452)=0,"Categoria fora da lista",IF($E452="","Informar estoque médio",IF($G452="","Informar armazenagem",IF(COUNTIFS($A$6:$A$505,$A452,$B$6:$B$505,$B452)&gt;1,"Duplicidade de competência e SKU",IF($Y452&lt;&gt;1,"Valor, taxa ou data inválida",IF($U452="","Revisar parâmetros padrão",IF($V452&gt;'Parâmetros'!$B$8,"Taxa acima do limite",IF($E452&gt;'Parâmetros'!$B$9,"Estoque acima do limite","OK")))))))))))))</f>
        <v/>
      </c>
      <c r="X452" s="26">
        <f>IF(OR($Y452&lt;&gt;1,$A452&lt;&gt;'Resumo'!$B$3,$U452=""),"",COUNTIFS($A$6:$A$505,'Resumo'!$B$3,$Y$6:$Y$505,1,$U$6:$U$505,"&gt;"&amp;$U452)+COUNTIFS($A$6:$A452,'Resumo'!$B$3,$Y$6:$Y452,1,$U$6:$U452,$U452))</f>
        <v/>
      </c>
      <c r="Y452" s="26">
        <f>IF(COUNTA($A452:$K452)=0,"",IFERROR(IF(AND(ISNUMBER($A452),DAY($A452)=1,$A452&gt;=DATE(2020,1,1),$A452&lt;=DATE(2100,12,1),$B452&lt;&gt;"",$C452&lt;&gt;"",$D452&lt;&gt;"",COUNTIF('Parâmetros'!$D$4:$D$13,$D452)=1,ISNUMBER($E452),$E452&gt;0,ISNUMBER($G452),$G452&gt;=0,OR($F452="",AND(ISNUMBER($F452),$F452&gt;=0,$F452&lt;=1)),OR($H452="",AND(ISNUMBER($H452),$H452&gt;=0,$H452&lt;=1)),OR($I452="",AND(ISNUMBER($I452),$I452&gt;=0,$I452&lt;=1)),OR($J452="",AND(ISNUMBER($J452),$J452&gt;=0,$J452&lt;=1)),COUNTIFS($A$6:$A$505,$A452,$B$6:$B$505,$B452)=1),1,0),0))</f>
        <v/>
      </c>
    </row>
    <row r="453">
      <c r="A453" s="46" t="n"/>
      <c r="B453" s="19" t="n"/>
      <c r="C453" s="20" t="n"/>
      <c r="D453" s="19" t="n"/>
      <c r="E453" s="50" t="n"/>
      <c r="F453" s="22" t="n"/>
      <c r="G453" s="50" t="n"/>
      <c r="H453" s="22" t="n"/>
      <c r="I453" s="22" t="n"/>
      <c r="J453" s="22" t="n"/>
      <c r="K453" s="20" t="n"/>
      <c r="L453" s="23">
        <f>IF($Y453&lt;&gt;1,"",IF($F453="",IF(AND(ISNUMBER('Parâmetros'!$B$4),'Parâmetros'!$B$4&gt;=0,'Parâmetros'!$B$4&lt;=1),'Parâmetros'!$B$4,""),$F453))</f>
        <v/>
      </c>
      <c r="M453" s="23">
        <f>IF($Y453&lt;&gt;1,"",IF($H453="",IF(AND(ISNUMBER('Parâmetros'!$B$5),'Parâmetros'!$B$5&gt;=0,'Parâmetros'!$B$5&lt;=1),'Parâmetros'!$B$5,""),$H453))</f>
        <v/>
      </c>
      <c r="N453" s="23">
        <f>IF($Y453&lt;&gt;1,"",IF($I453="",IF(AND(ISNUMBER('Parâmetros'!$B$6),'Parâmetros'!$B$6&gt;=0,'Parâmetros'!$B$6&lt;=1),'Parâmetros'!$B$6,""),$I453))</f>
        <v/>
      </c>
      <c r="O453" s="23">
        <f>IF($Y453&lt;&gt;1,"",IF($J453="",IF(AND(ISNUMBER('Parâmetros'!$B$7),'Parâmetros'!$B$7&gt;=0,'Parâmetros'!$B$7&lt;=1),'Parâmetros'!$B$7,""),$J453))</f>
        <v/>
      </c>
      <c r="P453" s="51">
        <f>IF(OR($Y453&lt;&gt;1,NOT(ISNUMBER($L453))),"",$E453*$L453)</f>
        <v/>
      </c>
      <c r="Q453" s="51">
        <f>IF($Y453&lt;&gt;1,"",$G453)</f>
        <v/>
      </c>
      <c r="R453" s="51">
        <f>IF(OR($Y453&lt;&gt;1,NOT(ISNUMBER($M453))),"",$E453*$M453)</f>
        <v/>
      </c>
      <c r="S453" s="51">
        <f>IF(OR($Y453&lt;&gt;1,NOT(ISNUMBER($N453))),"",$E453*$N453)</f>
        <v/>
      </c>
      <c r="T453" s="51">
        <f>IF(OR($Y453&lt;&gt;1,NOT(ISNUMBER($O453))),"",$E453*$O453)</f>
        <v/>
      </c>
      <c r="U453" s="51">
        <f>IF(COUNT($P453:$T453)&lt;&gt;5,"",SUM($P453:$T453))</f>
        <v/>
      </c>
      <c r="V453" s="23">
        <f>IFERROR($U453/$E453,"")</f>
        <v/>
      </c>
      <c r="W453" s="25">
        <f>IF(COUNTA($A453:$K453)=0,"",IF($A453="","Informar competência",IF($B453="","Informar SKU",IF($C453="","Informar produto",IF($D453="","Informar categoria",IF(COUNTIF('Parâmetros'!$D$4:$D$13,$D453)=0,"Categoria fora da lista",IF($E453="","Informar estoque médio",IF($G453="","Informar armazenagem",IF(COUNTIFS($A$6:$A$505,$A453,$B$6:$B$505,$B453)&gt;1,"Duplicidade de competência e SKU",IF($Y453&lt;&gt;1,"Valor, taxa ou data inválida",IF($U453="","Revisar parâmetros padrão",IF($V453&gt;'Parâmetros'!$B$8,"Taxa acima do limite",IF($E453&gt;'Parâmetros'!$B$9,"Estoque acima do limite","OK")))))))))))))</f>
        <v/>
      </c>
      <c r="X453" s="26">
        <f>IF(OR($Y453&lt;&gt;1,$A453&lt;&gt;'Resumo'!$B$3,$U453=""),"",COUNTIFS($A$6:$A$505,'Resumo'!$B$3,$Y$6:$Y$505,1,$U$6:$U$505,"&gt;"&amp;$U453)+COUNTIFS($A$6:$A453,'Resumo'!$B$3,$Y$6:$Y453,1,$U$6:$U453,$U453))</f>
        <v/>
      </c>
      <c r="Y453" s="26">
        <f>IF(COUNTA($A453:$K453)=0,"",IFERROR(IF(AND(ISNUMBER($A453),DAY($A453)=1,$A453&gt;=DATE(2020,1,1),$A453&lt;=DATE(2100,12,1),$B453&lt;&gt;"",$C453&lt;&gt;"",$D453&lt;&gt;"",COUNTIF('Parâmetros'!$D$4:$D$13,$D453)=1,ISNUMBER($E453),$E453&gt;0,ISNUMBER($G453),$G453&gt;=0,OR($F453="",AND(ISNUMBER($F453),$F453&gt;=0,$F453&lt;=1)),OR($H453="",AND(ISNUMBER($H453),$H453&gt;=0,$H453&lt;=1)),OR($I453="",AND(ISNUMBER($I453),$I453&gt;=0,$I453&lt;=1)),OR($J453="",AND(ISNUMBER($J453),$J453&gt;=0,$J453&lt;=1)),COUNTIFS($A$6:$A$505,$A453,$B$6:$B$505,$B453)=1),1,0),0))</f>
        <v/>
      </c>
    </row>
    <row r="454">
      <c r="A454" s="46" t="n"/>
      <c r="B454" s="19" t="n"/>
      <c r="C454" s="20" t="n"/>
      <c r="D454" s="19" t="n"/>
      <c r="E454" s="50" t="n"/>
      <c r="F454" s="22" t="n"/>
      <c r="G454" s="50" t="n"/>
      <c r="H454" s="22" t="n"/>
      <c r="I454" s="22" t="n"/>
      <c r="J454" s="22" t="n"/>
      <c r="K454" s="20" t="n"/>
      <c r="L454" s="23">
        <f>IF($Y454&lt;&gt;1,"",IF($F454="",IF(AND(ISNUMBER('Parâmetros'!$B$4),'Parâmetros'!$B$4&gt;=0,'Parâmetros'!$B$4&lt;=1),'Parâmetros'!$B$4,""),$F454))</f>
        <v/>
      </c>
      <c r="M454" s="23">
        <f>IF($Y454&lt;&gt;1,"",IF($H454="",IF(AND(ISNUMBER('Parâmetros'!$B$5),'Parâmetros'!$B$5&gt;=0,'Parâmetros'!$B$5&lt;=1),'Parâmetros'!$B$5,""),$H454))</f>
        <v/>
      </c>
      <c r="N454" s="23">
        <f>IF($Y454&lt;&gt;1,"",IF($I454="",IF(AND(ISNUMBER('Parâmetros'!$B$6),'Parâmetros'!$B$6&gt;=0,'Parâmetros'!$B$6&lt;=1),'Parâmetros'!$B$6,""),$I454))</f>
        <v/>
      </c>
      <c r="O454" s="23">
        <f>IF($Y454&lt;&gt;1,"",IF($J454="",IF(AND(ISNUMBER('Parâmetros'!$B$7),'Parâmetros'!$B$7&gt;=0,'Parâmetros'!$B$7&lt;=1),'Parâmetros'!$B$7,""),$J454))</f>
        <v/>
      </c>
      <c r="P454" s="51">
        <f>IF(OR($Y454&lt;&gt;1,NOT(ISNUMBER($L454))),"",$E454*$L454)</f>
        <v/>
      </c>
      <c r="Q454" s="51">
        <f>IF($Y454&lt;&gt;1,"",$G454)</f>
        <v/>
      </c>
      <c r="R454" s="51">
        <f>IF(OR($Y454&lt;&gt;1,NOT(ISNUMBER($M454))),"",$E454*$M454)</f>
        <v/>
      </c>
      <c r="S454" s="51">
        <f>IF(OR($Y454&lt;&gt;1,NOT(ISNUMBER($N454))),"",$E454*$N454)</f>
        <v/>
      </c>
      <c r="T454" s="51">
        <f>IF(OR($Y454&lt;&gt;1,NOT(ISNUMBER($O454))),"",$E454*$O454)</f>
        <v/>
      </c>
      <c r="U454" s="51">
        <f>IF(COUNT($P454:$T454)&lt;&gt;5,"",SUM($P454:$T454))</f>
        <v/>
      </c>
      <c r="V454" s="23">
        <f>IFERROR($U454/$E454,"")</f>
        <v/>
      </c>
      <c r="W454" s="25">
        <f>IF(COUNTA($A454:$K454)=0,"",IF($A454="","Informar competência",IF($B454="","Informar SKU",IF($C454="","Informar produto",IF($D454="","Informar categoria",IF(COUNTIF('Parâmetros'!$D$4:$D$13,$D454)=0,"Categoria fora da lista",IF($E454="","Informar estoque médio",IF($G454="","Informar armazenagem",IF(COUNTIFS($A$6:$A$505,$A454,$B$6:$B$505,$B454)&gt;1,"Duplicidade de competência e SKU",IF($Y454&lt;&gt;1,"Valor, taxa ou data inválida",IF($U454="","Revisar parâmetros padrão",IF($V454&gt;'Parâmetros'!$B$8,"Taxa acima do limite",IF($E454&gt;'Parâmetros'!$B$9,"Estoque acima do limite","OK")))))))))))))</f>
        <v/>
      </c>
      <c r="X454" s="26">
        <f>IF(OR($Y454&lt;&gt;1,$A454&lt;&gt;'Resumo'!$B$3,$U454=""),"",COUNTIFS($A$6:$A$505,'Resumo'!$B$3,$Y$6:$Y$505,1,$U$6:$U$505,"&gt;"&amp;$U454)+COUNTIFS($A$6:$A454,'Resumo'!$B$3,$Y$6:$Y454,1,$U$6:$U454,$U454))</f>
        <v/>
      </c>
      <c r="Y454" s="26">
        <f>IF(COUNTA($A454:$K454)=0,"",IFERROR(IF(AND(ISNUMBER($A454),DAY($A454)=1,$A454&gt;=DATE(2020,1,1),$A454&lt;=DATE(2100,12,1),$B454&lt;&gt;"",$C454&lt;&gt;"",$D454&lt;&gt;"",COUNTIF('Parâmetros'!$D$4:$D$13,$D454)=1,ISNUMBER($E454),$E454&gt;0,ISNUMBER($G454),$G454&gt;=0,OR($F454="",AND(ISNUMBER($F454),$F454&gt;=0,$F454&lt;=1)),OR($H454="",AND(ISNUMBER($H454),$H454&gt;=0,$H454&lt;=1)),OR($I454="",AND(ISNUMBER($I454),$I454&gt;=0,$I454&lt;=1)),OR($J454="",AND(ISNUMBER($J454),$J454&gt;=0,$J454&lt;=1)),COUNTIFS($A$6:$A$505,$A454,$B$6:$B$505,$B454)=1),1,0),0))</f>
        <v/>
      </c>
    </row>
    <row r="455">
      <c r="A455" s="46" t="n"/>
      <c r="B455" s="19" t="n"/>
      <c r="C455" s="20" t="n"/>
      <c r="D455" s="19" t="n"/>
      <c r="E455" s="50" t="n"/>
      <c r="F455" s="22" t="n"/>
      <c r="G455" s="50" t="n"/>
      <c r="H455" s="22" t="n"/>
      <c r="I455" s="22" t="n"/>
      <c r="J455" s="22" t="n"/>
      <c r="K455" s="20" t="n"/>
      <c r="L455" s="23">
        <f>IF($Y455&lt;&gt;1,"",IF($F455="",IF(AND(ISNUMBER('Parâmetros'!$B$4),'Parâmetros'!$B$4&gt;=0,'Parâmetros'!$B$4&lt;=1),'Parâmetros'!$B$4,""),$F455))</f>
        <v/>
      </c>
      <c r="M455" s="23">
        <f>IF($Y455&lt;&gt;1,"",IF($H455="",IF(AND(ISNUMBER('Parâmetros'!$B$5),'Parâmetros'!$B$5&gt;=0,'Parâmetros'!$B$5&lt;=1),'Parâmetros'!$B$5,""),$H455))</f>
        <v/>
      </c>
      <c r="N455" s="23">
        <f>IF($Y455&lt;&gt;1,"",IF($I455="",IF(AND(ISNUMBER('Parâmetros'!$B$6),'Parâmetros'!$B$6&gt;=0,'Parâmetros'!$B$6&lt;=1),'Parâmetros'!$B$6,""),$I455))</f>
        <v/>
      </c>
      <c r="O455" s="23">
        <f>IF($Y455&lt;&gt;1,"",IF($J455="",IF(AND(ISNUMBER('Parâmetros'!$B$7),'Parâmetros'!$B$7&gt;=0,'Parâmetros'!$B$7&lt;=1),'Parâmetros'!$B$7,""),$J455))</f>
        <v/>
      </c>
      <c r="P455" s="51">
        <f>IF(OR($Y455&lt;&gt;1,NOT(ISNUMBER($L455))),"",$E455*$L455)</f>
        <v/>
      </c>
      <c r="Q455" s="51">
        <f>IF($Y455&lt;&gt;1,"",$G455)</f>
        <v/>
      </c>
      <c r="R455" s="51">
        <f>IF(OR($Y455&lt;&gt;1,NOT(ISNUMBER($M455))),"",$E455*$M455)</f>
        <v/>
      </c>
      <c r="S455" s="51">
        <f>IF(OR($Y455&lt;&gt;1,NOT(ISNUMBER($N455))),"",$E455*$N455)</f>
        <v/>
      </c>
      <c r="T455" s="51">
        <f>IF(OR($Y455&lt;&gt;1,NOT(ISNUMBER($O455))),"",$E455*$O455)</f>
        <v/>
      </c>
      <c r="U455" s="51">
        <f>IF(COUNT($P455:$T455)&lt;&gt;5,"",SUM($P455:$T455))</f>
        <v/>
      </c>
      <c r="V455" s="23">
        <f>IFERROR($U455/$E455,"")</f>
        <v/>
      </c>
      <c r="W455" s="25">
        <f>IF(COUNTA($A455:$K455)=0,"",IF($A455="","Informar competência",IF($B455="","Informar SKU",IF($C455="","Informar produto",IF($D455="","Informar categoria",IF(COUNTIF('Parâmetros'!$D$4:$D$13,$D455)=0,"Categoria fora da lista",IF($E455="","Informar estoque médio",IF($G455="","Informar armazenagem",IF(COUNTIFS($A$6:$A$505,$A455,$B$6:$B$505,$B455)&gt;1,"Duplicidade de competência e SKU",IF($Y455&lt;&gt;1,"Valor, taxa ou data inválida",IF($U455="","Revisar parâmetros padrão",IF($V455&gt;'Parâmetros'!$B$8,"Taxa acima do limite",IF($E455&gt;'Parâmetros'!$B$9,"Estoque acima do limite","OK")))))))))))))</f>
        <v/>
      </c>
      <c r="X455" s="26">
        <f>IF(OR($Y455&lt;&gt;1,$A455&lt;&gt;'Resumo'!$B$3,$U455=""),"",COUNTIFS($A$6:$A$505,'Resumo'!$B$3,$Y$6:$Y$505,1,$U$6:$U$505,"&gt;"&amp;$U455)+COUNTIFS($A$6:$A455,'Resumo'!$B$3,$Y$6:$Y455,1,$U$6:$U455,$U455))</f>
        <v/>
      </c>
      <c r="Y455" s="26">
        <f>IF(COUNTA($A455:$K455)=0,"",IFERROR(IF(AND(ISNUMBER($A455),DAY($A455)=1,$A455&gt;=DATE(2020,1,1),$A455&lt;=DATE(2100,12,1),$B455&lt;&gt;"",$C455&lt;&gt;"",$D455&lt;&gt;"",COUNTIF('Parâmetros'!$D$4:$D$13,$D455)=1,ISNUMBER($E455),$E455&gt;0,ISNUMBER($G455),$G455&gt;=0,OR($F455="",AND(ISNUMBER($F455),$F455&gt;=0,$F455&lt;=1)),OR($H455="",AND(ISNUMBER($H455),$H455&gt;=0,$H455&lt;=1)),OR($I455="",AND(ISNUMBER($I455),$I455&gt;=0,$I455&lt;=1)),OR($J455="",AND(ISNUMBER($J455),$J455&gt;=0,$J455&lt;=1)),COUNTIFS($A$6:$A$505,$A455,$B$6:$B$505,$B455)=1),1,0),0))</f>
        <v/>
      </c>
    </row>
    <row r="456">
      <c r="A456" s="46" t="n"/>
      <c r="B456" s="19" t="n"/>
      <c r="C456" s="20" t="n"/>
      <c r="D456" s="19" t="n"/>
      <c r="E456" s="50" t="n"/>
      <c r="F456" s="22" t="n"/>
      <c r="G456" s="50" t="n"/>
      <c r="H456" s="22" t="n"/>
      <c r="I456" s="22" t="n"/>
      <c r="J456" s="22" t="n"/>
      <c r="K456" s="20" t="n"/>
      <c r="L456" s="23">
        <f>IF($Y456&lt;&gt;1,"",IF($F456="",IF(AND(ISNUMBER('Parâmetros'!$B$4),'Parâmetros'!$B$4&gt;=0,'Parâmetros'!$B$4&lt;=1),'Parâmetros'!$B$4,""),$F456))</f>
        <v/>
      </c>
      <c r="M456" s="23">
        <f>IF($Y456&lt;&gt;1,"",IF($H456="",IF(AND(ISNUMBER('Parâmetros'!$B$5),'Parâmetros'!$B$5&gt;=0,'Parâmetros'!$B$5&lt;=1),'Parâmetros'!$B$5,""),$H456))</f>
        <v/>
      </c>
      <c r="N456" s="23">
        <f>IF($Y456&lt;&gt;1,"",IF($I456="",IF(AND(ISNUMBER('Parâmetros'!$B$6),'Parâmetros'!$B$6&gt;=0,'Parâmetros'!$B$6&lt;=1),'Parâmetros'!$B$6,""),$I456))</f>
        <v/>
      </c>
      <c r="O456" s="23">
        <f>IF($Y456&lt;&gt;1,"",IF($J456="",IF(AND(ISNUMBER('Parâmetros'!$B$7),'Parâmetros'!$B$7&gt;=0,'Parâmetros'!$B$7&lt;=1),'Parâmetros'!$B$7,""),$J456))</f>
        <v/>
      </c>
      <c r="P456" s="51">
        <f>IF(OR($Y456&lt;&gt;1,NOT(ISNUMBER($L456))),"",$E456*$L456)</f>
        <v/>
      </c>
      <c r="Q456" s="51">
        <f>IF($Y456&lt;&gt;1,"",$G456)</f>
        <v/>
      </c>
      <c r="R456" s="51">
        <f>IF(OR($Y456&lt;&gt;1,NOT(ISNUMBER($M456))),"",$E456*$M456)</f>
        <v/>
      </c>
      <c r="S456" s="51">
        <f>IF(OR($Y456&lt;&gt;1,NOT(ISNUMBER($N456))),"",$E456*$N456)</f>
        <v/>
      </c>
      <c r="T456" s="51">
        <f>IF(OR($Y456&lt;&gt;1,NOT(ISNUMBER($O456))),"",$E456*$O456)</f>
        <v/>
      </c>
      <c r="U456" s="51">
        <f>IF(COUNT($P456:$T456)&lt;&gt;5,"",SUM($P456:$T456))</f>
        <v/>
      </c>
      <c r="V456" s="23">
        <f>IFERROR($U456/$E456,"")</f>
        <v/>
      </c>
      <c r="W456" s="25">
        <f>IF(COUNTA($A456:$K456)=0,"",IF($A456="","Informar competência",IF($B456="","Informar SKU",IF($C456="","Informar produto",IF($D456="","Informar categoria",IF(COUNTIF('Parâmetros'!$D$4:$D$13,$D456)=0,"Categoria fora da lista",IF($E456="","Informar estoque médio",IF($G456="","Informar armazenagem",IF(COUNTIFS($A$6:$A$505,$A456,$B$6:$B$505,$B456)&gt;1,"Duplicidade de competência e SKU",IF($Y456&lt;&gt;1,"Valor, taxa ou data inválida",IF($U456="","Revisar parâmetros padrão",IF($V456&gt;'Parâmetros'!$B$8,"Taxa acima do limite",IF($E456&gt;'Parâmetros'!$B$9,"Estoque acima do limite","OK")))))))))))))</f>
        <v/>
      </c>
      <c r="X456" s="26">
        <f>IF(OR($Y456&lt;&gt;1,$A456&lt;&gt;'Resumo'!$B$3,$U456=""),"",COUNTIFS($A$6:$A$505,'Resumo'!$B$3,$Y$6:$Y$505,1,$U$6:$U$505,"&gt;"&amp;$U456)+COUNTIFS($A$6:$A456,'Resumo'!$B$3,$Y$6:$Y456,1,$U$6:$U456,$U456))</f>
        <v/>
      </c>
      <c r="Y456" s="26">
        <f>IF(COUNTA($A456:$K456)=0,"",IFERROR(IF(AND(ISNUMBER($A456),DAY($A456)=1,$A456&gt;=DATE(2020,1,1),$A456&lt;=DATE(2100,12,1),$B456&lt;&gt;"",$C456&lt;&gt;"",$D456&lt;&gt;"",COUNTIF('Parâmetros'!$D$4:$D$13,$D456)=1,ISNUMBER($E456),$E456&gt;0,ISNUMBER($G456),$G456&gt;=0,OR($F456="",AND(ISNUMBER($F456),$F456&gt;=0,$F456&lt;=1)),OR($H456="",AND(ISNUMBER($H456),$H456&gt;=0,$H456&lt;=1)),OR($I456="",AND(ISNUMBER($I456),$I456&gt;=0,$I456&lt;=1)),OR($J456="",AND(ISNUMBER($J456),$J456&gt;=0,$J456&lt;=1)),COUNTIFS($A$6:$A$505,$A456,$B$6:$B$505,$B456)=1),1,0),0))</f>
        <v/>
      </c>
    </row>
    <row r="457">
      <c r="A457" s="46" t="n"/>
      <c r="B457" s="19" t="n"/>
      <c r="C457" s="20" t="n"/>
      <c r="D457" s="19" t="n"/>
      <c r="E457" s="50" t="n"/>
      <c r="F457" s="22" t="n"/>
      <c r="G457" s="50" t="n"/>
      <c r="H457" s="22" t="n"/>
      <c r="I457" s="22" t="n"/>
      <c r="J457" s="22" t="n"/>
      <c r="K457" s="20" t="n"/>
      <c r="L457" s="23">
        <f>IF($Y457&lt;&gt;1,"",IF($F457="",IF(AND(ISNUMBER('Parâmetros'!$B$4),'Parâmetros'!$B$4&gt;=0,'Parâmetros'!$B$4&lt;=1),'Parâmetros'!$B$4,""),$F457))</f>
        <v/>
      </c>
      <c r="M457" s="23">
        <f>IF($Y457&lt;&gt;1,"",IF($H457="",IF(AND(ISNUMBER('Parâmetros'!$B$5),'Parâmetros'!$B$5&gt;=0,'Parâmetros'!$B$5&lt;=1),'Parâmetros'!$B$5,""),$H457))</f>
        <v/>
      </c>
      <c r="N457" s="23">
        <f>IF($Y457&lt;&gt;1,"",IF($I457="",IF(AND(ISNUMBER('Parâmetros'!$B$6),'Parâmetros'!$B$6&gt;=0,'Parâmetros'!$B$6&lt;=1),'Parâmetros'!$B$6,""),$I457))</f>
        <v/>
      </c>
      <c r="O457" s="23">
        <f>IF($Y457&lt;&gt;1,"",IF($J457="",IF(AND(ISNUMBER('Parâmetros'!$B$7),'Parâmetros'!$B$7&gt;=0,'Parâmetros'!$B$7&lt;=1),'Parâmetros'!$B$7,""),$J457))</f>
        <v/>
      </c>
      <c r="P457" s="51">
        <f>IF(OR($Y457&lt;&gt;1,NOT(ISNUMBER($L457))),"",$E457*$L457)</f>
        <v/>
      </c>
      <c r="Q457" s="51">
        <f>IF($Y457&lt;&gt;1,"",$G457)</f>
        <v/>
      </c>
      <c r="R457" s="51">
        <f>IF(OR($Y457&lt;&gt;1,NOT(ISNUMBER($M457))),"",$E457*$M457)</f>
        <v/>
      </c>
      <c r="S457" s="51">
        <f>IF(OR($Y457&lt;&gt;1,NOT(ISNUMBER($N457))),"",$E457*$N457)</f>
        <v/>
      </c>
      <c r="T457" s="51">
        <f>IF(OR($Y457&lt;&gt;1,NOT(ISNUMBER($O457))),"",$E457*$O457)</f>
        <v/>
      </c>
      <c r="U457" s="51">
        <f>IF(COUNT($P457:$T457)&lt;&gt;5,"",SUM($P457:$T457))</f>
        <v/>
      </c>
      <c r="V457" s="23">
        <f>IFERROR($U457/$E457,"")</f>
        <v/>
      </c>
      <c r="W457" s="25">
        <f>IF(COUNTA($A457:$K457)=0,"",IF($A457="","Informar competência",IF($B457="","Informar SKU",IF($C457="","Informar produto",IF($D457="","Informar categoria",IF(COUNTIF('Parâmetros'!$D$4:$D$13,$D457)=0,"Categoria fora da lista",IF($E457="","Informar estoque médio",IF($G457="","Informar armazenagem",IF(COUNTIFS($A$6:$A$505,$A457,$B$6:$B$505,$B457)&gt;1,"Duplicidade de competência e SKU",IF($Y457&lt;&gt;1,"Valor, taxa ou data inválida",IF($U457="","Revisar parâmetros padrão",IF($V457&gt;'Parâmetros'!$B$8,"Taxa acima do limite",IF($E457&gt;'Parâmetros'!$B$9,"Estoque acima do limite","OK")))))))))))))</f>
        <v/>
      </c>
      <c r="X457" s="26">
        <f>IF(OR($Y457&lt;&gt;1,$A457&lt;&gt;'Resumo'!$B$3,$U457=""),"",COUNTIFS($A$6:$A$505,'Resumo'!$B$3,$Y$6:$Y$505,1,$U$6:$U$505,"&gt;"&amp;$U457)+COUNTIFS($A$6:$A457,'Resumo'!$B$3,$Y$6:$Y457,1,$U$6:$U457,$U457))</f>
        <v/>
      </c>
      <c r="Y457" s="26">
        <f>IF(COUNTA($A457:$K457)=0,"",IFERROR(IF(AND(ISNUMBER($A457),DAY($A457)=1,$A457&gt;=DATE(2020,1,1),$A457&lt;=DATE(2100,12,1),$B457&lt;&gt;"",$C457&lt;&gt;"",$D457&lt;&gt;"",COUNTIF('Parâmetros'!$D$4:$D$13,$D457)=1,ISNUMBER($E457),$E457&gt;0,ISNUMBER($G457),$G457&gt;=0,OR($F457="",AND(ISNUMBER($F457),$F457&gt;=0,$F457&lt;=1)),OR($H457="",AND(ISNUMBER($H457),$H457&gt;=0,$H457&lt;=1)),OR($I457="",AND(ISNUMBER($I457),$I457&gt;=0,$I457&lt;=1)),OR($J457="",AND(ISNUMBER($J457),$J457&gt;=0,$J457&lt;=1)),COUNTIFS($A$6:$A$505,$A457,$B$6:$B$505,$B457)=1),1,0),0))</f>
        <v/>
      </c>
    </row>
    <row r="458">
      <c r="A458" s="46" t="n"/>
      <c r="B458" s="19" t="n"/>
      <c r="C458" s="20" t="n"/>
      <c r="D458" s="19" t="n"/>
      <c r="E458" s="50" t="n"/>
      <c r="F458" s="22" t="n"/>
      <c r="G458" s="50" t="n"/>
      <c r="H458" s="22" t="n"/>
      <c r="I458" s="22" t="n"/>
      <c r="J458" s="22" t="n"/>
      <c r="K458" s="20" t="n"/>
      <c r="L458" s="23">
        <f>IF($Y458&lt;&gt;1,"",IF($F458="",IF(AND(ISNUMBER('Parâmetros'!$B$4),'Parâmetros'!$B$4&gt;=0,'Parâmetros'!$B$4&lt;=1),'Parâmetros'!$B$4,""),$F458))</f>
        <v/>
      </c>
      <c r="M458" s="23">
        <f>IF($Y458&lt;&gt;1,"",IF($H458="",IF(AND(ISNUMBER('Parâmetros'!$B$5),'Parâmetros'!$B$5&gt;=0,'Parâmetros'!$B$5&lt;=1),'Parâmetros'!$B$5,""),$H458))</f>
        <v/>
      </c>
      <c r="N458" s="23">
        <f>IF($Y458&lt;&gt;1,"",IF($I458="",IF(AND(ISNUMBER('Parâmetros'!$B$6),'Parâmetros'!$B$6&gt;=0,'Parâmetros'!$B$6&lt;=1),'Parâmetros'!$B$6,""),$I458))</f>
        <v/>
      </c>
      <c r="O458" s="23">
        <f>IF($Y458&lt;&gt;1,"",IF($J458="",IF(AND(ISNUMBER('Parâmetros'!$B$7),'Parâmetros'!$B$7&gt;=0,'Parâmetros'!$B$7&lt;=1),'Parâmetros'!$B$7,""),$J458))</f>
        <v/>
      </c>
      <c r="P458" s="51">
        <f>IF(OR($Y458&lt;&gt;1,NOT(ISNUMBER($L458))),"",$E458*$L458)</f>
        <v/>
      </c>
      <c r="Q458" s="51">
        <f>IF($Y458&lt;&gt;1,"",$G458)</f>
        <v/>
      </c>
      <c r="R458" s="51">
        <f>IF(OR($Y458&lt;&gt;1,NOT(ISNUMBER($M458))),"",$E458*$M458)</f>
        <v/>
      </c>
      <c r="S458" s="51">
        <f>IF(OR($Y458&lt;&gt;1,NOT(ISNUMBER($N458))),"",$E458*$N458)</f>
        <v/>
      </c>
      <c r="T458" s="51">
        <f>IF(OR($Y458&lt;&gt;1,NOT(ISNUMBER($O458))),"",$E458*$O458)</f>
        <v/>
      </c>
      <c r="U458" s="51">
        <f>IF(COUNT($P458:$T458)&lt;&gt;5,"",SUM($P458:$T458))</f>
        <v/>
      </c>
      <c r="V458" s="23">
        <f>IFERROR($U458/$E458,"")</f>
        <v/>
      </c>
      <c r="W458" s="25">
        <f>IF(COUNTA($A458:$K458)=0,"",IF($A458="","Informar competência",IF($B458="","Informar SKU",IF($C458="","Informar produto",IF($D458="","Informar categoria",IF(COUNTIF('Parâmetros'!$D$4:$D$13,$D458)=0,"Categoria fora da lista",IF($E458="","Informar estoque médio",IF($G458="","Informar armazenagem",IF(COUNTIFS($A$6:$A$505,$A458,$B$6:$B$505,$B458)&gt;1,"Duplicidade de competência e SKU",IF($Y458&lt;&gt;1,"Valor, taxa ou data inválida",IF($U458="","Revisar parâmetros padrão",IF($V458&gt;'Parâmetros'!$B$8,"Taxa acima do limite",IF($E458&gt;'Parâmetros'!$B$9,"Estoque acima do limite","OK")))))))))))))</f>
        <v/>
      </c>
      <c r="X458" s="26">
        <f>IF(OR($Y458&lt;&gt;1,$A458&lt;&gt;'Resumo'!$B$3,$U458=""),"",COUNTIFS($A$6:$A$505,'Resumo'!$B$3,$Y$6:$Y$505,1,$U$6:$U$505,"&gt;"&amp;$U458)+COUNTIFS($A$6:$A458,'Resumo'!$B$3,$Y$6:$Y458,1,$U$6:$U458,$U458))</f>
        <v/>
      </c>
      <c r="Y458" s="26">
        <f>IF(COUNTA($A458:$K458)=0,"",IFERROR(IF(AND(ISNUMBER($A458),DAY($A458)=1,$A458&gt;=DATE(2020,1,1),$A458&lt;=DATE(2100,12,1),$B458&lt;&gt;"",$C458&lt;&gt;"",$D458&lt;&gt;"",COUNTIF('Parâmetros'!$D$4:$D$13,$D458)=1,ISNUMBER($E458),$E458&gt;0,ISNUMBER($G458),$G458&gt;=0,OR($F458="",AND(ISNUMBER($F458),$F458&gt;=0,$F458&lt;=1)),OR($H458="",AND(ISNUMBER($H458),$H458&gt;=0,$H458&lt;=1)),OR($I458="",AND(ISNUMBER($I458),$I458&gt;=0,$I458&lt;=1)),OR($J458="",AND(ISNUMBER($J458),$J458&gt;=0,$J458&lt;=1)),COUNTIFS($A$6:$A$505,$A458,$B$6:$B$505,$B458)=1),1,0),0))</f>
        <v/>
      </c>
    </row>
    <row r="459">
      <c r="A459" s="46" t="n"/>
      <c r="B459" s="19" t="n"/>
      <c r="C459" s="20" t="n"/>
      <c r="D459" s="19" t="n"/>
      <c r="E459" s="50" t="n"/>
      <c r="F459" s="22" t="n"/>
      <c r="G459" s="50" t="n"/>
      <c r="H459" s="22" t="n"/>
      <c r="I459" s="22" t="n"/>
      <c r="J459" s="22" t="n"/>
      <c r="K459" s="20" t="n"/>
      <c r="L459" s="23">
        <f>IF($Y459&lt;&gt;1,"",IF($F459="",IF(AND(ISNUMBER('Parâmetros'!$B$4),'Parâmetros'!$B$4&gt;=0,'Parâmetros'!$B$4&lt;=1),'Parâmetros'!$B$4,""),$F459))</f>
        <v/>
      </c>
      <c r="M459" s="23">
        <f>IF($Y459&lt;&gt;1,"",IF($H459="",IF(AND(ISNUMBER('Parâmetros'!$B$5),'Parâmetros'!$B$5&gt;=0,'Parâmetros'!$B$5&lt;=1),'Parâmetros'!$B$5,""),$H459))</f>
        <v/>
      </c>
      <c r="N459" s="23">
        <f>IF($Y459&lt;&gt;1,"",IF($I459="",IF(AND(ISNUMBER('Parâmetros'!$B$6),'Parâmetros'!$B$6&gt;=0,'Parâmetros'!$B$6&lt;=1),'Parâmetros'!$B$6,""),$I459))</f>
        <v/>
      </c>
      <c r="O459" s="23">
        <f>IF($Y459&lt;&gt;1,"",IF($J459="",IF(AND(ISNUMBER('Parâmetros'!$B$7),'Parâmetros'!$B$7&gt;=0,'Parâmetros'!$B$7&lt;=1),'Parâmetros'!$B$7,""),$J459))</f>
        <v/>
      </c>
      <c r="P459" s="51">
        <f>IF(OR($Y459&lt;&gt;1,NOT(ISNUMBER($L459))),"",$E459*$L459)</f>
        <v/>
      </c>
      <c r="Q459" s="51">
        <f>IF($Y459&lt;&gt;1,"",$G459)</f>
        <v/>
      </c>
      <c r="R459" s="51">
        <f>IF(OR($Y459&lt;&gt;1,NOT(ISNUMBER($M459))),"",$E459*$M459)</f>
        <v/>
      </c>
      <c r="S459" s="51">
        <f>IF(OR($Y459&lt;&gt;1,NOT(ISNUMBER($N459))),"",$E459*$N459)</f>
        <v/>
      </c>
      <c r="T459" s="51">
        <f>IF(OR($Y459&lt;&gt;1,NOT(ISNUMBER($O459))),"",$E459*$O459)</f>
        <v/>
      </c>
      <c r="U459" s="51">
        <f>IF(COUNT($P459:$T459)&lt;&gt;5,"",SUM($P459:$T459))</f>
        <v/>
      </c>
      <c r="V459" s="23">
        <f>IFERROR($U459/$E459,"")</f>
        <v/>
      </c>
      <c r="W459" s="25">
        <f>IF(COUNTA($A459:$K459)=0,"",IF($A459="","Informar competência",IF($B459="","Informar SKU",IF($C459="","Informar produto",IF($D459="","Informar categoria",IF(COUNTIF('Parâmetros'!$D$4:$D$13,$D459)=0,"Categoria fora da lista",IF($E459="","Informar estoque médio",IF($G459="","Informar armazenagem",IF(COUNTIFS($A$6:$A$505,$A459,$B$6:$B$505,$B459)&gt;1,"Duplicidade de competência e SKU",IF($Y459&lt;&gt;1,"Valor, taxa ou data inválida",IF($U459="","Revisar parâmetros padrão",IF($V459&gt;'Parâmetros'!$B$8,"Taxa acima do limite",IF($E459&gt;'Parâmetros'!$B$9,"Estoque acima do limite","OK")))))))))))))</f>
        <v/>
      </c>
      <c r="X459" s="26">
        <f>IF(OR($Y459&lt;&gt;1,$A459&lt;&gt;'Resumo'!$B$3,$U459=""),"",COUNTIFS($A$6:$A$505,'Resumo'!$B$3,$Y$6:$Y$505,1,$U$6:$U$505,"&gt;"&amp;$U459)+COUNTIFS($A$6:$A459,'Resumo'!$B$3,$Y$6:$Y459,1,$U$6:$U459,$U459))</f>
        <v/>
      </c>
      <c r="Y459" s="26">
        <f>IF(COUNTA($A459:$K459)=0,"",IFERROR(IF(AND(ISNUMBER($A459),DAY($A459)=1,$A459&gt;=DATE(2020,1,1),$A459&lt;=DATE(2100,12,1),$B459&lt;&gt;"",$C459&lt;&gt;"",$D459&lt;&gt;"",COUNTIF('Parâmetros'!$D$4:$D$13,$D459)=1,ISNUMBER($E459),$E459&gt;0,ISNUMBER($G459),$G459&gt;=0,OR($F459="",AND(ISNUMBER($F459),$F459&gt;=0,$F459&lt;=1)),OR($H459="",AND(ISNUMBER($H459),$H459&gt;=0,$H459&lt;=1)),OR($I459="",AND(ISNUMBER($I459),$I459&gt;=0,$I459&lt;=1)),OR($J459="",AND(ISNUMBER($J459),$J459&gt;=0,$J459&lt;=1)),COUNTIFS($A$6:$A$505,$A459,$B$6:$B$505,$B459)=1),1,0),0))</f>
        <v/>
      </c>
    </row>
    <row r="460">
      <c r="A460" s="46" t="n"/>
      <c r="B460" s="19" t="n"/>
      <c r="C460" s="20" t="n"/>
      <c r="D460" s="19" t="n"/>
      <c r="E460" s="50" t="n"/>
      <c r="F460" s="22" t="n"/>
      <c r="G460" s="50" t="n"/>
      <c r="H460" s="22" t="n"/>
      <c r="I460" s="22" t="n"/>
      <c r="J460" s="22" t="n"/>
      <c r="K460" s="20" t="n"/>
      <c r="L460" s="23">
        <f>IF($Y460&lt;&gt;1,"",IF($F460="",IF(AND(ISNUMBER('Parâmetros'!$B$4),'Parâmetros'!$B$4&gt;=0,'Parâmetros'!$B$4&lt;=1),'Parâmetros'!$B$4,""),$F460))</f>
        <v/>
      </c>
      <c r="M460" s="23">
        <f>IF($Y460&lt;&gt;1,"",IF($H460="",IF(AND(ISNUMBER('Parâmetros'!$B$5),'Parâmetros'!$B$5&gt;=0,'Parâmetros'!$B$5&lt;=1),'Parâmetros'!$B$5,""),$H460))</f>
        <v/>
      </c>
      <c r="N460" s="23">
        <f>IF($Y460&lt;&gt;1,"",IF($I460="",IF(AND(ISNUMBER('Parâmetros'!$B$6),'Parâmetros'!$B$6&gt;=0,'Parâmetros'!$B$6&lt;=1),'Parâmetros'!$B$6,""),$I460))</f>
        <v/>
      </c>
      <c r="O460" s="23">
        <f>IF($Y460&lt;&gt;1,"",IF($J460="",IF(AND(ISNUMBER('Parâmetros'!$B$7),'Parâmetros'!$B$7&gt;=0,'Parâmetros'!$B$7&lt;=1),'Parâmetros'!$B$7,""),$J460))</f>
        <v/>
      </c>
      <c r="P460" s="51">
        <f>IF(OR($Y460&lt;&gt;1,NOT(ISNUMBER($L460))),"",$E460*$L460)</f>
        <v/>
      </c>
      <c r="Q460" s="51">
        <f>IF($Y460&lt;&gt;1,"",$G460)</f>
        <v/>
      </c>
      <c r="R460" s="51">
        <f>IF(OR($Y460&lt;&gt;1,NOT(ISNUMBER($M460))),"",$E460*$M460)</f>
        <v/>
      </c>
      <c r="S460" s="51">
        <f>IF(OR($Y460&lt;&gt;1,NOT(ISNUMBER($N460))),"",$E460*$N460)</f>
        <v/>
      </c>
      <c r="T460" s="51">
        <f>IF(OR($Y460&lt;&gt;1,NOT(ISNUMBER($O460))),"",$E460*$O460)</f>
        <v/>
      </c>
      <c r="U460" s="51">
        <f>IF(COUNT($P460:$T460)&lt;&gt;5,"",SUM($P460:$T460))</f>
        <v/>
      </c>
      <c r="V460" s="23">
        <f>IFERROR($U460/$E460,"")</f>
        <v/>
      </c>
      <c r="W460" s="25">
        <f>IF(COUNTA($A460:$K460)=0,"",IF($A460="","Informar competência",IF($B460="","Informar SKU",IF($C460="","Informar produto",IF($D460="","Informar categoria",IF(COUNTIF('Parâmetros'!$D$4:$D$13,$D460)=0,"Categoria fora da lista",IF($E460="","Informar estoque médio",IF($G460="","Informar armazenagem",IF(COUNTIFS($A$6:$A$505,$A460,$B$6:$B$505,$B460)&gt;1,"Duplicidade de competência e SKU",IF($Y460&lt;&gt;1,"Valor, taxa ou data inválida",IF($U460="","Revisar parâmetros padrão",IF($V460&gt;'Parâmetros'!$B$8,"Taxa acima do limite",IF($E460&gt;'Parâmetros'!$B$9,"Estoque acima do limite","OK")))))))))))))</f>
        <v/>
      </c>
      <c r="X460" s="26">
        <f>IF(OR($Y460&lt;&gt;1,$A460&lt;&gt;'Resumo'!$B$3,$U460=""),"",COUNTIFS($A$6:$A$505,'Resumo'!$B$3,$Y$6:$Y$505,1,$U$6:$U$505,"&gt;"&amp;$U460)+COUNTIFS($A$6:$A460,'Resumo'!$B$3,$Y$6:$Y460,1,$U$6:$U460,$U460))</f>
        <v/>
      </c>
      <c r="Y460" s="26">
        <f>IF(COUNTA($A460:$K460)=0,"",IFERROR(IF(AND(ISNUMBER($A460),DAY($A460)=1,$A460&gt;=DATE(2020,1,1),$A460&lt;=DATE(2100,12,1),$B460&lt;&gt;"",$C460&lt;&gt;"",$D460&lt;&gt;"",COUNTIF('Parâmetros'!$D$4:$D$13,$D460)=1,ISNUMBER($E460),$E460&gt;0,ISNUMBER($G460),$G460&gt;=0,OR($F460="",AND(ISNUMBER($F460),$F460&gt;=0,$F460&lt;=1)),OR($H460="",AND(ISNUMBER($H460),$H460&gt;=0,$H460&lt;=1)),OR($I460="",AND(ISNUMBER($I460),$I460&gt;=0,$I460&lt;=1)),OR($J460="",AND(ISNUMBER($J460),$J460&gt;=0,$J460&lt;=1)),COUNTIFS($A$6:$A$505,$A460,$B$6:$B$505,$B460)=1),1,0),0))</f>
        <v/>
      </c>
    </row>
    <row r="461">
      <c r="A461" s="46" t="n"/>
      <c r="B461" s="19" t="n"/>
      <c r="C461" s="20" t="n"/>
      <c r="D461" s="19" t="n"/>
      <c r="E461" s="50" t="n"/>
      <c r="F461" s="22" t="n"/>
      <c r="G461" s="50" t="n"/>
      <c r="H461" s="22" t="n"/>
      <c r="I461" s="22" t="n"/>
      <c r="J461" s="22" t="n"/>
      <c r="K461" s="20" t="n"/>
      <c r="L461" s="23">
        <f>IF($Y461&lt;&gt;1,"",IF($F461="",IF(AND(ISNUMBER('Parâmetros'!$B$4),'Parâmetros'!$B$4&gt;=0,'Parâmetros'!$B$4&lt;=1),'Parâmetros'!$B$4,""),$F461))</f>
        <v/>
      </c>
      <c r="M461" s="23">
        <f>IF($Y461&lt;&gt;1,"",IF($H461="",IF(AND(ISNUMBER('Parâmetros'!$B$5),'Parâmetros'!$B$5&gt;=0,'Parâmetros'!$B$5&lt;=1),'Parâmetros'!$B$5,""),$H461))</f>
        <v/>
      </c>
      <c r="N461" s="23">
        <f>IF($Y461&lt;&gt;1,"",IF($I461="",IF(AND(ISNUMBER('Parâmetros'!$B$6),'Parâmetros'!$B$6&gt;=0,'Parâmetros'!$B$6&lt;=1),'Parâmetros'!$B$6,""),$I461))</f>
        <v/>
      </c>
      <c r="O461" s="23">
        <f>IF($Y461&lt;&gt;1,"",IF($J461="",IF(AND(ISNUMBER('Parâmetros'!$B$7),'Parâmetros'!$B$7&gt;=0,'Parâmetros'!$B$7&lt;=1),'Parâmetros'!$B$7,""),$J461))</f>
        <v/>
      </c>
      <c r="P461" s="51">
        <f>IF(OR($Y461&lt;&gt;1,NOT(ISNUMBER($L461))),"",$E461*$L461)</f>
        <v/>
      </c>
      <c r="Q461" s="51">
        <f>IF($Y461&lt;&gt;1,"",$G461)</f>
        <v/>
      </c>
      <c r="R461" s="51">
        <f>IF(OR($Y461&lt;&gt;1,NOT(ISNUMBER($M461))),"",$E461*$M461)</f>
        <v/>
      </c>
      <c r="S461" s="51">
        <f>IF(OR($Y461&lt;&gt;1,NOT(ISNUMBER($N461))),"",$E461*$N461)</f>
        <v/>
      </c>
      <c r="T461" s="51">
        <f>IF(OR($Y461&lt;&gt;1,NOT(ISNUMBER($O461))),"",$E461*$O461)</f>
        <v/>
      </c>
      <c r="U461" s="51">
        <f>IF(COUNT($P461:$T461)&lt;&gt;5,"",SUM($P461:$T461))</f>
        <v/>
      </c>
      <c r="V461" s="23">
        <f>IFERROR($U461/$E461,"")</f>
        <v/>
      </c>
      <c r="W461" s="25">
        <f>IF(COUNTA($A461:$K461)=0,"",IF($A461="","Informar competência",IF($B461="","Informar SKU",IF($C461="","Informar produto",IF($D461="","Informar categoria",IF(COUNTIF('Parâmetros'!$D$4:$D$13,$D461)=0,"Categoria fora da lista",IF($E461="","Informar estoque médio",IF($G461="","Informar armazenagem",IF(COUNTIFS($A$6:$A$505,$A461,$B$6:$B$505,$B461)&gt;1,"Duplicidade de competência e SKU",IF($Y461&lt;&gt;1,"Valor, taxa ou data inválida",IF($U461="","Revisar parâmetros padrão",IF($V461&gt;'Parâmetros'!$B$8,"Taxa acima do limite",IF($E461&gt;'Parâmetros'!$B$9,"Estoque acima do limite","OK")))))))))))))</f>
        <v/>
      </c>
      <c r="X461" s="26">
        <f>IF(OR($Y461&lt;&gt;1,$A461&lt;&gt;'Resumo'!$B$3,$U461=""),"",COUNTIFS($A$6:$A$505,'Resumo'!$B$3,$Y$6:$Y$505,1,$U$6:$U$505,"&gt;"&amp;$U461)+COUNTIFS($A$6:$A461,'Resumo'!$B$3,$Y$6:$Y461,1,$U$6:$U461,$U461))</f>
        <v/>
      </c>
      <c r="Y461" s="26">
        <f>IF(COUNTA($A461:$K461)=0,"",IFERROR(IF(AND(ISNUMBER($A461),DAY($A461)=1,$A461&gt;=DATE(2020,1,1),$A461&lt;=DATE(2100,12,1),$B461&lt;&gt;"",$C461&lt;&gt;"",$D461&lt;&gt;"",COUNTIF('Parâmetros'!$D$4:$D$13,$D461)=1,ISNUMBER($E461),$E461&gt;0,ISNUMBER($G461),$G461&gt;=0,OR($F461="",AND(ISNUMBER($F461),$F461&gt;=0,$F461&lt;=1)),OR($H461="",AND(ISNUMBER($H461),$H461&gt;=0,$H461&lt;=1)),OR($I461="",AND(ISNUMBER($I461),$I461&gt;=0,$I461&lt;=1)),OR($J461="",AND(ISNUMBER($J461),$J461&gt;=0,$J461&lt;=1)),COUNTIFS($A$6:$A$505,$A461,$B$6:$B$505,$B461)=1),1,0),0))</f>
        <v/>
      </c>
    </row>
    <row r="462">
      <c r="A462" s="46" t="n"/>
      <c r="B462" s="19" t="n"/>
      <c r="C462" s="20" t="n"/>
      <c r="D462" s="19" t="n"/>
      <c r="E462" s="50" t="n"/>
      <c r="F462" s="22" t="n"/>
      <c r="G462" s="50" t="n"/>
      <c r="H462" s="22" t="n"/>
      <c r="I462" s="22" t="n"/>
      <c r="J462" s="22" t="n"/>
      <c r="K462" s="20" t="n"/>
      <c r="L462" s="23">
        <f>IF($Y462&lt;&gt;1,"",IF($F462="",IF(AND(ISNUMBER('Parâmetros'!$B$4),'Parâmetros'!$B$4&gt;=0,'Parâmetros'!$B$4&lt;=1),'Parâmetros'!$B$4,""),$F462))</f>
        <v/>
      </c>
      <c r="M462" s="23">
        <f>IF($Y462&lt;&gt;1,"",IF($H462="",IF(AND(ISNUMBER('Parâmetros'!$B$5),'Parâmetros'!$B$5&gt;=0,'Parâmetros'!$B$5&lt;=1),'Parâmetros'!$B$5,""),$H462))</f>
        <v/>
      </c>
      <c r="N462" s="23">
        <f>IF($Y462&lt;&gt;1,"",IF($I462="",IF(AND(ISNUMBER('Parâmetros'!$B$6),'Parâmetros'!$B$6&gt;=0,'Parâmetros'!$B$6&lt;=1),'Parâmetros'!$B$6,""),$I462))</f>
        <v/>
      </c>
      <c r="O462" s="23">
        <f>IF($Y462&lt;&gt;1,"",IF($J462="",IF(AND(ISNUMBER('Parâmetros'!$B$7),'Parâmetros'!$B$7&gt;=0,'Parâmetros'!$B$7&lt;=1),'Parâmetros'!$B$7,""),$J462))</f>
        <v/>
      </c>
      <c r="P462" s="51">
        <f>IF(OR($Y462&lt;&gt;1,NOT(ISNUMBER($L462))),"",$E462*$L462)</f>
        <v/>
      </c>
      <c r="Q462" s="51">
        <f>IF($Y462&lt;&gt;1,"",$G462)</f>
        <v/>
      </c>
      <c r="R462" s="51">
        <f>IF(OR($Y462&lt;&gt;1,NOT(ISNUMBER($M462))),"",$E462*$M462)</f>
        <v/>
      </c>
      <c r="S462" s="51">
        <f>IF(OR($Y462&lt;&gt;1,NOT(ISNUMBER($N462))),"",$E462*$N462)</f>
        <v/>
      </c>
      <c r="T462" s="51">
        <f>IF(OR($Y462&lt;&gt;1,NOT(ISNUMBER($O462))),"",$E462*$O462)</f>
        <v/>
      </c>
      <c r="U462" s="51">
        <f>IF(COUNT($P462:$T462)&lt;&gt;5,"",SUM($P462:$T462))</f>
        <v/>
      </c>
      <c r="V462" s="23">
        <f>IFERROR($U462/$E462,"")</f>
        <v/>
      </c>
      <c r="W462" s="25">
        <f>IF(COUNTA($A462:$K462)=0,"",IF($A462="","Informar competência",IF($B462="","Informar SKU",IF($C462="","Informar produto",IF($D462="","Informar categoria",IF(COUNTIF('Parâmetros'!$D$4:$D$13,$D462)=0,"Categoria fora da lista",IF($E462="","Informar estoque médio",IF($G462="","Informar armazenagem",IF(COUNTIFS($A$6:$A$505,$A462,$B$6:$B$505,$B462)&gt;1,"Duplicidade de competência e SKU",IF($Y462&lt;&gt;1,"Valor, taxa ou data inválida",IF($U462="","Revisar parâmetros padrão",IF($V462&gt;'Parâmetros'!$B$8,"Taxa acima do limite",IF($E462&gt;'Parâmetros'!$B$9,"Estoque acima do limite","OK")))))))))))))</f>
        <v/>
      </c>
      <c r="X462" s="26">
        <f>IF(OR($Y462&lt;&gt;1,$A462&lt;&gt;'Resumo'!$B$3,$U462=""),"",COUNTIFS($A$6:$A$505,'Resumo'!$B$3,$Y$6:$Y$505,1,$U$6:$U$505,"&gt;"&amp;$U462)+COUNTIFS($A$6:$A462,'Resumo'!$B$3,$Y$6:$Y462,1,$U$6:$U462,$U462))</f>
        <v/>
      </c>
      <c r="Y462" s="26">
        <f>IF(COUNTA($A462:$K462)=0,"",IFERROR(IF(AND(ISNUMBER($A462),DAY($A462)=1,$A462&gt;=DATE(2020,1,1),$A462&lt;=DATE(2100,12,1),$B462&lt;&gt;"",$C462&lt;&gt;"",$D462&lt;&gt;"",COUNTIF('Parâmetros'!$D$4:$D$13,$D462)=1,ISNUMBER($E462),$E462&gt;0,ISNUMBER($G462),$G462&gt;=0,OR($F462="",AND(ISNUMBER($F462),$F462&gt;=0,$F462&lt;=1)),OR($H462="",AND(ISNUMBER($H462),$H462&gt;=0,$H462&lt;=1)),OR($I462="",AND(ISNUMBER($I462),$I462&gt;=0,$I462&lt;=1)),OR($J462="",AND(ISNUMBER($J462),$J462&gt;=0,$J462&lt;=1)),COUNTIFS($A$6:$A$505,$A462,$B$6:$B$505,$B462)=1),1,0),0))</f>
        <v/>
      </c>
    </row>
    <row r="463">
      <c r="A463" s="46" t="n"/>
      <c r="B463" s="19" t="n"/>
      <c r="C463" s="20" t="n"/>
      <c r="D463" s="19" t="n"/>
      <c r="E463" s="50" t="n"/>
      <c r="F463" s="22" t="n"/>
      <c r="G463" s="50" t="n"/>
      <c r="H463" s="22" t="n"/>
      <c r="I463" s="22" t="n"/>
      <c r="J463" s="22" t="n"/>
      <c r="K463" s="20" t="n"/>
      <c r="L463" s="23">
        <f>IF($Y463&lt;&gt;1,"",IF($F463="",IF(AND(ISNUMBER('Parâmetros'!$B$4),'Parâmetros'!$B$4&gt;=0,'Parâmetros'!$B$4&lt;=1),'Parâmetros'!$B$4,""),$F463))</f>
        <v/>
      </c>
      <c r="M463" s="23">
        <f>IF($Y463&lt;&gt;1,"",IF($H463="",IF(AND(ISNUMBER('Parâmetros'!$B$5),'Parâmetros'!$B$5&gt;=0,'Parâmetros'!$B$5&lt;=1),'Parâmetros'!$B$5,""),$H463))</f>
        <v/>
      </c>
      <c r="N463" s="23">
        <f>IF($Y463&lt;&gt;1,"",IF($I463="",IF(AND(ISNUMBER('Parâmetros'!$B$6),'Parâmetros'!$B$6&gt;=0,'Parâmetros'!$B$6&lt;=1),'Parâmetros'!$B$6,""),$I463))</f>
        <v/>
      </c>
      <c r="O463" s="23">
        <f>IF($Y463&lt;&gt;1,"",IF($J463="",IF(AND(ISNUMBER('Parâmetros'!$B$7),'Parâmetros'!$B$7&gt;=0,'Parâmetros'!$B$7&lt;=1),'Parâmetros'!$B$7,""),$J463))</f>
        <v/>
      </c>
      <c r="P463" s="51">
        <f>IF(OR($Y463&lt;&gt;1,NOT(ISNUMBER($L463))),"",$E463*$L463)</f>
        <v/>
      </c>
      <c r="Q463" s="51">
        <f>IF($Y463&lt;&gt;1,"",$G463)</f>
        <v/>
      </c>
      <c r="R463" s="51">
        <f>IF(OR($Y463&lt;&gt;1,NOT(ISNUMBER($M463))),"",$E463*$M463)</f>
        <v/>
      </c>
      <c r="S463" s="51">
        <f>IF(OR($Y463&lt;&gt;1,NOT(ISNUMBER($N463))),"",$E463*$N463)</f>
        <v/>
      </c>
      <c r="T463" s="51">
        <f>IF(OR($Y463&lt;&gt;1,NOT(ISNUMBER($O463))),"",$E463*$O463)</f>
        <v/>
      </c>
      <c r="U463" s="51">
        <f>IF(COUNT($P463:$T463)&lt;&gt;5,"",SUM($P463:$T463))</f>
        <v/>
      </c>
      <c r="V463" s="23">
        <f>IFERROR($U463/$E463,"")</f>
        <v/>
      </c>
      <c r="W463" s="25">
        <f>IF(COUNTA($A463:$K463)=0,"",IF($A463="","Informar competência",IF($B463="","Informar SKU",IF($C463="","Informar produto",IF($D463="","Informar categoria",IF(COUNTIF('Parâmetros'!$D$4:$D$13,$D463)=0,"Categoria fora da lista",IF($E463="","Informar estoque médio",IF($G463="","Informar armazenagem",IF(COUNTIFS($A$6:$A$505,$A463,$B$6:$B$505,$B463)&gt;1,"Duplicidade de competência e SKU",IF($Y463&lt;&gt;1,"Valor, taxa ou data inválida",IF($U463="","Revisar parâmetros padrão",IF($V463&gt;'Parâmetros'!$B$8,"Taxa acima do limite",IF($E463&gt;'Parâmetros'!$B$9,"Estoque acima do limite","OK")))))))))))))</f>
        <v/>
      </c>
      <c r="X463" s="26">
        <f>IF(OR($Y463&lt;&gt;1,$A463&lt;&gt;'Resumo'!$B$3,$U463=""),"",COUNTIFS($A$6:$A$505,'Resumo'!$B$3,$Y$6:$Y$505,1,$U$6:$U$505,"&gt;"&amp;$U463)+COUNTIFS($A$6:$A463,'Resumo'!$B$3,$Y$6:$Y463,1,$U$6:$U463,$U463))</f>
        <v/>
      </c>
      <c r="Y463" s="26">
        <f>IF(COUNTA($A463:$K463)=0,"",IFERROR(IF(AND(ISNUMBER($A463),DAY($A463)=1,$A463&gt;=DATE(2020,1,1),$A463&lt;=DATE(2100,12,1),$B463&lt;&gt;"",$C463&lt;&gt;"",$D463&lt;&gt;"",COUNTIF('Parâmetros'!$D$4:$D$13,$D463)=1,ISNUMBER($E463),$E463&gt;0,ISNUMBER($G463),$G463&gt;=0,OR($F463="",AND(ISNUMBER($F463),$F463&gt;=0,$F463&lt;=1)),OR($H463="",AND(ISNUMBER($H463),$H463&gt;=0,$H463&lt;=1)),OR($I463="",AND(ISNUMBER($I463),$I463&gt;=0,$I463&lt;=1)),OR($J463="",AND(ISNUMBER($J463),$J463&gt;=0,$J463&lt;=1)),COUNTIFS($A$6:$A$505,$A463,$B$6:$B$505,$B463)=1),1,0),0))</f>
        <v/>
      </c>
    </row>
    <row r="464">
      <c r="A464" s="46" t="n"/>
      <c r="B464" s="19" t="n"/>
      <c r="C464" s="20" t="n"/>
      <c r="D464" s="19" t="n"/>
      <c r="E464" s="50" t="n"/>
      <c r="F464" s="22" t="n"/>
      <c r="G464" s="50" t="n"/>
      <c r="H464" s="22" t="n"/>
      <c r="I464" s="22" t="n"/>
      <c r="J464" s="22" t="n"/>
      <c r="K464" s="20" t="n"/>
      <c r="L464" s="23">
        <f>IF($Y464&lt;&gt;1,"",IF($F464="",IF(AND(ISNUMBER('Parâmetros'!$B$4),'Parâmetros'!$B$4&gt;=0,'Parâmetros'!$B$4&lt;=1),'Parâmetros'!$B$4,""),$F464))</f>
        <v/>
      </c>
      <c r="M464" s="23">
        <f>IF($Y464&lt;&gt;1,"",IF($H464="",IF(AND(ISNUMBER('Parâmetros'!$B$5),'Parâmetros'!$B$5&gt;=0,'Parâmetros'!$B$5&lt;=1),'Parâmetros'!$B$5,""),$H464))</f>
        <v/>
      </c>
      <c r="N464" s="23">
        <f>IF($Y464&lt;&gt;1,"",IF($I464="",IF(AND(ISNUMBER('Parâmetros'!$B$6),'Parâmetros'!$B$6&gt;=0,'Parâmetros'!$B$6&lt;=1),'Parâmetros'!$B$6,""),$I464))</f>
        <v/>
      </c>
      <c r="O464" s="23">
        <f>IF($Y464&lt;&gt;1,"",IF($J464="",IF(AND(ISNUMBER('Parâmetros'!$B$7),'Parâmetros'!$B$7&gt;=0,'Parâmetros'!$B$7&lt;=1),'Parâmetros'!$B$7,""),$J464))</f>
        <v/>
      </c>
      <c r="P464" s="51">
        <f>IF(OR($Y464&lt;&gt;1,NOT(ISNUMBER($L464))),"",$E464*$L464)</f>
        <v/>
      </c>
      <c r="Q464" s="51">
        <f>IF($Y464&lt;&gt;1,"",$G464)</f>
        <v/>
      </c>
      <c r="R464" s="51">
        <f>IF(OR($Y464&lt;&gt;1,NOT(ISNUMBER($M464))),"",$E464*$M464)</f>
        <v/>
      </c>
      <c r="S464" s="51">
        <f>IF(OR($Y464&lt;&gt;1,NOT(ISNUMBER($N464))),"",$E464*$N464)</f>
        <v/>
      </c>
      <c r="T464" s="51">
        <f>IF(OR($Y464&lt;&gt;1,NOT(ISNUMBER($O464))),"",$E464*$O464)</f>
        <v/>
      </c>
      <c r="U464" s="51">
        <f>IF(COUNT($P464:$T464)&lt;&gt;5,"",SUM($P464:$T464))</f>
        <v/>
      </c>
      <c r="V464" s="23">
        <f>IFERROR($U464/$E464,"")</f>
        <v/>
      </c>
      <c r="W464" s="25">
        <f>IF(COUNTA($A464:$K464)=0,"",IF($A464="","Informar competência",IF($B464="","Informar SKU",IF($C464="","Informar produto",IF($D464="","Informar categoria",IF(COUNTIF('Parâmetros'!$D$4:$D$13,$D464)=0,"Categoria fora da lista",IF($E464="","Informar estoque médio",IF($G464="","Informar armazenagem",IF(COUNTIFS($A$6:$A$505,$A464,$B$6:$B$505,$B464)&gt;1,"Duplicidade de competência e SKU",IF($Y464&lt;&gt;1,"Valor, taxa ou data inválida",IF($U464="","Revisar parâmetros padrão",IF($V464&gt;'Parâmetros'!$B$8,"Taxa acima do limite",IF($E464&gt;'Parâmetros'!$B$9,"Estoque acima do limite","OK")))))))))))))</f>
        <v/>
      </c>
      <c r="X464" s="26">
        <f>IF(OR($Y464&lt;&gt;1,$A464&lt;&gt;'Resumo'!$B$3,$U464=""),"",COUNTIFS($A$6:$A$505,'Resumo'!$B$3,$Y$6:$Y$505,1,$U$6:$U$505,"&gt;"&amp;$U464)+COUNTIFS($A$6:$A464,'Resumo'!$B$3,$Y$6:$Y464,1,$U$6:$U464,$U464))</f>
        <v/>
      </c>
      <c r="Y464" s="26">
        <f>IF(COUNTA($A464:$K464)=0,"",IFERROR(IF(AND(ISNUMBER($A464),DAY($A464)=1,$A464&gt;=DATE(2020,1,1),$A464&lt;=DATE(2100,12,1),$B464&lt;&gt;"",$C464&lt;&gt;"",$D464&lt;&gt;"",COUNTIF('Parâmetros'!$D$4:$D$13,$D464)=1,ISNUMBER($E464),$E464&gt;0,ISNUMBER($G464),$G464&gt;=0,OR($F464="",AND(ISNUMBER($F464),$F464&gt;=0,$F464&lt;=1)),OR($H464="",AND(ISNUMBER($H464),$H464&gt;=0,$H464&lt;=1)),OR($I464="",AND(ISNUMBER($I464),$I464&gt;=0,$I464&lt;=1)),OR($J464="",AND(ISNUMBER($J464),$J464&gt;=0,$J464&lt;=1)),COUNTIFS($A$6:$A$505,$A464,$B$6:$B$505,$B464)=1),1,0),0))</f>
        <v/>
      </c>
    </row>
    <row r="465">
      <c r="A465" s="46" t="n"/>
      <c r="B465" s="19" t="n"/>
      <c r="C465" s="20" t="n"/>
      <c r="D465" s="19" t="n"/>
      <c r="E465" s="50" t="n"/>
      <c r="F465" s="22" t="n"/>
      <c r="G465" s="50" t="n"/>
      <c r="H465" s="22" t="n"/>
      <c r="I465" s="22" t="n"/>
      <c r="J465" s="22" t="n"/>
      <c r="K465" s="20" t="n"/>
      <c r="L465" s="23">
        <f>IF($Y465&lt;&gt;1,"",IF($F465="",IF(AND(ISNUMBER('Parâmetros'!$B$4),'Parâmetros'!$B$4&gt;=0,'Parâmetros'!$B$4&lt;=1),'Parâmetros'!$B$4,""),$F465))</f>
        <v/>
      </c>
      <c r="M465" s="23">
        <f>IF($Y465&lt;&gt;1,"",IF($H465="",IF(AND(ISNUMBER('Parâmetros'!$B$5),'Parâmetros'!$B$5&gt;=0,'Parâmetros'!$B$5&lt;=1),'Parâmetros'!$B$5,""),$H465))</f>
        <v/>
      </c>
      <c r="N465" s="23">
        <f>IF($Y465&lt;&gt;1,"",IF($I465="",IF(AND(ISNUMBER('Parâmetros'!$B$6),'Parâmetros'!$B$6&gt;=0,'Parâmetros'!$B$6&lt;=1),'Parâmetros'!$B$6,""),$I465))</f>
        <v/>
      </c>
      <c r="O465" s="23">
        <f>IF($Y465&lt;&gt;1,"",IF($J465="",IF(AND(ISNUMBER('Parâmetros'!$B$7),'Parâmetros'!$B$7&gt;=0,'Parâmetros'!$B$7&lt;=1),'Parâmetros'!$B$7,""),$J465))</f>
        <v/>
      </c>
      <c r="P465" s="51">
        <f>IF(OR($Y465&lt;&gt;1,NOT(ISNUMBER($L465))),"",$E465*$L465)</f>
        <v/>
      </c>
      <c r="Q465" s="51">
        <f>IF($Y465&lt;&gt;1,"",$G465)</f>
        <v/>
      </c>
      <c r="R465" s="51">
        <f>IF(OR($Y465&lt;&gt;1,NOT(ISNUMBER($M465))),"",$E465*$M465)</f>
        <v/>
      </c>
      <c r="S465" s="51">
        <f>IF(OR($Y465&lt;&gt;1,NOT(ISNUMBER($N465))),"",$E465*$N465)</f>
        <v/>
      </c>
      <c r="T465" s="51">
        <f>IF(OR($Y465&lt;&gt;1,NOT(ISNUMBER($O465))),"",$E465*$O465)</f>
        <v/>
      </c>
      <c r="U465" s="51">
        <f>IF(COUNT($P465:$T465)&lt;&gt;5,"",SUM($P465:$T465))</f>
        <v/>
      </c>
      <c r="V465" s="23">
        <f>IFERROR($U465/$E465,"")</f>
        <v/>
      </c>
      <c r="W465" s="25">
        <f>IF(COUNTA($A465:$K465)=0,"",IF($A465="","Informar competência",IF($B465="","Informar SKU",IF($C465="","Informar produto",IF($D465="","Informar categoria",IF(COUNTIF('Parâmetros'!$D$4:$D$13,$D465)=0,"Categoria fora da lista",IF($E465="","Informar estoque médio",IF($G465="","Informar armazenagem",IF(COUNTIFS($A$6:$A$505,$A465,$B$6:$B$505,$B465)&gt;1,"Duplicidade de competência e SKU",IF($Y465&lt;&gt;1,"Valor, taxa ou data inválida",IF($U465="","Revisar parâmetros padrão",IF($V465&gt;'Parâmetros'!$B$8,"Taxa acima do limite",IF($E465&gt;'Parâmetros'!$B$9,"Estoque acima do limite","OK")))))))))))))</f>
        <v/>
      </c>
      <c r="X465" s="26">
        <f>IF(OR($Y465&lt;&gt;1,$A465&lt;&gt;'Resumo'!$B$3,$U465=""),"",COUNTIFS($A$6:$A$505,'Resumo'!$B$3,$Y$6:$Y$505,1,$U$6:$U$505,"&gt;"&amp;$U465)+COUNTIFS($A$6:$A465,'Resumo'!$B$3,$Y$6:$Y465,1,$U$6:$U465,$U465))</f>
        <v/>
      </c>
      <c r="Y465" s="26">
        <f>IF(COUNTA($A465:$K465)=0,"",IFERROR(IF(AND(ISNUMBER($A465),DAY($A465)=1,$A465&gt;=DATE(2020,1,1),$A465&lt;=DATE(2100,12,1),$B465&lt;&gt;"",$C465&lt;&gt;"",$D465&lt;&gt;"",COUNTIF('Parâmetros'!$D$4:$D$13,$D465)=1,ISNUMBER($E465),$E465&gt;0,ISNUMBER($G465),$G465&gt;=0,OR($F465="",AND(ISNUMBER($F465),$F465&gt;=0,$F465&lt;=1)),OR($H465="",AND(ISNUMBER($H465),$H465&gt;=0,$H465&lt;=1)),OR($I465="",AND(ISNUMBER($I465),$I465&gt;=0,$I465&lt;=1)),OR($J465="",AND(ISNUMBER($J465),$J465&gt;=0,$J465&lt;=1)),COUNTIFS($A$6:$A$505,$A465,$B$6:$B$505,$B465)=1),1,0),0))</f>
        <v/>
      </c>
    </row>
    <row r="466">
      <c r="A466" s="46" t="n"/>
      <c r="B466" s="19" t="n"/>
      <c r="C466" s="20" t="n"/>
      <c r="D466" s="19" t="n"/>
      <c r="E466" s="50" t="n"/>
      <c r="F466" s="22" t="n"/>
      <c r="G466" s="50" t="n"/>
      <c r="H466" s="22" t="n"/>
      <c r="I466" s="22" t="n"/>
      <c r="J466" s="22" t="n"/>
      <c r="K466" s="20" t="n"/>
      <c r="L466" s="23">
        <f>IF($Y466&lt;&gt;1,"",IF($F466="",IF(AND(ISNUMBER('Parâmetros'!$B$4),'Parâmetros'!$B$4&gt;=0,'Parâmetros'!$B$4&lt;=1),'Parâmetros'!$B$4,""),$F466))</f>
        <v/>
      </c>
      <c r="M466" s="23">
        <f>IF($Y466&lt;&gt;1,"",IF($H466="",IF(AND(ISNUMBER('Parâmetros'!$B$5),'Parâmetros'!$B$5&gt;=0,'Parâmetros'!$B$5&lt;=1),'Parâmetros'!$B$5,""),$H466))</f>
        <v/>
      </c>
      <c r="N466" s="23">
        <f>IF($Y466&lt;&gt;1,"",IF($I466="",IF(AND(ISNUMBER('Parâmetros'!$B$6),'Parâmetros'!$B$6&gt;=0,'Parâmetros'!$B$6&lt;=1),'Parâmetros'!$B$6,""),$I466))</f>
        <v/>
      </c>
      <c r="O466" s="23">
        <f>IF($Y466&lt;&gt;1,"",IF($J466="",IF(AND(ISNUMBER('Parâmetros'!$B$7),'Parâmetros'!$B$7&gt;=0,'Parâmetros'!$B$7&lt;=1),'Parâmetros'!$B$7,""),$J466))</f>
        <v/>
      </c>
      <c r="P466" s="51">
        <f>IF(OR($Y466&lt;&gt;1,NOT(ISNUMBER($L466))),"",$E466*$L466)</f>
        <v/>
      </c>
      <c r="Q466" s="51">
        <f>IF($Y466&lt;&gt;1,"",$G466)</f>
        <v/>
      </c>
      <c r="R466" s="51">
        <f>IF(OR($Y466&lt;&gt;1,NOT(ISNUMBER($M466))),"",$E466*$M466)</f>
        <v/>
      </c>
      <c r="S466" s="51">
        <f>IF(OR($Y466&lt;&gt;1,NOT(ISNUMBER($N466))),"",$E466*$N466)</f>
        <v/>
      </c>
      <c r="T466" s="51">
        <f>IF(OR($Y466&lt;&gt;1,NOT(ISNUMBER($O466))),"",$E466*$O466)</f>
        <v/>
      </c>
      <c r="U466" s="51">
        <f>IF(COUNT($P466:$T466)&lt;&gt;5,"",SUM($P466:$T466))</f>
        <v/>
      </c>
      <c r="V466" s="23">
        <f>IFERROR($U466/$E466,"")</f>
        <v/>
      </c>
      <c r="W466" s="25">
        <f>IF(COUNTA($A466:$K466)=0,"",IF($A466="","Informar competência",IF($B466="","Informar SKU",IF($C466="","Informar produto",IF($D466="","Informar categoria",IF(COUNTIF('Parâmetros'!$D$4:$D$13,$D466)=0,"Categoria fora da lista",IF($E466="","Informar estoque médio",IF($G466="","Informar armazenagem",IF(COUNTIFS($A$6:$A$505,$A466,$B$6:$B$505,$B466)&gt;1,"Duplicidade de competência e SKU",IF($Y466&lt;&gt;1,"Valor, taxa ou data inválida",IF($U466="","Revisar parâmetros padrão",IF($V466&gt;'Parâmetros'!$B$8,"Taxa acima do limite",IF($E466&gt;'Parâmetros'!$B$9,"Estoque acima do limite","OK")))))))))))))</f>
        <v/>
      </c>
      <c r="X466" s="26">
        <f>IF(OR($Y466&lt;&gt;1,$A466&lt;&gt;'Resumo'!$B$3,$U466=""),"",COUNTIFS($A$6:$A$505,'Resumo'!$B$3,$Y$6:$Y$505,1,$U$6:$U$505,"&gt;"&amp;$U466)+COUNTIFS($A$6:$A466,'Resumo'!$B$3,$Y$6:$Y466,1,$U$6:$U466,$U466))</f>
        <v/>
      </c>
      <c r="Y466" s="26">
        <f>IF(COUNTA($A466:$K466)=0,"",IFERROR(IF(AND(ISNUMBER($A466),DAY($A466)=1,$A466&gt;=DATE(2020,1,1),$A466&lt;=DATE(2100,12,1),$B466&lt;&gt;"",$C466&lt;&gt;"",$D466&lt;&gt;"",COUNTIF('Parâmetros'!$D$4:$D$13,$D466)=1,ISNUMBER($E466),$E466&gt;0,ISNUMBER($G466),$G466&gt;=0,OR($F466="",AND(ISNUMBER($F466),$F466&gt;=0,$F466&lt;=1)),OR($H466="",AND(ISNUMBER($H466),$H466&gt;=0,$H466&lt;=1)),OR($I466="",AND(ISNUMBER($I466),$I466&gt;=0,$I466&lt;=1)),OR($J466="",AND(ISNUMBER($J466),$J466&gt;=0,$J466&lt;=1)),COUNTIFS($A$6:$A$505,$A466,$B$6:$B$505,$B466)=1),1,0),0))</f>
        <v/>
      </c>
    </row>
    <row r="467">
      <c r="A467" s="46" t="n"/>
      <c r="B467" s="19" t="n"/>
      <c r="C467" s="20" t="n"/>
      <c r="D467" s="19" t="n"/>
      <c r="E467" s="50" t="n"/>
      <c r="F467" s="22" t="n"/>
      <c r="G467" s="50" t="n"/>
      <c r="H467" s="22" t="n"/>
      <c r="I467" s="22" t="n"/>
      <c r="J467" s="22" t="n"/>
      <c r="K467" s="20" t="n"/>
      <c r="L467" s="23">
        <f>IF($Y467&lt;&gt;1,"",IF($F467="",IF(AND(ISNUMBER('Parâmetros'!$B$4),'Parâmetros'!$B$4&gt;=0,'Parâmetros'!$B$4&lt;=1),'Parâmetros'!$B$4,""),$F467))</f>
        <v/>
      </c>
      <c r="M467" s="23">
        <f>IF($Y467&lt;&gt;1,"",IF($H467="",IF(AND(ISNUMBER('Parâmetros'!$B$5),'Parâmetros'!$B$5&gt;=0,'Parâmetros'!$B$5&lt;=1),'Parâmetros'!$B$5,""),$H467))</f>
        <v/>
      </c>
      <c r="N467" s="23">
        <f>IF($Y467&lt;&gt;1,"",IF($I467="",IF(AND(ISNUMBER('Parâmetros'!$B$6),'Parâmetros'!$B$6&gt;=0,'Parâmetros'!$B$6&lt;=1),'Parâmetros'!$B$6,""),$I467))</f>
        <v/>
      </c>
      <c r="O467" s="23">
        <f>IF($Y467&lt;&gt;1,"",IF($J467="",IF(AND(ISNUMBER('Parâmetros'!$B$7),'Parâmetros'!$B$7&gt;=0,'Parâmetros'!$B$7&lt;=1),'Parâmetros'!$B$7,""),$J467))</f>
        <v/>
      </c>
      <c r="P467" s="51">
        <f>IF(OR($Y467&lt;&gt;1,NOT(ISNUMBER($L467))),"",$E467*$L467)</f>
        <v/>
      </c>
      <c r="Q467" s="51">
        <f>IF($Y467&lt;&gt;1,"",$G467)</f>
        <v/>
      </c>
      <c r="R467" s="51">
        <f>IF(OR($Y467&lt;&gt;1,NOT(ISNUMBER($M467))),"",$E467*$M467)</f>
        <v/>
      </c>
      <c r="S467" s="51">
        <f>IF(OR($Y467&lt;&gt;1,NOT(ISNUMBER($N467))),"",$E467*$N467)</f>
        <v/>
      </c>
      <c r="T467" s="51">
        <f>IF(OR($Y467&lt;&gt;1,NOT(ISNUMBER($O467))),"",$E467*$O467)</f>
        <v/>
      </c>
      <c r="U467" s="51">
        <f>IF(COUNT($P467:$T467)&lt;&gt;5,"",SUM($P467:$T467))</f>
        <v/>
      </c>
      <c r="V467" s="23">
        <f>IFERROR($U467/$E467,"")</f>
        <v/>
      </c>
      <c r="W467" s="25">
        <f>IF(COUNTA($A467:$K467)=0,"",IF($A467="","Informar competência",IF($B467="","Informar SKU",IF($C467="","Informar produto",IF($D467="","Informar categoria",IF(COUNTIF('Parâmetros'!$D$4:$D$13,$D467)=0,"Categoria fora da lista",IF($E467="","Informar estoque médio",IF($G467="","Informar armazenagem",IF(COUNTIFS($A$6:$A$505,$A467,$B$6:$B$505,$B467)&gt;1,"Duplicidade de competência e SKU",IF($Y467&lt;&gt;1,"Valor, taxa ou data inválida",IF($U467="","Revisar parâmetros padrão",IF($V467&gt;'Parâmetros'!$B$8,"Taxa acima do limite",IF($E467&gt;'Parâmetros'!$B$9,"Estoque acima do limite","OK")))))))))))))</f>
        <v/>
      </c>
      <c r="X467" s="26">
        <f>IF(OR($Y467&lt;&gt;1,$A467&lt;&gt;'Resumo'!$B$3,$U467=""),"",COUNTIFS($A$6:$A$505,'Resumo'!$B$3,$Y$6:$Y$505,1,$U$6:$U$505,"&gt;"&amp;$U467)+COUNTIFS($A$6:$A467,'Resumo'!$B$3,$Y$6:$Y467,1,$U$6:$U467,$U467))</f>
        <v/>
      </c>
      <c r="Y467" s="26">
        <f>IF(COUNTA($A467:$K467)=0,"",IFERROR(IF(AND(ISNUMBER($A467),DAY($A467)=1,$A467&gt;=DATE(2020,1,1),$A467&lt;=DATE(2100,12,1),$B467&lt;&gt;"",$C467&lt;&gt;"",$D467&lt;&gt;"",COUNTIF('Parâmetros'!$D$4:$D$13,$D467)=1,ISNUMBER($E467),$E467&gt;0,ISNUMBER($G467),$G467&gt;=0,OR($F467="",AND(ISNUMBER($F467),$F467&gt;=0,$F467&lt;=1)),OR($H467="",AND(ISNUMBER($H467),$H467&gt;=0,$H467&lt;=1)),OR($I467="",AND(ISNUMBER($I467),$I467&gt;=0,$I467&lt;=1)),OR($J467="",AND(ISNUMBER($J467),$J467&gt;=0,$J467&lt;=1)),COUNTIFS($A$6:$A$505,$A467,$B$6:$B$505,$B467)=1),1,0),0))</f>
        <v/>
      </c>
    </row>
    <row r="468">
      <c r="A468" s="46" t="n"/>
      <c r="B468" s="19" t="n"/>
      <c r="C468" s="20" t="n"/>
      <c r="D468" s="19" t="n"/>
      <c r="E468" s="50" t="n"/>
      <c r="F468" s="22" t="n"/>
      <c r="G468" s="50" t="n"/>
      <c r="H468" s="22" t="n"/>
      <c r="I468" s="22" t="n"/>
      <c r="J468" s="22" t="n"/>
      <c r="K468" s="20" t="n"/>
      <c r="L468" s="23">
        <f>IF($Y468&lt;&gt;1,"",IF($F468="",IF(AND(ISNUMBER('Parâmetros'!$B$4),'Parâmetros'!$B$4&gt;=0,'Parâmetros'!$B$4&lt;=1),'Parâmetros'!$B$4,""),$F468))</f>
        <v/>
      </c>
      <c r="M468" s="23">
        <f>IF($Y468&lt;&gt;1,"",IF($H468="",IF(AND(ISNUMBER('Parâmetros'!$B$5),'Parâmetros'!$B$5&gt;=0,'Parâmetros'!$B$5&lt;=1),'Parâmetros'!$B$5,""),$H468))</f>
        <v/>
      </c>
      <c r="N468" s="23">
        <f>IF($Y468&lt;&gt;1,"",IF($I468="",IF(AND(ISNUMBER('Parâmetros'!$B$6),'Parâmetros'!$B$6&gt;=0,'Parâmetros'!$B$6&lt;=1),'Parâmetros'!$B$6,""),$I468))</f>
        <v/>
      </c>
      <c r="O468" s="23">
        <f>IF($Y468&lt;&gt;1,"",IF($J468="",IF(AND(ISNUMBER('Parâmetros'!$B$7),'Parâmetros'!$B$7&gt;=0,'Parâmetros'!$B$7&lt;=1),'Parâmetros'!$B$7,""),$J468))</f>
        <v/>
      </c>
      <c r="P468" s="51">
        <f>IF(OR($Y468&lt;&gt;1,NOT(ISNUMBER($L468))),"",$E468*$L468)</f>
        <v/>
      </c>
      <c r="Q468" s="51">
        <f>IF($Y468&lt;&gt;1,"",$G468)</f>
        <v/>
      </c>
      <c r="R468" s="51">
        <f>IF(OR($Y468&lt;&gt;1,NOT(ISNUMBER($M468))),"",$E468*$M468)</f>
        <v/>
      </c>
      <c r="S468" s="51">
        <f>IF(OR($Y468&lt;&gt;1,NOT(ISNUMBER($N468))),"",$E468*$N468)</f>
        <v/>
      </c>
      <c r="T468" s="51">
        <f>IF(OR($Y468&lt;&gt;1,NOT(ISNUMBER($O468))),"",$E468*$O468)</f>
        <v/>
      </c>
      <c r="U468" s="51">
        <f>IF(COUNT($P468:$T468)&lt;&gt;5,"",SUM($P468:$T468))</f>
        <v/>
      </c>
      <c r="V468" s="23">
        <f>IFERROR($U468/$E468,"")</f>
        <v/>
      </c>
      <c r="W468" s="25">
        <f>IF(COUNTA($A468:$K468)=0,"",IF($A468="","Informar competência",IF($B468="","Informar SKU",IF($C468="","Informar produto",IF($D468="","Informar categoria",IF(COUNTIF('Parâmetros'!$D$4:$D$13,$D468)=0,"Categoria fora da lista",IF($E468="","Informar estoque médio",IF($G468="","Informar armazenagem",IF(COUNTIFS($A$6:$A$505,$A468,$B$6:$B$505,$B468)&gt;1,"Duplicidade de competência e SKU",IF($Y468&lt;&gt;1,"Valor, taxa ou data inválida",IF($U468="","Revisar parâmetros padrão",IF($V468&gt;'Parâmetros'!$B$8,"Taxa acima do limite",IF($E468&gt;'Parâmetros'!$B$9,"Estoque acima do limite","OK")))))))))))))</f>
        <v/>
      </c>
      <c r="X468" s="26">
        <f>IF(OR($Y468&lt;&gt;1,$A468&lt;&gt;'Resumo'!$B$3,$U468=""),"",COUNTIFS($A$6:$A$505,'Resumo'!$B$3,$Y$6:$Y$505,1,$U$6:$U$505,"&gt;"&amp;$U468)+COUNTIFS($A$6:$A468,'Resumo'!$B$3,$Y$6:$Y468,1,$U$6:$U468,$U468))</f>
        <v/>
      </c>
      <c r="Y468" s="26">
        <f>IF(COUNTA($A468:$K468)=0,"",IFERROR(IF(AND(ISNUMBER($A468),DAY($A468)=1,$A468&gt;=DATE(2020,1,1),$A468&lt;=DATE(2100,12,1),$B468&lt;&gt;"",$C468&lt;&gt;"",$D468&lt;&gt;"",COUNTIF('Parâmetros'!$D$4:$D$13,$D468)=1,ISNUMBER($E468),$E468&gt;0,ISNUMBER($G468),$G468&gt;=0,OR($F468="",AND(ISNUMBER($F468),$F468&gt;=0,$F468&lt;=1)),OR($H468="",AND(ISNUMBER($H468),$H468&gt;=0,$H468&lt;=1)),OR($I468="",AND(ISNUMBER($I468),$I468&gt;=0,$I468&lt;=1)),OR($J468="",AND(ISNUMBER($J468),$J468&gt;=0,$J468&lt;=1)),COUNTIFS($A$6:$A$505,$A468,$B$6:$B$505,$B468)=1),1,0),0))</f>
        <v/>
      </c>
    </row>
    <row r="469">
      <c r="A469" s="46" t="n"/>
      <c r="B469" s="19" t="n"/>
      <c r="C469" s="20" t="n"/>
      <c r="D469" s="19" t="n"/>
      <c r="E469" s="50" t="n"/>
      <c r="F469" s="22" t="n"/>
      <c r="G469" s="50" t="n"/>
      <c r="H469" s="22" t="n"/>
      <c r="I469" s="22" t="n"/>
      <c r="J469" s="22" t="n"/>
      <c r="K469" s="20" t="n"/>
      <c r="L469" s="23">
        <f>IF($Y469&lt;&gt;1,"",IF($F469="",IF(AND(ISNUMBER('Parâmetros'!$B$4),'Parâmetros'!$B$4&gt;=0,'Parâmetros'!$B$4&lt;=1),'Parâmetros'!$B$4,""),$F469))</f>
        <v/>
      </c>
      <c r="M469" s="23">
        <f>IF($Y469&lt;&gt;1,"",IF($H469="",IF(AND(ISNUMBER('Parâmetros'!$B$5),'Parâmetros'!$B$5&gt;=0,'Parâmetros'!$B$5&lt;=1),'Parâmetros'!$B$5,""),$H469))</f>
        <v/>
      </c>
      <c r="N469" s="23">
        <f>IF($Y469&lt;&gt;1,"",IF($I469="",IF(AND(ISNUMBER('Parâmetros'!$B$6),'Parâmetros'!$B$6&gt;=0,'Parâmetros'!$B$6&lt;=1),'Parâmetros'!$B$6,""),$I469))</f>
        <v/>
      </c>
      <c r="O469" s="23">
        <f>IF($Y469&lt;&gt;1,"",IF($J469="",IF(AND(ISNUMBER('Parâmetros'!$B$7),'Parâmetros'!$B$7&gt;=0,'Parâmetros'!$B$7&lt;=1),'Parâmetros'!$B$7,""),$J469))</f>
        <v/>
      </c>
      <c r="P469" s="51">
        <f>IF(OR($Y469&lt;&gt;1,NOT(ISNUMBER($L469))),"",$E469*$L469)</f>
        <v/>
      </c>
      <c r="Q469" s="51">
        <f>IF($Y469&lt;&gt;1,"",$G469)</f>
        <v/>
      </c>
      <c r="R469" s="51">
        <f>IF(OR($Y469&lt;&gt;1,NOT(ISNUMBER($M469))),"",$E469*$M469)</f>
        <v/>
      </c>
      <c r="S469" s="51">
        <f>IF(OR($Y469&lt;&gt;1,NOT(ISNUMBER($N469))),"",$E469*$N469)</f>
        <v/>
      </c>
      <c r="T469" s="51">
        <f>IF(OR($Y469&lt;&gt;1,NOT(ISNUMBER($O469))),"",$E469*$O469)</f>
        <v/>
      </c>
      <c r="U469" s="51">
        <f>IF(COUNT($P469:$T469)&lt;&gt;5,"",SUM($P469:$T469))</f>
        <v/>
      </c>
      <c r="V469" s="23">
        <f>IFERROR($U469/$E469,"")</f>
        <v/>
      </c>
      <c r="W469" s="25">
        <f>IF(COUNTA($A469:$K469)=0,"",IF($A469="","Informar competência",IF($B469="","Informar SKU",IF($C469="","Informar produto",IF($D469="","Informar categoria",IF(COUNTIF('Parâmetros'!$D$4:$D$13,$D469)=0,"Categoria fora da lista",IF($E469="","Informar estoque médio",IF($G469="","Informar armazenagem",IF(COUNTIFS($A$6:$A$505,$A469,$B$6:$B$505,$B469)&gt;1,"Duplicidade de competência e SKU",IF($Y469&lt;&gt;1,"Valor, taxa ou data inválida",IF($U469="","Revisar parâmetros padrão",IF($V469&gt;'Parâmetros'!$B$8,"Taxa acima do limite",IF($E469&gt;'Parâmetros'!$B$9,"Estoque acima do limite","OK")))))))))))))</f>
        <v/>
      </c>
      <c r="X469" s="26">
        <f>IF(OR($Y469&lt;&gt;1,$A469&lt;&gt;'Resumo'!$B$3,$U469=""),"",COUNTIFS($A$6:$A$505,'Resumo'!$B$3,$Y$6:$Y$505,1,$U$6:$U$505,"&gt;"&amp;$U469)+COUNTIFS($A$6:$A469,'Resumo'!$B$3,$Y$6:$Y469,1,$U$6:$U469,$U469))</f>
        <v/>
      </c>
      <c r="Y469" s="26">
        <f>IF(COUNTA($A469:$K469)=0,"",IFERROR(IF(AND(ISNUMBER($A469),DAY($A469)=1,$A469&gt;=DATE(2020,1,1),$A469&lt;=DATE(2100,12,1),$B469&lt;&gt;"",$C469&lt;&gt;"",$D469&lt;&gt;"",COUNTIF('Parâmetros'!$D$4:$D$13,$D469)=1,ISNUMBER($E469),$E469&gt;0,ISNUMBER($G469),$G469&gt;=0,OR($F469="",AND(ISNUMBER($F469),$F469&gt;=0,$F469&lt;=1)),OR($H469="",AND(ISNUMBER($H469),$H469&gt;=0,$H469&lt;=1)),OR($I469="",AND(ISNUMBER($I469),$I469&gt;=0,$I469&lt;=1)),OR($J469="",AND(ISNUMBER($J469),$J469&gt;=0,$J469&lt;=1)),COUNTIFS($A$6:$A$505,$A469,$B$6:$B$505,$B469)=1),1,0),0))</f>
        <v/>
      </c>
    </row>
    <row r="470">
      <c r="A470" s="46" t="n"/>
      <c r="B470" s="19" t="n"/>
      <c r="C470" s="20" t="n"/>
      <c r="D470" s="19" t="n"/>
      <c r="E470" s="50" t="n"/>
      <c r="F470" s="22" t="n"/>
      <c r="G470" s="50" t="n"/>
      <c r="H470" s="22" t="n"/>
      <c r="I470" s="22" t="n"/>
      <c r="J470" s="22" t="n"/>
      <c r="K470" s="20" t="n"/>
      <c r="L470" s="23">
        <f>IF($Y470&lt;&gt;1,"",IF($F470="",IF(AND(ISNUMBER('Parâmetros'!$B$4),'Parâmetros'!$B$4&gt;=0,'Parâmetros'!$B$4&lt;=1),'Parâmetros'!$B$4,""),$F470))</f>
        <v/>
      </c>
      <c r="M470" s="23">
        <f>IF($Y470&lt;&gt;1,"",IF($H470="",IF(AND(ISNUMBER('Parâmetros'!$B$5),'Parâmetros'!$B$5&gt;=0,'Parâmetros'!$B$5&lt;=1),'Parâmetros'!$B$5,""),$H470))</f>
        <v/>
      </c>
      <c r="N470" s="23">
        <f>IF($Y470&lt;&gt;1,"",IF($I470="",IF(AND(ISNUMBER('Parâmetros'!$B$6),'Parâmetros'!$B$6&gt;=0,'Parâmetros'!$B$6&lt;=1),'Parâmetros'!$B$6,""),$I470))</f>
        <v/>
      </c>
      <c r="O470" s="23">
        <f>IF($Y470&lt;&gt;1,"",IF($J470="",IF(AND(ISNUMBER('Parâmetros'!$B$7),'Parâmetros'!$B$7&gt;=0,'Parâmetros'!$B$7&lt;=1),'Parâmetros'!$B$7,""),$J470))</f>
        <v/>
      </c>
      <c r="P470" s="51">
        <f>IF(OR($Y470&lt;&gt;1,NOT(ISNUMBER($L470))),"",$E470*$L470)</f>
        <v/>
      </c>
      <c r="Q470" s="51">
        <f>IF($Y470&lt;&gt;1,"",$G470)</f>
        <v/>
      </c>
      <c r="R470" s="51">
        <f>IF(OR($Y470&lt;&gt;1,NOT(ISNUMBER($M470))),"",$E470*$M470)</f>
        <v/>
      </c>
      <c r="S470" s="51">
        <f>IF(OR($Y470&lt;&gt;1,NOT(ISNUMBER($N470))),"",$E470*$N470)</f>
        <v/>
      </c>
      <c r="T470" s="51">
        <f>IF(OR($Y470&lt;&gt;1,NOT(ISNUMBER($O470))),"",$E470*$O470)</f>
        <v/>
      </c>
      <c r="U470" s="51">
        <f>IF(COUNT($P470:$T470)&lt;&gt;5,"",SUM($P470:$T470))</f>
        <v/>
      </c>
      <c r="V470" s="23">
        <f>IFERROR($U470/$E470,"")</f>
        <v/>
      </c>
      <c r="W470" s="25">
        <f>IF(COUNTA($A470:$K470)=0,"",IF($A470="","Informar competência",IF($B470="","Informar SKU",IF($C470="","Informar produto",IF($D470="","Informar categoria",IF(COUNTIF('Parâmetros'!$D$4:$D$13,$D470)=0,"Categoria fora da lista",IF($E470="","Informar estoque médio",IF($G470="","Informar armazenagem",IF(COUNTIFS($A$6:$A$505,$A470,$B$6:$B$505,$B470)&gt;1,"Duplicidade de competência e SKU",IF($Y470&lt;&gt;1,"Valor, taxa ou data inválida",IF($U470="","Revisar parâmetros padrão",IF($V470&gt;'Parâmetros'!$B$8,"Taxa acima do limite",IF($E470&gt;'Parâmetros'!$B$9,"Estoque acima do limite","OK")))))))))))))</f>
        <v/>
      </c>
      <c r="X470" s="26">
        <f>IF(OR($Y470&lt;&gt;1,$A470&lt;&gt;'Resumo'!$B$3,$U470=""),"",COUNTIFS($A$6:$A$505,'Resumo'!$B$3,$Y$6:$Y$505,1,$U$6:$U$505,"&gt;"&amp;$U470)+COUNTIFS($A$6:$A470,'Resumo'!$B$3,$Y$6:$Y470,1,$U$6:$U470,$U470))</f>
        <v/>
      </c>
      <c r="Y470" s="26">
        <f>IF(COUNTA($A470:$K470)=0,"",IFERROR(IF(AND(ISNUMBER($A470),DAY($A470)=1,$A470&gt;=DATE(2020,1,1),$A470&lt;=DATE(2100,12,1),$B470&lt;&gt;"",$C470&lt;&gt;"",$D470&lt;&gt;"",COUNTIF('Parâmetros'!$D$4:$D$13,$D470)=1,ISNUMBER($E470),$E470&gt;0,ISNUMBER($G470),$G470&gt;=0,OR($F470="",AND(ISNUMBER($F470),$F470&gt;=0,$F470&lt;=1)),OR($H470="",AND(ISNUMBER($H470),$H470&gt;=0,$H470&lt;=1)),OR($I470="",AND(ISNUMBER($I470),$I470&gt;=0,$I470&lt;=1)),OR($J470="",AND(ISNUMBER($J470),$J470&gt;=0,$J470&lt;=1)),COUNTIFS($A$6:$A$505,$A470,$B$6:$B$505,$B470)=1),1,0),0))</f>
        <v/>
      </c>
    </row>
    <row r="471">
      <c r="A471" s="46" t="n"/>
      <c r="B471" s="19" t="n"/>
      <c r="C471" s="20" t="n"/>
      <c r="D471" s="19" t="n"/>
      <c r="E471" s="50" t="n"/>
      <c r="F471" s="22" t="n"/>
      <c r="G471" s="50" t="n"/>
      <c r="H471" s="22" t="n"/>
      <c r="I471" s="22" t="n"/>
      <c r="J471" s="22" t="n"/>
      <c r="K471" s="20" t="n"/>
      <c r="L471" s="23">
        <f>IF($Y471&lt;&gt;1,"",IF($F471="",IF(AND(ISNUMBER('Parâmetros'!$B$4),'Parâmetros'!$B$4&gt;=0,'Parâmetros'!$B$4&lt;=1),'Parâmetros'!$B$4,""),$F471))</f>
        <v/>
      </c>
      <c r="M471" s="23">
        <f>IF($Y471&lt;&gt;1,"",IF($H471="",IF(AND(ISNUMBER('Parâmetros'!$B$5),'Parâmetros'!$B$5&gt;=0,'Parâmetros'!$B$5&lt;=1),'Parâmetros'!$B$5,""),$H471))</f>
        <v/>
      </c>
      <c r="N471" s="23">
        <f>IF($Y471&lt;&gt;1,"",IF($I471="",IF(AND(ISNUMBER('Parâmetros'!$B$6),'Parâmetros'!$B$6&gt;=0,'Parâmetros'!$B$6&lt;=1),'Parâmetros'!$B$6,""),$I471))</f>
        <v/>
      </c>
      <c r="O471" s="23">
        <f>IF($Y471&lt;&gt;1,"",IF($J471="",IF(AND(ISNUMBER('Parâmetros'!$B$7),'Parâmetros'!$B$7&gt;=0,'Parâmetros'!$B$7&lt;=1),'Parâmetros'!$B$7,""),$J471))</f>
        <v/>
      </c>
      <c r="P471" s="51">
        <f>IF(OR($Y471&lt;&gt;1,NOT(ISNUMBER($L471))),"",$E471*$L471)</f>
        <v/>
      </c>
      <c r="Q471" s="51">
        <f>IF($Y471&lt;&gt;1,"",$G471)</f>
        <v/>
      </c>
      <c r="R471" s="51">
        <f>IF(OR($Y471&lt;&gt;1,NOT(ISNUMBER($M471))),"",$E471*$M471)</f>
        <v/>
      </c>
      <c r="S471" s="51">
        <f>IF(OR($Y471&lt;&gt;1,NOT(ISNUMBER($N471))),"",$E471*$N471)</f>
        <v/>
      </c>
      <c r="T471" s="51">
        <f>IF(OR($Y471&lt;&gt;1,NOT(ISNUMBER($O471))),"",$E471*$O471)</f>
        <v/>
      </c>
      <c r="U471" s="51">
        <f>IF(COUNT($P471:$T471)&lt;&gt;5,"",SUM($P471:$T471))</f>
        <v/>
      </c>
      <c r="V471" s="23">
        <f>IFERROR($U471/$E471,"")</f>
        <v/>
      </c>
      <c r="W471" s="25">
        <f>IF(COUNTA($A471:$K471)=0,"",IF($A471="","Informar competência",IF($B471="","Informar SKU",IF($C471="","Informar produto",IF($D471="","Informar categoria",IF(COUNTIF('Parâmetros'!$D$4:$D$13,$D471)=0,"Categoria fora da lista",IF($E471="","Informar estoque médio",IF($G471="","Informar armazenagem",IF(COUNTIFS($A$6:$A$505,$A471,$B$6:$B$505,$B471)&gt;1,"Duplicidade de competência e SKU",IF($Y471&lt;&gt;1,"Valor, taxa ou data inválida",IF($U471="","Revisar parâmetros padrão",IF($V471&gt;'Parâmetros'!$B$8,"Taxa acima do limite",IF($E471&gt;'Parâmetros'!$B$9,"Estoque acima do limite","OK")))))))))))))</f>
        <v/>
      </c>
      <c r="X471" s="26">
        <f>IF(OR($Y471&lt;&gt;1,$A471&lt;&gt;'Resumo'!$B$3,$U471=""),"",COUNTIFS($A$6:$A$505,'Resumo'!$B$3,$Y$6:$Y$505,1,$U$6:$U$505,"&gt;"&amp;$U471)+COUNTIFS($A$6:$A471,'Resumo'!$B$3,$Y$6:$Y471,1,$U$6:$U471,$U471))</f>
        <v/>
      </c>
      <c r="Y471" s="26">
        <f>IF(COUNTA($A471:$K471)=0,"",IFERROR(IF(AND(ISNUMBER($A471),DAY($A471)=1,$A471&gt;=DATE(2020,1,1),$A471&lt;=DATE(2100,12,1),$B471&lt;&gt;"",$C471&lt;&gt;"",$D471&lt;&gt;"",COUNTIF('Parâmetros'!$D$4:$D$13,$D471)=1,ISNUMBER($E471),$E471&gt;0,ISNUMBER($G471),$G471&gt;=0,OR($F471="",AND(ISNUMBER($F471),$F471&gt;=0,$F471&lt;=1)),OR($H471="",AND(ISNUMBER($H471),$H471&gt;=0,$H471&lt;=1)),OR($I471="",AND(ISNUMBER($I471),$I471&gt;=0,$I471&lt;=1)),OR($J471="",AND(ISNUMBER($J471),$J471&gt;=0,$J471&lt;=1)),COUNTIFS($A$6:$A$505,$A471,$B$6:$B$505,$B471)=1),1,0),0))</f>
        <v/>
      </c>
    </row>
    <row r="472">
      <c r="A472" s="46" t="n"/>
      <c r="B472" s="19" t="n"/>
      <c r="C472" s="20" t="n"/>
      <c r="D472" s="19" t="n"/>
      <c r="E472" s="50" t="n"/>
      <c r="F472" s="22" t="n"/>
      <c r="G472" s="50" t="n"/>
      <c r="H472" s="22" t="n"/>
      <c r="I472" s="22" t="n"/>
      <c r="J472" s="22" t="n"/>
      <c r="K472" s="20" t="n"/>
      <c r="L472" s="23">
        <f>IF($Y472&lt;&gt;1,"",IF($F472="",IF(AND(ISNUMBER('Parâmetros'!$B$4),'Parâmetros'!$B$4&gt;=0,'Parâmetros'!$B$4&lt;=1),'Parâmetros'!$B$4,""),$F472))</f>
        <v/>
      </c>
      <c r="M472" s="23">
        <f>IF($Y472&lt;&gt;1,"",IF($H472="",IF(AND(ISNUMBER('Parâmetros'!$B$5),'Parâmetros'!$B$5&gt;=0,'Parâmetros'!$B$5&lt;=1),'Parâmetros'!$B$5,""),$H472))</f>
        <v/>
      </c>
      <c r="N472" s="23">
        <f>IF($Y472&lt;&gt;1,"",IF($I472="",IF(AND(ISNUMBER('Parâmetros'!$B$6),'Parâmetros'!$B$6&gt;=0,'Parâmetros'!$B$6&lt;=1),'Parâmetros'!$B$6,""),$I472))</f>
        <v/>
      </c>
      <c r="O472" s="23">
        <f>IF($Y472&lt;&gt;1,"",IF($J472="",IF(AND(ISNUMBER('Parâmetros'!$B$7),'Parâmetros'!$B$7&gt;=0,'Parâmetros'!$B$7&lt;=1),'Parâmetros'!$B$7,""),$J472))</f>
        <v/>
      </c>
      <c r="P472" s="51">
        <f>IF(OR($Y472&lt;&gt;1,NOT(ISNUMBER($L472))),"",$E472*$L472)</f>
        <v/>
      </c>
      <c r="Q472" s="51">
        <f>IF($Y472&lt;&gt;1,"",$G472)</f>
        <v/>
      </c>
      <c r="R472" s="51">
        <f>IF(OR($Y472&lt;&gt;1,NOT(ISNUMBER($M472))),"",$E472*$M472)</f>
        <v/>
      </c>
      <c r="S472" s="51">
        <f>IF(OR($Y472&lt;&gt;1,NOT(ISNUMBER($N472))),"",$E472*$N472)</f>
        <v/>
      </c>
      <c r="T472" s="51">
        <f>IF(OR($Y472&lt;&gt;1,NOT(ISNUMBER($O472))),"",$E472*$O472)</f>
        <v/>
      </c>
      <c r="U472" s="51">
        <f>IF(COUNT($P472:$T472)&lt;&gt;5,"",SUM($P472:$T472))</f>
        <v/>
      </c>
      <c r="V472" s="23">
        <f>IFERROR($U472/$E472,"")</f>
        <v/>
      </c>
      <c r="W472" s="25">
        <f>IF(COUNTA($A472:$K472)=0,"",IF($A472="","Informar competência",IF($B472="","Informar SKU",IF($C472="","Informar produto",IF($D472="","Informar categoria",IF(COUNTIF('Parâmetros'!$D$4:$D$13,$D472)=0,"Categoria fora da lista",IF($E472="","Informar estoque médio",IF($G472="","Informar armazenagem",IF(COUNTIFS($A$6:$A$505,$A472,$B$6:$B$505,$B472)&gt;1,"Duplicidade de competência e SKU",IF($Y472&lt;&gt;1,"Valor, taxa ou data inválida",IF($U472="","Revisar parâmetros padrão",IF($V472&gt;'Parâmetros'!$B$8,"Taxa acima do limite",IF($E472&gt;'Parâmetros'!$B$9,"Estoque acima do limite","OK")))))))))))))</f>
        <v/>
      </c>
      <c r="X472" s="26">
        <f>IF(OR($Y472&lt;&gt;1,$A472&lt;&gt;'Resumo'!$B$3,$U472=""),"",COUNTIFS($A$6:$A$505,'Resumo'!$B$3,$Y$6:$Y$505,1,$U$6:$U$505,"&gt;"&amp;$U472)+COUNTIFS($A$6:$A472,'Resumo'!$B$3,$Y$6:$Y472,1,$U$6:$U472,$U472))</f>
        <v/>
      </c>
      <c r="Y472" s="26">
        <f>IF(COUNTA($A472:$K472)=0,"",IFERROR(IF(AND(ISNUMBER($A472),DAY($A472)=1,$A472&gt;=DATE(2020,1,1),$A472&lt;=DATE(2100,12,1),$B472&lt;&gt;"",$C472&lt;&gt;"",$D472&lt;&gt;"",COUNTIF('Parâmetros'!$D$4:$D$13,$D472)=1,ISNUMBER($E472),$E472&gt;0,ISNUMBER($G472),$G472&gt;=0,OR($F472="",AND(ISNUMBER($F472),$F472&gt;=0,$F472&lt;=1)),OR($H472="",AND(ISNUMBER($H472),$H472&gt;=0,$H472&lt;=1)),OR($I472="",AND(ISNUMBER($I472),$I472&gt;=0,$I472&lt;=1)),OR($J472="",AND(ISNUMBER($J472),$J472&gt;=0,$J472&lt;=1)),COUNTIFS($A$6:$A$505,$A472,$B$6:$B$505,$B472)=1),1,0),0))</f>
        <v/>
      </c>
    </row>
    <row r="473">
      <c r="A473" s="46" t="n"/>
      <c r="B473" s="19" t="n"/>
      <c r="C473" s="20" t="n"/>
      <c r="D473" s="19" t="n"/>
      <c r="E473" s="50" t="n"/>
      <c r="F473" s="22" t="n"/>
      <c r="G473" s="50" t="n"/>
      <c r="H473" s="22" t="n"/>
      <c r="I473" s="22" t="n"/>
      <c r="J473" s="22" t="n"/>
      <c r="K473" s="20" t="n"/>
      <c r="L473" s="23">
        <f>IF($Y473&lt;&gt;1,"",IF($F473="",IF(AND(ISNUMBER('Parâmetros'!$B$4),'Parâmetros'!$B$4&gt;=0,'Parâmetros'!$B$4&lt;=1),'Parâmetros'!$B$4,""),$F473))</f>
        <v/>
      </c>
      <c r="M473" s="23">
        <f>IF($Y473&lt;&gt;1,"",IF($H473="",IF(AND(ISNUMBER('Parâmetros'!$B$5),'Parâmetros'!$B$5&gt;=0,'Parâmetros'!$B$5&lt;=1),'Parâmetros'!$B$5,""),$H473))</f>
        <v/>
      </c>
      <c r="N473" s="23">
        <f>IF($Y473&lt;&gt;1,"",IF($I473="",IF(AND(ISNUMBER('Parâmetros'!$B$6),'Parâmetros'!$B$6&gt;=0,'Parâmetros'!$B$6&lt;=1),'Parâmetros'!$B$6,""),$I473))</f>
        <v/>
      </c>
      <c r="O473" s="23">
        <f>IF($Y473&lt;&gt;1,"",IF($J473="",IF(AND(ISNUMBER('Parâmetros'!$B$7),'Parâmetros'!$B$7&gt;=0,'Parâmetros'!$B$7&lt;=1),'Parâmetros'!$B$7,""),$J473))</f>
        <v/>
      </c>
      <c r="P473" s="51">
        <f>IF(OR($Y473&lt;&gt;1,NOT(ISNUMBER($L473))),"",$E473*$L473)</f>
        <v/>
      </c>
      <c r="Q473" s="51">
        <f>IF($Y473&lt;&gt;1,"",$G473)</f>
        <v/>
      </c>
      <c r="R473" s="51">
        <f>IF(OR($Y473&lt;&gt;1,NOT(ISNUMBER($M473))),"",$E473*$M473)</f>
        <v/>
      </c>
      <c r="S473" s="51">
        <f>IF(OR($Y473&lt;&gt;1,NOT(ISNUMBER($N473))),"",$E473*$N473)</f>
        <v/>
      </c>
      <c r="T473" s="51">
        <f>IF(OR($Y473&lt;&gt;1,NOT(ISNUMBER($O473))),"",$E473*$O473)</f>
        <v/>
      </c>
      <c r="U473" s="51">
        <f>IF(COUNT($P473:$T473)&lt;&gt;5,"",SUM($P473:$T473))</f>
        <v/>
      </c>
      <c r="V473" s="23">
        <f>IFERROR($U473/$E473,"")</f>
        <v/>
      </c>
      <c r="W473" s="25">
        <f>IF(COUNTA($A473:$K473)=0,"",IF($A473="","Informar competência",IF($B473="","Informar SKU",IF($C473="","Informar produto",IF($D473="","Informar categoria",IF(COUNTIF('Parâmetros'!$D$4:$D$13,$D473)=0,"Categoria fora da lista",IF($E473="","Informar estoque médio",IF($G473="","Informar armazenagem",IF(COUNTIFS($A$6:$A$505,$A473,$B$6:$B$505,$B473)&gt;1,"Duplicidade de competência e SKU",IF($Y473&lt;&gt;1,"Valor, taxa ou data inválida",IF($U473="","Revisar parâmetros padrão",IF($V473&gt;'Parâmetros'!$B$8,"Taxa acima do limite",IF($E473&gt;'Parâmetros'!$B$9,"Estoque acima do limite","OK")))))))))))))</f>
        <v/>
      </c>
      <c r="X473" s="26">
        <f>IF(OR($Y473&lt;&gt;1,$A473&lt;&gt;'Resumo'!$B$3,$U473=""),"",COUNTIFS($A$6:$A$505,'Resumo'!$B$3,$Y$6:$Y$505,1,$U$6:$U$505,"&gt;"&amp;$U473)+COUNTIFS($A$6:$A473,'Resumo'!$B$3,$Y$6:$Y473,1,$U$6:$U473,$U473))</f>
        <v/>
      </c>
      <c r="Y473" s="26">
        <f>IF(COUNTA($A473:$K473)=0,"",IFERROR(IF(AND(ISNUMBER($A473),DAY($A473)=1,$A473&gt;=DATE(2020,1,1),$A473&lt;=DATE(2100,12,1),$B473&lt;&gt;"",$C473&lt;&gt;"",$D473&lt;&gt;"",COUNTIF('Parâmetros'!$D$4:$D$13,$D473)=1,ISNUMBER($E473),$E473&gt;0,ISNUMBER($G473),$G473&gt;=0,OR($F473="",AND(ISNUMBER($F473),$F473&gt;=0,$F473&lt;=1)),OR($H473="",AND(ISNUMBER($H473),$H473&gt;=0,$H473&lt;=1)),OR($I473="",AND(ISNUMBER($I473),$I473&gt;=0,$I473&lt;=1)),OR($J473="",AND(ISNUMBER($J473),$J473&gt;=0,$J473&lt;=1)),COUNTIFS($A$6:$A$505,$A473,$B$6:$B$505,$B473)=1),1,0),0))</f>
        <v/>
      </c>
    </row>
    <row r="474">
      <c r="A474" s="46" t="n"/>
      <c r="B474" s="19" t="n"/>
      <c r="C474" s="20" t="n"/>
      <c r="D474" s="19" t="n"/>
      <c r="E474" s="50" t="n"/>
      <c r="F474" s="22" t="n"/>
      <c r="G474" s="50" t="n"/>
      <c r="H474" s="22" t="n"/>
      <c r="I474" s="22" t="n"/>
      <c r="J474" s="22" t="n"/>
      <c r="K474" s="20" t="n"/>
      <c r="L474" s="23">
        <f>IF($Y474&lt;&gt;1,"",IF($F474="",IF(AND(ISNUMBER('Parâmetros'!$B$4),'Parâmetros'!$B$4&gt;=0,'Parâmetros'!$B$4&lt;=1),'Parâmetros'!$B$4,""),$F474))</f>
        <v/>
      </c>
      <c r="M474" s="23">
        <f>IF($Y474&lt;&gt;1,"",IF($H474="",IF(AND(ISNUMBER('Parâmetros'!$B$5),'Parâmetros'!$B$5&gt;=0,'Parâmetros'!$B$5&lt;=1),'Parâmetros'!$B$5,""),$H474))</f>
        <v/>
      </c>
      <c r="N474" s="23">
        <f>IF($Y474&lt;&gt;1,"",IF($I474="",IF(AND(ISNUMBER('Parâmetros'!$B$6),'Parâmetros'!$B$6&gt;=0,'Parâmetros'!$B$6&lt;=1),'Parâmetros'!$B$6,""),$I474))</f>
        <v/>
      </c>
      <c r="O474" s="23">
        <f>IF($Y474&lt;&gt;1,"",IF($J474="",IF(AND(ISNUMBER('Parâmetros'!$B$7),'Parâmetros'!$B$7&gt;=0,'Parâmetros'!$B$7&lt;=1),'Parâmetros'!$B$7,""),$J474))</f>
        <v/>
      </c>
      <c r="P474" s="51">
        <f>IF(OR($Y474&lt;&gt;1,NOT(ISNUMBER($L474))),"",$E474*$L474)</f>
        <v/>
      </c>
      <c r="Q474" s="51">
        <f>IF($Y474&lt;&gt;1,"",$G474)</f>
        <v/>
      </c>
      <c r="R474" s="51">
        <f>IF(OR($Y474&lt;&gt;1,NOT(ISNUMBER($M474))),"",$E474*$M474)</f>
        <v/>
      </c>
      <c r="S474" s="51">
        <f>IF(OR($Y474&lt;&gt;1,NOT(ISNUMBER($N474))),"",$E474*$N474)</f>
        <v/>
      </c>
      <c r="T474" s="51">
        <f>IF(OR($Y474&lt;&gt;1,NOT(ISNUMBER($O474))),"",$E474*$O474)</f>
        <v/>
      </c>
      <c r="U474" s="51">
        <f>IF(COUNT($P474:$T474)&lt;&gt;5,"",SUM($P474:$T474))</f>
        <v/>
      </c>
      <c r="V474" s="23">
        <f>IFERROR($U474/$E474,"")</f>
        <v/>
      </c>
      <c r="W474" s="25">
        <f>IF(COUNTA($A474:$K474)=0,"",IF($A474="","Informar competência",IF($B474="","Informar SKU",IF($C474="","Informar produto",IF($D474="","Informar categoria",IF(COUNTIF('Parâmetros'!$D$4:$D$13,$D474)=0,"Categoria fora da lista",IF($E474="","Informar estoque médio",IF($G474="","Informar armazenagem",IF(COUNTIFS($A$6:$A$505,$A474,$B$6:$B$505,$B474)&gt;1,"Duplicidade de competência e SKU",IF($Y474&lt;&gt;1,"Valor, taxa ou data inválida",IF($U474="","Revisar parâmetros padrão",IF($V474&gt;'Parâmetros'!$B$8,"Taxa acima do limite",IF($E474&gt;'Parâmetros'!$B$9,"Estoque acima do limite","OK")))))))))))))</f>
        <v/>
      </c>
      <c r="X474" s="26">
        <f>IF(OR($Y474&lt;&gt;1,$A474&lt;&gt;'Resumo'!$B$3,$U474=""),"",COUNTIFS($A$6:$A$505,'Resumo'!$B$3,$Y$6:$Y$505,1,$U$6:$U$505,"&gt;"&amp;$U474)+COUNTIFS($A$6:$A474,'Resumo'!$B$3,$Y$6:$Y474,1,$U$6:$U474,$U474))</f>
        <v/>
      </c>
      <c r="Y474" s="26">
        <f>IF(COUNTA($A474:$K474)=0,"",IFERROR(IF(AND(ISNUMBER($A474),DAY($A474)=1,$A474&gt;=DATE(2020,1,1),$A474&lt;=DATE(2100,12,1),$B474&lt;&gt;"",$C474&lt;&gt;"",$D474&lt;&gt;"",COUNTIF('Parâmetros'!$D$4:$D$13,$D474)=1,ISNUMBER($E474),$E474&gt;0,ISNUMBER($G474),$G474&gt;=0,OR($F474="",AND(ISNUMBER($F474),$F474&gt;=0,$F474&lt;=1)),OR($H474="",AND(ISNUMBER($H474),$H474&gt;=0,$H474&lt;=1)),OR($I474="",AND(ISNUMBER($I474),$I474&gt;=0,$I474&lt;=1)),OR($J474="",AND(ISNUMBER($J474),$J474&gt;=0,$J474&lt;=1)),COUNTIFS($A$6:$A$505,$A474,$B$6:$B$505,$B474)=1),1,0),0))</f>
        <v/>
      </c>
    </row>
    <row r="475">
      <c r="A475" s="46" t="n"/>
      <c r="B475" s="19" t="n"/>
      <c r="C475" s="20" t="n"/>
      <c r="D475" s="19" t="n"/>
      <c r="E475" s="50" t="n"/>
      <c r="F475" s="22" t="n"/>
      <c r="G475" s="50" t="n"/>
      <c r="H475" s="22" t="n"/>
      <c r="I475" s="22" t="n"/>
      <c r="J475" s="22" t="n"/>
      <c r="K475" s="20" t="n"/>
      <c r="L475" s="23">
        <f>IF($Y475&lt;&gt;1,"",IF($F475="",IF(AND(ISNUMBER('Parâmetros'!$B$4),'Parâmetros'!$B$4&gt;=0,'Parâmetros'!$B$4&lt;=1),'Parâmetros'!$B$4,""),$F475))</f>
        <v/>
      </c>
      <c r="M475" s="23">
        <f>IF($Y475&lt;&gt;1,"",IF($H475="",IF(AND(ISNUMBER('Parâmetros'!$B$5),'Parâmetros'!$B$5&gt;=0,'Parâmetros'!$B$5&lt;=1),'Parâmetros'!$B$5,""),$H475))</f>
        <v/>
      </c>
      <c r="N475" s="23">
        <f>IF($Y475&lt;&gt;1,"",IF($I475="",IF(AND(ISNUMBER('Parâmetros'!$B$6),'Parâmetros'!$B$6&gt;=0,'Parâmetros'!$B$6&lt;=1),'Parâmetros'!$B$6,""),$I475))</f>
        <v/>
      </c>
      <c r="O475" s="23">
        <f>IF($Y475&lt;&gt;1,"",IF($J475="",IF(AND(ISNUMBER('Parâmetros'!$B$7),'Parâmetros'!$B$7&gt;=0,'Parâmetros'!$B$7&lt;=1),'Parâmetros'!$B$7,""),$J475))</f>
        <v/>
      </c>
      <c r="P475" s="51">
        <f>IF(OR($Y475&lt;&gt;1,NOT(ISNUMBER($L475))),"",$E475*$L475)</f>
        <v/>
      </c>
      <c r="Q475" s="51">
        <f>IF($Y475&lt;&gt;1,"",$G475)</f>
        <v/>
      </c>
      <c r="R475" s="51">
        <f>IF(OR($Y475&lt;&gt;1,NOT(ISNUMBER($M475))),"",$E475*$M475)</f>
        <v/>
      </c>
      <c r="S475" s="51">
        <f>IF(OR($Y475&lt;&gt;1,NOT(ISNUMBER($N475))),"",$E475*$N475)</f>
        <v/>
      </c>
      <c r="T475" s="51">
        <f>IF(OR($Y475&lt;&gt;1,NOT(ISNUMBER($O475))),"",$E475*$O475)</f>
        <v/>
      </c>
      <c r="U475" s="51">
        <f>IF(COUNT($P475:$T475)&lt;&gt;5,"",SUM($P475:$T475))</f>
        <v/>
      </c>
      <c r="V475" s="23">
        <f>IFERROR($U475/$E475,"")</f>
        <v/>
      </c>
      <c r="W475" s="25">
        <f>IF(COUNTA($A475:$K475)=0,"",IF($A475="","Informar competência",IF($B475="","Informar SKU",IF($C475="","Informar produto",IF($D475="","Informar categoria",IF(COUNTIF('Parâmetros'!$D$4:$D$13,$D475)=0,"Categoria fora da lista",IF($E475="","Informar estoque médio",IF($G475="","Informar armazenagem",IF(COUNTIFS($A$6:$A$505,$A475,$B$6:$B$505,$B475)&gt;1,"Duplicidade de competência e SKU",IF($Y475&lt;&gt;1,"Valor, taxa ou data inválida",IF($U475="","Revisar parâmetros padrão",IF($V475&gt;'Parâmetros'!$B$8,"Taxa acima do limite",IF($E475&gt;'Parâmetros'!$B$9,"Estoque acima do limite","OK")))))))))))))</f>
        <v/>
      </c>
      <c r="X475" s="26">
        <f>IF(OR($Y475&lt;&gt;1,$A475&lt;&gt;'Resumo'!$B$3,$U475=""),"",COUNTIFS($A$6:$A$505,'Resumo'!$B$3,$Y$6:$Y$505,1,$U$6:$U$505,"&gt;"&amp;$U475)+COUNTIFS($A$6:$A475,'Resumo'!$B$3,$Y$6:$Y475,1,$U$6:$U475,$U475))</f>
        <v/>
      </c>
      <c r="Y475" s="26">
        <f>IF(COUNTA($A475:$K475)=0,"",IFERROR(IF(AND(ISNUMBER($A475),DAY($A475)=1,$A475&gt;=DATE(2020,1,1),$A475&lt;=DATE(2100,12,1),$B475&lt;&gt;"",$C475&lt;&gt;"",$D475&lt;&gt;"",COUNTIF('Parâmetros'!$D$4:$D$13,$D475)=1,ISNUMBER($E475),$E475&gt;0,ISNUMBER($G475),$G475&gt;=0,OR($F475="",AND(ISNUMBER($F475),$F475&gt;=0,$F475&lt;=1)),OR($H475="",AND(ISNUMBER($H475),$H475&gt;=0,$H475&lt;=1)),OR($I475="",AND(ISNUMBER($I475),$I475&gt;=0,$I475&lt;=1)),OR($J475="",AND(ISNUMBER($J475),$J475&gt;=0,$J475&lt;=1)),COUNTIFS($A$6:$A$505,$A475,$B$6:$B$505,$B475)=1),1,0),0))</f>
        <v/>
      </c>
    </row>
    <row r="476">
      <c r="A476" s="46" t="n"/>
      <c r="B476" s="19" t="n"/>
      <c r="C476" s="20" t="n"/>
      <c r="D476" s="19" t="n"/>
      <c r="E476" s="50" t="n"/>
      <c r="F476" s="22" t="n"/>
      <c r="G476" s="50" t="n"/>
      <c r="H476" s="22" t="n"/>
      <c r="I476" s="22" t="n"/>
      <c r="J476" s="22" t="n"/>
      <c r="K476" s="20" t="n"/>
      <c r="L476" s="23">
        <f>IF($Y476&lt;&gt;1,"",IF($F476="",IF(AND(ISNUMBER('Parâmetros'!$B$4),'Parâmetros'!$B$4&gt;=0,'Parâmetros'!$B$4&lt;=1),'Parâmetros'!$B$4,""),$F476))</f>
        <v/>
      </c>
      <c r="M476" s="23">
        <f>IF($Y476&lt;&gt;1,"",IF($H476="",IF(AND(ISNUMBER('Parâmetros'!$B$5),'Parâmetros'!$B$5&gt;=0,'Parâmetros'!$B$5&lt;=1),'Parâmetros'!$B$5,""),$H476))</f>
        <v/>
      </c>
      <c r="N476" s="23">
        <f>IF($Y476&lt;&gt;1,"",IF($I476="",IF(AND(ISNUMBER('Parâmetros'!$B$6),'Parâmetros'!$B$6&gt;=0,'Parâmetros'!$B$6&lt;=1),'Parâmetros'!$B$6,""),$I476))</f>
        <v/>
      </c>
      <c r="O476" s="23">
        <f>IF($Y476&lt;&gt;1,"",IF($J476="",IF(AND(ISNUMBER('Parâmetros'!$B$7),'Parâmetros'!$B$7&gt;=0,'Parâmetros'!$B$7&lt;=1),'Parâmetros'!$B$7,""),$J476))</f>
        <v/>
      </c>
      <c r="P476" s="51">
        <f>IF(OR($Y476&lt;&gt;1,NOT(ISNUMBER($L476))),"",$E476*$L476)</f>
        <v/>
      </c>
      <c r="Q476" s="51">
        <f>IF($Y476&lt;&gt;1,"",$G476)</f>
        <v/>
      </c>
      <c r="R476" s="51">
        <f>IF(OR($Y476&lt;&gt;1,NOT(ISNUMBER($M476))),"",$E476*$M476)</f>
        <v/>
      </c>
      <c r="S476" s="51">
        <f>IF(OR($Y476&lt;&gt;1,NOT(ISNUMBER($N476))),"",$E476*$N476)</f>
        <v/>
      </c>
      <c r="T476" s="51">
        <f>IF(OR($Y476&lt;&gt;1,NOT(ISNUMBER($O476))),"",$E476*$O476)</f>
        <v/>
      </c>
      <c r="U476" s="51">
        <f>IF(COUNT($P476:$T476)&lt;&gt;5,"",SUM($P476:$T476))</f>
        <v/>
      </c>
      <c r="V476" s="23">
        <f>IFERROR($U476/$E476,"")</f>
        <v/>
      </c>
      <c r="W476" s="25">
        <f>IF(COUNTA($A476:$K476)=0,"",IF($A476="","Informar competência",IF($B476="","Informar SKU",IF($C476="","Informar produto",IF($D476="","Informar categoria",IF(COUNTIF('Parâmetros'!$D$4:$D$13,$D476)=0,"Categoria fora da lista",IF($E476="","Informar estoque médio",IF($G476="","Informar armazenagem",IF(COUNTIFS($A$6:$A$505,$A476,$B$6:$B$505,$B476)&gt;1,"Duplicidade de competência e SKU",IF($Y476&lt;&gt;1,"Valor, taxa ou data inválida",IF($U476="","Revisar parâmetros padrão",IF($V476&gt;'Parâmetros'!$B$8,"Taxa acima do limite",IF($E476&gt;'Parâmetros'!$B$9,"Estoque acima do limite","OK")))))))))))))</f>
        <v/>
      </c>
      <c r="X476" s="26">
        <f>IF(OR($Y476&lt;&gt;1,$A476&lt;&gt;'Resumo'!$B$3,$U476=""),"",COUNTIFS($A$6:$A$505,'Resumo'!$B$3,$Y$6:$Y$505,1,$U$6:$U$505,"&gt;"&amp;$U476)+COUNTIFS($A$6:$A476,'Resumo'!$B$3,$Y$6:$Y476,1,$U$6:$U476,$U476))</f>
        <v/>
      </c>
      <c r="Y476" s="26">
        <f>IF(COUNTA($A476:$K476)=0,"",IFERROR(IF(AND(ISNUMBER($A476),DAY($A476)=1,$A476&gt;=DATE(2020,1,1),$A476&lt;=DATE(2100,12,1),$B476&lt;&gt;"",$C476&lt;&gt;"",$D476&lt;&gt;"",COUNTIF('Parâmetros'!$D$4:$D$13,$D476)=1,ISNUMBER($E476),$E476&gt;0,ISNUMBER($G476),$G476&gt;=0,OR($F476="",AND(ISNUMBER($F476),$F476&gt;=0,$F476&lt;=1)),OR($H476="",AND(ISNUMBER($H476),$H476&gt;=0,$H476&lt;=1)),OR($I476="",AND(ISNUMBER($I476),$I476&gt;=0,$I476&lt;=1)),OR($J476="",AND(ISNUMBER($J476),$J476&gt;=0,$J476&lt;=1)),COUNTIFS($A$6:$A$505,$A476,$B$6:$B$505,$B476)=1),1,0),0))</f>
        <v/>
      </c>
    </row>
    <row r="477">
      <c r="A477" s="46" t="n"/>
      <c r="B477" s="19" t="n"/>
      <c r="C477" s="20" t="n"/>
      <c r="D477" s="19" t="n"/>
      <c r="E477" s="50" t="n"/>
      <c r="F477" s="22" t="n"/>
      <c r="G477" s="50" t="n"/>
      <c r="H477" s="22" t="n"/>
      <c r="I477" s="22" t="n"/>
      <c r="J477" s="22" t="n"/>
      <c r="K477" s="20" t="n"/>
      <c r="L477" s="23">
        <f>IF($Y477&lt;&gt;1,"",IF($F477="",IF(AND(ISNUMBER('Parâmetros'!$B$4),'Parâmetros'!$B$4&gt;=0,'Parâmetros'!$B$4&lt;=1),'Parâmetros'!$B$4,""),$F477))</f>
        <v/>
      </c>
      <c r="M477" s="23">
        <f>IF($Y477&lt;&gt;1,"",IF($H477="",IF(AND(ISNUMBER('Parâmetros'!$B$5),'Parâmetros'!$B$5&gt;=0,'Parâmetros'!$B$5&lt;=1),'Parâmetros'!$B$5,""),$H477))</f>
        <v/>
      </c>
      <c r="N477" s="23">
        <f>IF($Y477&lt;&gt;1,"",IF($I477="",IF(AND(ISNUMBER('Parâmetros'!$B$6),'Parâmetros'!$B$6&gt;=0,'Parâmetros'!$B$6&lt;=1),'Parâmetros'!$B$6,""),$I477))</f>
        <v/>
      </c>
      <c r="O477" s="23">
        <f>IF($Y477&lt;&gt;1,"",IF($J477="",IF(AND(ISNUMBER('Parâmetros'!$B$7),'Parâmetros'!$B$7&gt;=0,'Parâmetros'!$B$7&lt;=1),'Parâmetros'!$B$7,""),$J477))</f>
        <v/>
      </c>
      <c r="P477" s="51">
        <f>IF(OR($Y477&lt;&gt;1,NOT(ISNUMBER($L477))),"",$E477*$L477)</f>
        <v/>
      </c>
      <c r="Q477" s="51">
        <f>IF($Y477&lt;&gt;1,"",$G477)</f>
        <v/>
      </c>
      <c r="R477" s="51">
        <f>IF(OR($Y477&lt;&gt;1,NOT(ISNUMBER($M477))),"",$E477*$M477)</f>
        <v/>
      </c>
      <c r="S477" s="51">
        <f>IF(OR($Y477&lt;&gt;1,NOT(ISNUMBER($N477))),"",$E477*$N477)</f>
        <v/>
      </c>
      <c r="T477" s="51">
        <f>IF(OR($Y477&lt;&gt;1,NOT(ISNUMBER($O477))),"",$E477*$O477)</f>
        <v/>
      </c>
      <c r="U477" s="51">
        <f>IF(COUNT($P477:$T477)&lt;&gt;5,"",SUM($P477:$T477))</f>
        <v/>
      </c>
      <c r="V477" s="23">
        <f>IFERROR($U477/$E477,"")</f>
        <v/>
      </c>
      <c r="W477" s="25">
        <f>IF(COUNTA($A477:$K477)=0,"",IF($A477="","Informar competência",IF($B477="","Informar SKU",IF($C477="","Informar produto",IF($D477="","Informar categoria",IF(COUNTIF('Parâmetros'!$D$4:$D$13,$D477)=0,"Categoria fora da lista",IF($E477="","Informar estoque médio",IF($G477="","Informar armazenagem",IF(COUNTIFS($A$6:$A$505,$A477,$B$6:$B$505,$B477)&gt;1,"Duplicidade de competência e SKU",IF($Y477&lt;&gt;1,"Valor, taxa ou data inválida",IF($U477="","Revisar parâmetros padrão",IF($V477&gt;'Parâmetros'!$B$8,"Taxa acima do limite",IF($E477&gt;'Parâmetros'!$B$9,"Estoque acima do limite","OK")))))))))))))</f>
        <v/>
      </c>
      <c r="X477" s="26">
        <f>IF(OR($Y477&lt;&gt;1,$A477&lt;&gt;'Resumo'!$B$3,$U477=""),"",COUNTIFS($A$6:$A$505,'Resumo'!$B$3,$Y$6:$Y$505,1,$U$6:$U$505,"&gt;"&amp;$U477)+COUNTIFS($A$6:$A477,'Resumo'!$B$3,$Y$6:$Y477,1,$U$6:$U477,$U477))</f>
        <v/>
      </c>
      <c r="Y477" s="26">
        <f>IF(COUNTA($A477:$K477)=0,"",IFERROR(IF(AND(ISNUMBER($A477),DAY($A477)=1,$A477&gt;=DATE(2020,1,1),$A477&lt;=DATE(2100,12,1),$B477&lt;&gt;"",$C477&lt;&gt;"",$D477&lt;&gt;"",COUNTIF('Parâmetros'!$D$4:$D$13,$D477)=1,ISNUMBER($E477),$E477&gt;0,ISNUMBER($G477),$G477&gt;=0,OR($F477="",AND(ISNUMBER($F477),$F477&gt;=0,$F477&lt;=1)),OR($H477="",AND(ISNUMBER($H477),$H477&gt;=0,$H477&lt;=1)),OR($I477="",AND(ISNUMBER($I477),$I477&gt;=0,$I477&lt;=1)),OR($J477="",AND(ISNUMBER($J477),$J477&gt;=0,$J477&lt;=1)),COUNTIFS($A$6:$A$505,$A477,$B$6:$B$505,$B477)=1),1,0),0))</f>
        <v/>
      </c>
    </row>
    <row r="478">
      <c r="A478" s="46" t="n"/>
      <c r="B478" s="19" t="n"/>
      <c r="C478" s="20" t="n"/>
      <c r="D478" s="19" t="n"/>
      <c r="E478" s="50" t="n"/>
      <c r="F478" s="22" t="n"/>
      <c r="G478" s="50" t="n"/>
      <c r="H478" s="22" t="n"/>
      <c r="I478" s="22" t="n"/>
      <c r="J478" s="22" t="n"/>
      <c r="K478" s="20" t="n"/>
      <c r="L478" s="23">
        <f>IF($Y478&lt;&gt;1,"",IF($F478="",IF(AND(ISNUMBER('Parâmetros'!$B$4),'Parâmetros'!$B$4&gt;=0,'Parâmetros'!$B$4&lt;=1),'Parâmetros'!$B$4,""),$F478))</f>
        <v/>
      </c>
      <c r="M478" s="23">
        <f>IF($Y478&lt;&gt;1,"",IF($H478="",IF(AND(ISNUMBER('Parâmetros'!$B$5),'Parâmetros'!$B$5&gt;=0,'Parâmetros'!$B$5&lt;=1),'Parâmetros'!$B$5,""),$H478))</f>
        <v/>
      </c>
      <c r="N478" s="23">
        <f>IF($Y478&lt;&gt;1,"",IF($I478="",IF(AND(ISNUMBER('Parâmetros'!$B$6),'Parâmetros'!$B$6&gt;=0,'Parâmetros'!$B$6&lt;=1),'Parâmetros'!$B$6,""),$I478))</f>
        <v/>
      </c>
      <c r="O478" s="23">
        <f>IF($Y478&lt;&gt;1,"",IF($J478="",IF(AND(ISNUMBER('Parâmetros'!$B$7),'Parâmetros'!$B$7&gt;=0,'Parâmetros'!$B$7&lt;=1),'Parâmetros'!$B$7,""),$J478))</f>
        <v/>
      </c>
      <c r="P478" s="51">
        <f>IF(OR($Y478&lt;&gt;1,NOT(ISNUMBER($L478))),"",$E478*$L478)</f>
        <v/>
      </c>
      <c r="Q478" s="51">
        <f>IF($Y478&lt;&gt;1,"",$G478)</f>
        <v/>
      </c>
      <c r="R478" s="51">
        <f>IF(OR($Y478&lt;&gt;1,NOT(ISNUMBER($M478))),"",$E478*$M478)</f>
        <v/>
      </c>
      <c r="S478" s="51">
        <f>IF(OR($Y478&lt;&gt;1,NOT(ISNUMBER($N478))),"",$E478*$N478)</f>
        <v/>
      </c>
      <c r="T478" s="51">
        <f>IF(OR($Y478&lt;&gt;1,NOT(ISNUMBER($O478))),"",$E478*$O478)</f>
        <v/>
      </c>
      <c r="U478" s="51">
        <f>IF(COUNT($P478:$T478)&lt;&gt;5,"",SUM($P478:$T478))</f>
        <v/>
      </c>
      <c r="V478" s="23">
        <f>IFERROR($U478/$E478,"")</f>
        <v/>
      </c>
      <c r="W478" s="25">
        <f>IF(COUNTA($A478:$K478)=0,"",IF($A478="","Informar competência",IF($B478="","Informar SKU",IF($C478="","Informar produto",IF($D478="","Informar categoria",IF(COUNTIF('Parâmetros'!$D$4:$D$13,$D478)=0,"Categoria fora da lista",IF($E478="","Informar estoque médio",IF($G478="","Informar armazenagem",IF(COUNTIFS($A$6:$A$505,$A478,$B$6:$B$505,$B478)&gt;1,"Duplicidade de competência e SKU",IF($Y478&lt;&gt;1,"Valor, taxa ou data inválida",IF($U478="","Revisar parâmetros padrão",IF($V478&gt;'Parâmetros'!$B$8,"Taxa acima do limite",IF($E478&gt;'Parâmetros'!$B$9,"Estoque acima do limite","OK")))))))))))))</f>
        <v/>
      </c>
      <c r="X478" s="26">
        <f>IF(OR($Y478&lt;&gt;1,$A478&lt;&gt;'Resumo'!$B$3,$U478=""),"",COUNTIFS($A$6:$A$505,'Resumo'!$B$3,$Y$6:$Y$505,1,$U$6:$U$505,"&gt;"&amp;$U478)+COUNTIFS($A$6:$A478,'Resumo'!$B$3,$Y$6:$Y478,1,$U$6:$U478,$U478))</f>
        <v/>
      </c>
      <c r="Y478" s="26">
        <f>IF(COUNTA($A478:$K478)=0,"",IFERROR(IF(AND(ISNUMBER($A478),DAY($A478)=1,$A478&gt;=DATE(2020,1,1),$A478&lt;=DATE(2100,12,1),$B478&lt;&gt;"",$C478&lt;&gt;"",$D478&lt;&gt;"",COUNTIF('Parâmetros'!$D$4:$D$13,$D478)=1,ISNUMBER($E478),$E478&gt;0,ISNUMBER($G478),$G478&gt;=0,OR($F478="",AND(ISNUMBER($F478),$F478&gt;=0,$F478&lt;=1)),OR($H478="",AND(ISNUMBER($H478),$H478&gt;=0,$H478&lt;=1)),OR($I478="",AND(ISNUMBER($I478),$I478&gt;=0,$I478&lt;=1)),OR($J478="",AND(ISNUMBER($J478),$J478&gt;=0,$J478&lt;=1)),COUNTIFS($A$6:$A$505,$A478,$B$6:$B$505,$B478)=1),1,0),0))</f>
        <v/>
      </c>
    </row>
    <row r="479">
      <c r="A479" s="46" t="n"/>
      <c r="B479" s="19" t="n"/>
      <c r="C479" s="20" t="n"/>
      <c r="D479" s="19" t="n"/>
      <c r="E479" s="50" t="n"/>
      <c r="F479" s="22" t="n"/>
      <c r="G479" s="50" t="n"/>
      <c r="H479" s="22" t="n"/>
      <c r="I479" s="22" t="n"/>
      <c r="J479" s="22" t="n"/>
      <c r="K479" s="20" t="n"/>
      <c r="L479" s="23">
        <f>IF($Y479&lt;&gt;1,"",IF($F479="",IF(AND(ISNUMBER('Parâmetros'!$B$4),'Parâmetros'!$B$4&gt;=0,'Parâmetros'!$B$4&lt;=1),'Parâmetros'!$B$4,""),$F479))</f>
        <v/>
      </c>
      <c r="M479" s="23">
        <f>IF($Y479&lt;&gt;1,"",IF($H479="",IF(AND(ISNUMBER('Parâmetros'!$B$5),'Parâmetros'!$B$5&gt;=0,'Parâmetros'!$B$5&lt;=1),'Parâmetros'!$B$5,""),$H479))</f>
        <v/>
      </c>
      <c r="N479" s="23">
        <f>IF($Y479&lt;&gt;1,"",IF($I479="",IF(AND(ISNUMBER('Parâmetros'!$B$6),'Parâmetros'!$B$6&gt;=0,'Parâmetros'!$B$6&lt;=1),'Parâmetros'!$B$6,""),$I479))</f>
        <v/>
      </c>
      <c r="O479" s="23">
        <f>IF($Y479&lt;&gt;1,"",IF($J479="",IF(AND(ISNUMBER('Parâmetros'!$B$7),'Parâmetros'!$B$7&gt;=0,'Parâmetros'!$B$7&lt;=1),'Parâmetros'!$B$7,""),$J479))</f>
        <v/>
      </c>
      <c r="P479" s="51">
        <f>IF(OR($Y479&lt;&gt;1,NOT(ISNUMBER($L479))),"",$E479*$L479)</f>
        <v/>
      </c>
      <c r="Q479" s="51">
        <f>IF($Y479&lt;&gt;1,"",$G479)</f>
        <v/>
      </c>
      <c r="R479" s="51">
        <f>IF(OR($Y479&lt;&gt;1,NOT(ISNUMBER($M479))),"",$E479*$M479)</f>
        <v/>
      </c>
      <c r="S479" s="51">
        <f>IF(OR($Y479&lt;&gt;1,NOT(ISNUMBER($N479))),"",$E479*$N479)</f>
        <v/>
      </c>
      <c r="T479" s="51">
        <f>IF(OR($Y479&lt;&gt;1,NOT(ISNUMBER($O479))),"",$E479*$O479)</f>
        <v/>
      </c>
      <c r="U479" s="51">
        <f>IF(COUNT($P479:$T479)&lt;&gt;5,"",SUM($P479:$T479))</f>
        <v/>
      </c>
      <c r="V479" s="23">
        <f>IFERROR($U479/$E479,"")</f>
        <v/>
      </c>
      <c r="W479" s="25">
        <f>IF(COUNTA($A479:$K479)=0,"",IF($A479="","Informar competência",IF($B479="","Informar SKU",IF($C479="","Informar produto",IF($D479="","Informar categoria",IF(COUNTIF('Parâmetros'!$D$4:$D$13,$D479)=0,"Categoria fora da lista",IF($E479="","Informar estoque médio",IF($G479="","Informar armazenagem",IF(COUNTIFS($A$6:$A$505,$A479,$B$6:$B$505,$B479)&gt;1,"Duplicidade de competência e SKU",IF($Y479&lt;&gt;1,"Valor, taxa ou data inválida",IF($U479="","Revisar parâmetros padrão",IF($V479&gt;'Parâmetros'!$B$8,"Taxa acima do limite",IF($E479&gt;'Parâmetros'!$B$9,"Estoque acima do limite","OK")))))))))))))</f>
        <v/>
      </c>
      <c r="X479" s="26">
        <f>IF(OR($Y479&lt;&gt;1,$A479&lt;&gt;'Resumo'!$B$3,$U479=""),"",COUNTIFS($A$6:$A$505,'Resumo'!$B$3,$Y$6:$Y$505,1,$U$6:$U$505,"&gt;"&amp;$U479)+COUNTIFS($A$6:$A479,'Resumo'!$B$3,$Y$6:$Y479,1,$U$6:$U479,$U479))</f>
        <v/>
      </c>
      <c r="Y479" s="26">
        <f>IF(COUNTA($A479:$K479)=0,"",IFERROR(IF(AND(ISNUMBER($A479),DAY($A479)=1,$A479&gt;=DATE(2020,1,1),$A479&lt;=DATE(2100,12,1),$B479&lt;&gt;"",$C479&lt;&gt;"",$D479&lt;&gt;"",COUNTIF('Parâmetros'!$D$4:$D$13,$D479)=1,ISNUMBER($E479),$E479&gt;0,ISNUMBER($G479),$G479&gt;=0,OR($F479="",AND(ISNUMBER($F479),$F479&gt;=0,$F479&lt;=1)),OR($H479="",AND(ISNUMBER($H479),$H479&gt;=0,$H479&lt;=1)),OR($I479="",AND(ISNUMBER($I479),$I479&gt;=0,$I479&lt;=1)),OR($J479="",AND(ISNUMBER($J479),$J479&gt;=0,$J479&lt;=1)),COUNTIFS($A$6:$A$505,$A479,$B$6:$B$505,$B479)=1),1,0),0))</f>
        <v/>
      </c>
    </row>
    <row r="480">
      <c r="A480" s="46" t="n"/>
      <c r="B480" s="19" t="n"/>
      <c r="C480" s="20" t="n"/>
      <c r="D480" s="19" t="n"/>
      <c r="E480" s="50" t="n"/>
      <c r="F480" s="22" t="n"/>
      <c r="G480" s="50" t="n"/>
      <c r="H480" s="22" t="n"/>
      <c r="I480" s="22" t="n"/>
      <c r="J480" s="22" t="n"/>
      <c r="K480" s="20" t="n"/>
      <c r="L480" s="23">
        <f>IF($Y480&lt;&gt;1,"",IF($F480="",IF(AND(ISNUMBER('Parâmetros'!$B$4),'Parâmetros'!$B$4&gt;=0,'Parâmetros'!$B$4&lt;=1),'Parâmetros'!$B$4,""),$F480))</f>
        <v/>
      </c>
      <c r="M480" s="23">
        <f>IF($Y480&lt;&gt;1,"",IF($H480="",IF(AND(ISNUMBER('Parâmetros'!$B$5),'Parâmetros'!$B$5&gt;=0,'Parâmetros'!$B$5&lt;=1),'Parâmetros'!$B$5,""),$H480))</f>
        <v/>
      </c>
      <c r="N480" s="23">
        <f>IF($Y480&lt;&gt;1,"",IF($I480="",IF(AND(ISNUMBER('Parâmetros'!$B$6),'Parâmetros'!$B$6&gt;=0,'Parâmetros'!$B$6&lt;=1),'Parâmetros'!$B$6,""),$I480))</f>
        <v/>
      </c>
      <c r="O480" s="23">
        <f>IF($Y480&lt;&gt;1,"",IF($J480="",IF(AND(ISNUMBER('Parâmetros'!$B$7),'Parâmetros'!$B$7&gt;=0,'Parâmetros'!$B$7&lt;=1),'Parâmetros'!$B$7,""),$J480))</f>
        <v/>
      </c>
      <c r="P480" s="51">
        <f>IF(OR($Y480&lt;&gt;1,NOT(ISNUMBER($L480))),"",$E480*$L480)</f>
        <v/>
      </c>
      <c r="Q480" s="51">
        <f>IF($Y480&lt;&gt;1,"",$G480)</f>
        <v/>
      </c>
      <c r="R480" s="51">
        <f>IF(OR($Y480&lt;&gt;1,NOT(ISNUMBER($M480))),"",$E480*$M480)</f>
        <v/>
      </c>
      <c r="S480" s="51">
        <f>IF(OR($Y480&lt;&gt;1,NOT(ISNUMBER($N480))),"",$E480*$N480)</f>
        <v/>
      </c>
      <c r="T480" s="51">
        <f>IF(OR($Y480&lt;&gt;1,NOT(ISNUMBER($O480))),"",$E480*$O480)</f>
        <v/>
      </c>
      <c r="U480" s="51">
        <f>IF(COUNT($P480:$T480)&lt;&gt;5,"",SUM($P480:$T480))</f>
        <v/>
      </c>
      <c r="V480" s="23">
        <f>IFERROR($U480/$E480,"")</f>
        <v/>
      </c>
      <c r="W480" s="25">
        <f>IF(COUNTA($A480:$K480)=0,"",IF($A480="","Informar competência",IF($B480="","Informar SKU",IF($C480="","Informar produto",IF($D480="","Informar categoria",IF(COUNTIF('Parâmetros'!$D$4:$D$13,$D480)=0,"Categoria fora da lista",IF($E480="","Informar estoque médio",IF($G480="","Informar armazenagem",IF(COUNTIFS($A$6:$A$505,$A480,$B$6:$B$505,$B480)&gt;1,"Duplicidade de competência e SKU",IF($Y480&lt;&gt;1,"Valor, taxa ou data inválida",IF($U480="","Revisar parâmetros padrão",IF($V480&gt;'Parâmetros'!$B$8,"Taxa acima do limite",IF($E480&gt;'Parâmetros'!$B$9,"Estoque acima do limite","OK")))))))))))))</f>
        <v/>
      </c>
      <c r="X480" s="26">
        <f>IF(OR($Y480&lt;&gt;1,$A480&lt;&gt;'Resumo'!$B$3,$U480=""),"",COUNTIFS($A$6:$A$505,'Resumo'!$B$3,$Y$6:$Y$505,1,$U$6:$U$505,"&gt;"&amp;$U480)+COUNTIFS($A$6:$A480,'Resumo'!$B$3,$Y$6:$Y480,1,$U$6:$U480,$U480))</f>
        <v/>
      </c>
      <c r="Y480" s="26">
        <f>IF(COUNTA($A480:$K480)=0,"",IFERROR(IF(AND(ISNUMBER($A480),DAY($A480)=1,$A480&gt;=DATE(2020,1,1),$A480&lt;=DATE(2100,12,1),$B480&lt;&gt;"",$C480&lt;&gt;"",$D480&lt;&gt;"",COUNTIF('Parâmetros'!$D$4:$D$13,$D480)=1,ISNUMBER($E480),$E480&gt;0,ISNUMBER($G480),$G480&gt;=0,OR($F480="",AND(ISNUMBER($F480),$F480&gt;=0,$F480&lt;=1)),OR($H480="",AND(ISNUMBER($H480),$H480&gt;=0,$H480&lt;=1)),OR($I480="",AND(ISNUMBER($I480),$I480&gt;=0,$I480&lt;=1)),OR($J480="",AND(ISNUMBER($J480),$J480&gt;=0,$J480&lt;=1)),COUNTIFS($A$6:$A$505,$A480,$B$6:$B$505,$B480)=1),1,0),0))</f>
        <v/>
      </c>
    </row>
    <row r="481">
      <c r="A481" s="46" t="n"/>
      <c r="B481" s="19" t="n"/>
      <c r="C481" s="20" t="n"/>
      <c r="D481" s="19" t="n"/>
      <c r="E481" s="50" t="n"/>
      <c r="F481" s="22" t="n"/>
      <c r="G481" s="50" t="n"/>
      <c r="H481" s="22" t="n"/>
      <c r="I481" s="22" t="n"/>
      <c r="J481" s="22" t="n"/>
      <c r="K481" s="20" t="n"/>
      <c r="L481" s="23">
        <f>IF($Y481&lt;&gt;1,"",IF($F481="",IF(AND(ISNUMBER('Parâmetros'!$B$4),'Parâmetros'!$B$4&gt;=0,'Parâmetros'!$B$4&lt;=1),'Parâmetros'!$B$4,""),$F481))</f>
        <v/>
      </c>
      <c r="M481" s="23">
        <f>IF($Y481&lt;&gt;1,"",IF($H481="",IF(AND(ISNUMBER('Parâmetros'!$B$5),'Parâmetros'!$B$5&gt;=0,'Parâmetros'!$B$5&lt;=1),'Parâmetros'!$B$5,""),$H481))</f>
        <v/>
      </c>
      <c r="N481" s="23">
        <f>IF($Y481&lt;&gt;1,"",IF($I481="",IF(AND(ISNUMBER('Parâmetros'!$B$6),'Parâmetros'!$B$6&gt;=0,'Parâmetros'!$B$6&lt;=1),'Parâmetros'!$B$6,""),$I481))</f>
        <v/>
      </c>
      <c r="O481" s="23">
        <f>IF($Y481&lt;&gt;1,"",IF($J481="",IF(AND(ISNUMBER('Parâmetros'!$B$7),'Parâmetros'!$B$7&gt;=0,'Parâmetros'!$B$7&lt;=1),'Parâmetros'!$B$7,""),$J481))</f>
        <v/>
      </c>
      <c r="P481" s="51">
        <f>IF(OR($Y481&lt;&gt;1,NOT(ISNUMBER($L481))),"",$E481*$L481)</f>
        <v/>
      </c>
      <c r="Q481" s="51">
        <f>IF($Y481&lt;&gt;1,"",$G481)</f>
        <v/>
      </c>
      <c r="R481" s="51">
        <f>IF(OR($Y481&lt;&gt;1,NOT(ISNUMBER($M481))),"",$E481*$M481)</f>
        <v/>
      </c>
      <c r="S481" s="51">
        <f>IF(OR($Y481&lt;&gt;1,NOT(ISNUMBER($N481))),"",$E481*$N481)</f>
        <v/>
      </c>
      <c r="T481" s="51">
        <f>IF(OR($Y481&lt;&gt;1,NOT(ISNUMBER($O481))),"",$E481*$O481)</f>
        <v/>
      </c>
      <c r="U481" s="51">
        <f>IF(COUNT($P481:$T481)&lt;&gt;5,"",SUM($P481:$T481))</f>
        <v/>
      </c>
      <c r="V481" s="23">
        <f>IFERROR($U481/$E481,"")</f>
        <v/>
      </c>
      <c r="W481" s="25">
        <f>IF(COUNTA($A481:$K481)=0,"",IF($A481="","Informar competência",IF($B481="","Informar SKU",IF($C481="","Informar produto",IF($D481="","Informar categoria",IF(COUNTIF('Parâmetros'!$D$4:$D$13,$D481)=0,"Categoria fora da lista",IF($E481="","Informar estoque médio",IF($G481="","Informar armazenagem",IF(COUNTIFS($A$6:$A$505,$A481,$B$6:$B$505,$B481)&gt;1,"Duplicidade de competência e SKU",IF($Y481&lt;&gt;1,"Valor, taxa ou data inválida",IF($U481="","Revisar parâmetros padrão",IF($V481&gt;'Parâmetros'!$B$8,"Taxa acima do limite",IF($E481&gt;'Parâmetros'!$B$9,"Estoque acima do limite","OK")))))))))))))</f>
        <v/>
      </c>
      <c r="X481" s="26">
        <f>IF(OR($Y481&lt;&gt;1,$A481&lt;&gt;'Resumo'!$B$3,$U481=""),"",COUNTIFS($A$6:$A$505,'Resumo'!$B$3,$Y$6:$Y$505,1,$U$6:$U$505,"&gt;"&amp;$U481)+COUNTIFS($A$6:$A481,'Resumo'!$B$3,$Y$6:$Y481,1,$U$6:$U481,$U481))</f>
        <v/>
      </c>
      <c r="Y481" s="26">
        <f>IF(COUNTA($A481:$K481)=0,"",IFERROR(IF(AND(ISNUMBER($A481),DAY($A481)=1,$A481&gt;=DATE(2020,1,1),$A481&lt;=DATE(2100,12,1),$B481&lt;&gt;"",$C481&lt;&gt;"",$D481&lt;&gt;"",COUNTIF('Parâmetros'!$D$4:$D$13,$D481)=1,ISNUMBER($E481),$E481&gt;0,ISNUMBER($G481),$G481&gt;=0,OR($F481="",AND(ISNUMBER($F481),$F481&gt;=0,$F481&lt;=1)),OR($H481="",AND(ISNUMBER($H481),$H481&gt;=0,$H481&lt;=1)),OR($I481="",AND(ISNUMBER($I481),$I481&gt;=0,$I481&lt;=1)),OR($J481="",AND(ISNUMBER($J481),$J481&gt;=0,$J481&lt;=1)),COUNTIFS($A$6:$A$505,$A481,$B$6:$B$505,$B481)=1),1,0),0))</f>
        <v/>
      </c>
    </row>
    <row r="482">
      <c r="A482" s="46" t="n"/>
      <c r="B482" s="19" t="n"/>
      <c r="C482" s="20" t="n"/>
      <c r="D482" s="19" t="n"/>
      <c r="E482" s="50" t="n"/>
      <c r="F482" s="22" t="n"/>
      <c r="G482" s="50" t="n"/>
      <c r="H482" s="22" t="n"/>
      <c r="I482" s="22" t="n"/>
      <c r="J482" s="22" t="n"/>
      <c r="K482" s="20" t="n"/>
      <c r="L482" s="23">
        <f>IF($Y482&lt;&gt;1,"",IF($F482="",IF(AND(ISNUMBER('Parâmetros'!$B$4),'Parâmetros'!$B$4&gt;=0,'Parâmetros'!$B$4&lt;=1),'Parâmetros'!$B$4,""),$F482))</f>
        <v/>
      </c>
      <c r="M482" s="23">
        <f>IF($Y482&lt;&gt;1,"",IF($H482="",IF(AND(ISNUMBER('Parâmetros'!$B$5),'Parâmetros'!$B$5&gt;=0,'Parâmetros'!$B$5&lt;=1),'Parâmetros'!$B$5,""),$H482))</f>
        <v/>
      </c>
      <c r="N482" s="23">
        <f>IF($Y482&lt;&gt;1,"",IF($I482="",IF(AND(ISNUMBER('Parâmetros'!$B$6),'Parâmetros'!$B$6&gt;=0,'Parâmetros'!$B$6&lt;=1),'Parâmetros'!$B$6,""),$I482))</f>
        <v/>
      </c>
      <c r="O482" s="23">
        <f>IF($Y482&lt;&gt;1,"",IF($J482="",IF(AND(ISNUMBER('Parâmetros'!$B$7),'Parâmetros'!$B$7&gt;=0,'Parâmetros'!$B$7&lt;=1),'Parâmetros'!$B$7,""),$J482))</f>
        <v/>
      </c>
      <c r="P482" s="51">
        <f>IF(OR($Y482&lt;&gt;1,NOT(ISNUMBER($L482))),"",$E482*$L482)</f>
        <v/>
      </c>
      <c r="Q482" s="51">
        <f>IF($Y482&lt;&gt;1,"",$G482)</f>
        <v/>
      </c>
      <c r="R482" s="51">
        <f>IF(OR($Y482&lt;&gt;1,NOT(ISNUMBER($M482))),"",$E482*$M482)</f>
        <v/>
      </c>
      <c r="S482" s="51">
        <f>IF(OR($Y482&lt;&gt;1,NOT(ISNUMBER($N482))),"",$E482*$N482)</f>
        <v/>
      </c>
      <c r="T482" s="51">
        <f>IF(OR($Y482&lt;&gt;1,NOT(ISNUMBER($O482))),"",$E482*$O482)</f>
        <v/>
      </c>
      <c r="U482" s="51">
        <f>IF(COUNT($P482:$T482)&lt;&gt;5,"",SUM($P482:$T482))</f>
        <v/>
      </c>
      <c r="V482" s="23">
        <f>IFERROR($U482/$E482,"")</f>
        <v/>
      </c>
      <c r="W482" s="25">
        <f>IF(COUNTA($A482:$K482)=0,"",IF($A482="","Informar competência",IF($B482="","Informar SKU",IF($C482="","Informar produto",IF($D482="","Informar categoria",IF(COUNTIF('Parâmetros'!$D$4:$D$13,$D482)=0,"Categoria fora da lista",IF($E482="","Informar estoque médio",IF($G482="","Informar armazenagem",IF(COUNTIFS($A$6:$A$505,$A482,$B$6:$B$505,$B482)&gt;1,"Duplicidade de competência e SKU",IF($Y482&lt;&gt;1,"Valor, taxa ou data inválida",IF($U482="","Revisar parâmetros padrão",IF($V482&gt;'Parâmetros'!$B$8,"Taxa acima do limite",IF($E482&gt;'Parâmetros'!$B$9,"Estoque acima do limite","OK")))))))))))))</f>
        <v/>
      </c>
      <c r="X482" s="26">
        <f>IF(OR($Y482&lt;&gt;1,$A482&lt;&gt;'Resumo'!$B$3,$U482=""),"",COUNTIFS($A$6:$A$505,'Resumo'!$B$3,$Y$6:$Y$505,1,$U$6:$U$505,"&gt;"&amp;$U482)+COUNTIFS($A$6:$A482,'Resumo'!$B$3,$Y$6:$Y482,1,$U$6:$U482,$U482))</f>
        <v/>
      </c>
      <c r="Y482" s="26">
        <f>IF(COUNTA($A482:$K482)=0,"",IFERROR(IF(AND(ISNUMBER($A482),DAY($A482)=1,$A482&gt;=DATE(2020,1,1),$A482&lt;=DATE(2100,12,1),$B482&lt;&gt;"",$C482&lt;&gt;"",$D482&lt;&gt;"",COUNTIF('Parâmetros'!$D$4:$D$13,$D482)=1,ISNUMBER($E482),$E482&gt;0,ISNUMBER($G482),$G482&gt;=0,OR($F482="",AND(ISNUMBER($F482),$F482&gt;=0,$F482&lt;=1)),OR($H482="",AND(ISNUMBER($H482),$H482&gt;=0,$H482&lt;=1)),OR($I482="",AND(ISNUMBER($I482),$I482&gt;=0,$I482&lt;=1)),OR($J482="",AND(ISNUMBER($J482),$J482&gt;=0,$J482&lt;=1)),COUNTIFS($A$6:$A$505,$A482,$B$6:$B$505,$B482)=1),1,0),0))</f>
        <v/>
      </c>
    </row>
    <row r="483">
      <c r="A483" s="46" t="n"/>
      <c r="B483" s="19" t="n"/>
      <c r="C483" s="20" t="n"/>
      <c r="D483" s="19" t="n"/>
      <c r="E483" s="50" t="n"/>
      <c r="F483" s="22" t="n"/>
      <c r="G483" s="50" t="n"/>
      <c r="H483" s="22" t="n"/>
      <c r="I483" s="22" t="n"/>
      <c r="J483" s="22" t="n"/>
      <c r="K483" s="20" t="n"/>
      <c r="L483" s="23">
        <f>IF($Y483&lt;&gt;1,"",IF($F483="",IF(AND(ISNUMBER('Parâmetros'!$B$4),'Parâmetros'!$B$4&gt;=0,'Parâmetros'!$B$4&lt;=1),'Parâmetros'!$B$4,""),$F483))</f>
        <v/>
      </c>
      <c r="M483" s="23">
        <f>IF($Y483&lt;&gt;1,"",IF($H483="",IF(AND(ISNUMBER('Parâmetros'!$B$5),'Parâmetros'!$B$5&gt;=0,'Parâmetros'!$B$5&lt;=1),'Parâmetros'!$B$5,""),$H483))</f>
        <v/>
      </c>
      <c r="N483" s="23">
        <f>IF($Y483&lt;&gt;1,"",IF($I483="",IF(AND(ISNUMBER('Parâmetros'!$B$6),'Parâmetros'!$B$6&gt;=0,'Parâmetros'!$B$6&lt;=1),'Parâmetros'!$B$6,""),$I483))</f>
        <v/>
      </c>
      <c r="O483" s="23">
        <f>IF($Y483&lt;&gt;1,"",IF($J483="",IF(AND(ISNUMBER('Parâmetros'!$B$7),'Parâmetros'!$B$7&gt;=0,'Parâmetros'!$B$7&lt;=1),'Parâmetros'!$B$7,""),$J483))</f>
        <v/>
      </c>
      <c r="P483" s="51">
        <f>IF(OR($Y483&lt;&gt;1,NOT(ISNUMBER($L483))),"",$E483*$L483)</f>
        <v/>
      </c>
      <c r="Q483" s="51">
        <f>IF($Y483&lt;&gt;1,"",$G483)</f>
        <v/>
      </c>
      <c r="R483" s="51">
        <f>IF(OR($Y483&lt;&gt;1,NOT(ISNUMBER($M483))),"",$E483*$M483)</f>
        <v/>
      </c>
      <c r="S483" s="51">
        <f>IF(OR($Y483&lt;&gt;1,NOT(ISNUMBER($N483))),"",$E483*$N483)</f>
        <v/>
      </c>
      <c r="T483" s="51">
        <f>IF(OR($Y483&lt;&gt;1,NOT(ISNUMBER($O483))),"",$E483*$O483)</f>
        <v/>
      </c>
      <c r="U483" s="51">
        <f>IF(COUNT($P483:$T483)&lt;&gt;5,"",SUM($P483:$T483))</f>
        <v/>
      </c>
      <c r="V483" s="23">
        <f>IFERROR($U483/$E483,"")</f>
        <v/>
      </c>
      <c r="W483" s="25">
        <f>IF(COUNTA($A483:$K483)=0,"",IF($A483="","Informar competência",IF($B483="","Informar SKU",IF($C483="","Informar produto",IF($D483="","Informar categoria",IF(COUNTIF('Parâmetros'!$D$4:$D$13,$D483)=0,"Categoria fora da lista",IF($E483="","Informar estoque médio",IF($G483="","Informar armazenagem",IF(COUNTIFS($A$6:$A$505,$A483,$B$6:$B$505,$B483)&gt;1,"Duplicidade de competência e SKU",IF($Y483&lt;&gt;1,"Valor, taxa ou data inválida",IF($U483="","Revisar parâmetros padrão",IF($V483&gt;'Parâmetros'!$B$8,"Taxa acima do limite",IF($E483&gt;'Parâmetros'!$B$9,"Estoque acima do limite","OK")))))))))))))</f>
        <v/>
      </c>
      <c r="X483" s="26">
        <f>IF(OR($Y483&lt;&gt;1,$A483&lt;&gt;'Resumo'!$B$3,$U483=""),"",COUNTIFS($A$6:$A$505,'Resumo'!$B$3,$Y$6:$Y$505,1,$U$6:$U$505,"&gt;"&amp;$U483)+COUNTIFS($A$6:$A483,'Resumo'!$B$3,$Y$6:$Y483,1,$U$6:$U483,$U483))</f>
        <v/>
      </c>
      <c r="Y483" s="26">
        <f>IF(COUNTA($A483:$K483)=0,"",IFERROR(IF(AND(ISNUMBER($A483),DAY($A483)=1,$A483&gt;=DATE(2020,1,1),$A483&lt;=DATE(2100,12,1),$B483&lt;&gt;"",$C483&lt;&gt;"",$D483&lt;&gt;"",COUNTIF('Parâmetros'!$D$4:$D$13,$D483)=1,ISNUMBER($E483),$E483&gt;0,ISNUMBER($G483),$G483&gt;=0,OR($F483="",AND(ISNUMBER($F483),$F483&gt;=0,$F483&lt;=1)),OR($H483="",AND(ISNUMBER($H483),$H483&gt;=0,$H483&lt;=1)),OR($I483="",AND(ISNUMBER($I483),$I483&gt;=0,$I483&lt;=1)),OR($J483="",AND(ISNUMBER($J483),$J483&gt;=0,$J483&lt;=1)),COUNTIFS($A$6:$A$505,$A483,$B$6:$B$505,$B483)=1),1,0),0))</f>
        <v/>
      </c>
    </row>
    <row r="484">
      <c r="A484" s="46" t="n"/>
      <c r="B484" s="19" t="n"/>
      <c r="C484" s="20" t="n"/>
      <c r="D484" s="19" t="n"/>
      <c r="E484" s="50" t="n"/>
      <c r="F484" s="22" t="n"/>
      <c r="G484" s="50" t="n"/>
      <c r="H484" s="22" t="n"/>
      <c r="I484" s="22" t="n"/>
      <c r="J484" s="22" t="n"/>
      <c r="K484" s="20" t="n"/>
      <c r="L484" s="23">
        <f>IF($Y484&lt;&gt;1,"",IF($F484="",IF(AND(ISNUMBER('Parâmetros'!$B$4),'Parâmetros'!$B$4&gt;=0,'Parâmetros'!$B$4&lt;=1),'Parâmetros'!$B$4,""),$F484))</f>
        <v/>
      </c>
      <c r="M484" s="23">
        <f>IF($Y484&lt;&gt;1,"",IF($H484="",IF(AND(ISNUMBER('Parâmetros'!$B$5),'Parâmetros'!$B$5&gt;=0,'Parâmetros'!$B$5&lt;=1),'Parâmetros'!$B$5,""),$H484))</f>
        <v/>
      </c>
      <c r="N484" s="23">
        <f>IF($Y484&lt;&gt;1,"",IF($I484="",IF(AND(ISNUMBER('Parâmetros'!$B$6),'Parâmetros'!$B$6&gt;=0,'Parâmetros'!$B$6&lt;=1),'Parâmetros'!$B$6,""),$I484))</f>
        <v/>
      </c>
      <c r="O484" s="23">
        <f>IF($Y484&lt;&gt;1,"",IF($J484="",IF(AND(ISNUMBER('Parâmetros'!$B$7),'Parâmetros'!$B$7&gt;=0,'Parâmetros'!$B$7&lt;=1),'Parâmetros'!$B$7,""),$J484))</f>
        <v/>
      </c>
      <c r="P484" s="51">
        <f>IF(OR($Y484&lt;&gt;1,NOT(ISNUMBER($L484))),"",$E484*$L484)</f>
        <v/>
      </c>
      <c r="Q484" s="51">
        <f>IF($Y484&lt;&gt;1,"",$G484)</f>
        <v/>
      </c>
      <c r="R484" s="51">
        <f>IF(OR($Y484&lt;&gt;1,NOT(ISNUMBER($M484))),"",$E484*$M484)</f>
        <v/>
      </c>
      <c r="S484" s="51">
        <f>IF(OR($Y484&lt;&gt;1,NOT(ISNUMBER($N484))),"",$E484*$N484)</f>
        <v/>
      </c>
      <c r="T484" s="51">
        <f>IF(OR($Y484&lt;&gt;1,NOT(ISNUMBER($O484))),"",$E484*$O484)</f>
        <v/>
      </c>
      <c r="U484" s="51">
        <f>IF(COUNT($P484:$T484)&lt;&gt;5,"",SUM($P484:$T484))</f>
        <v/>
      </c>
      <c r="V484" s="23">
        <f>IFERROR($U484/$E484,"")</f>
        <v/>
      </c>
      <c r="W484" s="25">
        <f>IF(COUNTA($A484:$K484)=0,"",IF($A484="","Informar competência",IF($B484="","Informar SKU",IF($C484="","Informar produto",IF($D484="","Informar categoria",IF(COUNTIF('Parâmetros'!$D$4:$D$13,$D484)=0,"Categoria fora da lista",IF($E484="","Informar estoque médio",IF($G484="","Informar armazenagem",IF(COUNTIFS($A$6:$A$505,$A484,$B$6:$B$505,$B484)&gt;1,"Duplicidade de competência e SKU",IF($Y484&lt;&gt;1,"Valor, taxa ou data inválida",IF($U484="","Revisar parâmetros padrão",IF($V484&gt;'Parâmetros'!$B$8,"Taxa acima do limite",IF($E484&gt;'Parâmetros'!$B$9,"Estoque acima do limite","OK")))))))))))))</f>
        <v/>
      </c>
      <c r="X484" s="26">
        <f>IF(OR($Y484&lt;&gt;1,$A484&lt;&gt;'Resumo'!$B$3,$U484=""),"",COUNTIFS($A$6:$A$505,'Resumo'!$B$3,$Y$6:$Y$505,1,$U$6:$U$505,"&gt;"&amp;$U484)+COUNTIFS($A$6:$A484,'Resumo'!$B$3,$Y$6:$Y484,1,$U$6:$U484,$U484))</f>
        <v/>
      </c>
      <c r="Y484" s="26">
        <f>IF(COUNTA($A484:$K484)=0,"",IFERROR(IF(AND(ISNUMBER($A484),DAY($A484)=1,$A484&gt;=DATE(2020,1,1),$A484&lt;=DATE(2100,12,1),$B484&lt;&gt;"",$C484&lt;&gt;"",$D484&lt;&gt;"",COUNTIF('Parâmetros'!$D$4:$D$13,$D484)=1,ISNUMBER($E484),$E484&gt;0,ISNUMBER($G484),$G484&gt;=0,OR($F484="",AND(ISNUMBER($F484),$F484&gt;=0,$F484&lt;=1)),OR($H484="",AND(ISNUMBER($H484),$H484&gt;=0,$H484&lt;=1)),OR($I484="",AND(ISNUMBER($I484),$I484&gt;=0,$I484&lt;=1)),OR($J484="",AND(ISNUMBER($J484),$J484&gt;=0,$J484&lt;=1)),COUNTIFS($A$6:$A$505,$A484,$B$6:$B$505,$B484)=1),1,0),0))</f>
        <v/>
      </c>
    </row>
    <row r="485">
      <c r="A485" s="46" t="n"/>
      <c r="B485" s="19" t="n"/>
      <c r="C485" s="20" t="n"/>
      <c r="D485" s="19" t="n"/>
      <c r="E485" s="50" t="n"/>
      <c r="F485" s="22" t="n"/>
      <c r="G485" s="50" t="n"/>
      <c r="H485" s="22" t="n"/>
      <c r="I485" s="22" t="n"/>
      <c r="J485" s="22" t="n"/>
      <c r="K485" s="20" t="n"/>
      <c r="L485" s="23">
        <f>IF($Y485&lt;&gt;1,"",IF($F485="",IF(AND(ISNUMBER('Parâmetros'!$B$4),'Parâmetros'!$B$4&gt;=0,'Parâmetros'!$B$4&lt;=1),'Parâmetros'!$B$4,""),$F485))</f>
        <v/>
      </c>
      <c r="M485" s="23">
        <f>IF($Y485&lt;&gt;1,"",IF($H485="",IF(AND(ISNUMBER('Parâmetros'!$B$5),'Parâmetros'!$B$5&gt;=0,'Parâmetros'!$B$5&lt;=1),'Parâmetros'!$B$5,""),$H485))</f>
        <v/>
      </c>
      <c r="N485" s="23">
        <f>IF($Y485&lt;&gt;1,"",IF($I485="",IF(AND(ISNUMBER('Parâmetros'!$B$6),'Parâmetros'!$B$6&gt;=0,'Parâmetros'!$B$6&lt;=1),'Parâmetros'!$B$6,""),$I485))</f>
        <v/>
      </c>
      <c r="O485" s="23">
        <f>IF($Y485&lt;&gt;1,"",IF($J485="",IF(AND(ISNUMBER('Parâmetros'!$B$7),'Parâmetros'!$B$7&gt;=0,'Parâmetros'!$B$7&lt;=1),'Parâmetros'!$B$7,""),$J485))</f>
        <v/>
      </c>
      <c r="P485" s="51">
        <f>IF(OR($Y485&lt;&gt;1,NOT(ISNUMBER($L485))),"",$E485*$L485)</f>
        <v/>
      </c>
      <c r="Q485" s="51">
        <f>IF($Y485&lt;&gt;1,"",$G485)</f>
        <v/>
      </c>
      <c r="R485" s="51">
        <f>IF(OR($Y485&lt;&gt;1,NOT(ISNUMBER($M485))),"",$E485*$M485)</f>
        <v/>
      </c>
      <c r="S485" s="51">
        <f>IF(OR($Y485&lt;&gt;1,NOT(ISNUMBER($N485))),"",$E485*$N485)</f>
        <v/>
      </c>
      <c r="T485" s="51">
        <f>IF(OR($Y485&lt;&gt;1,NOT(ISNUMBER($O485))),"",$E485*$O485)</f>
        <v/>
      </c>
      <c r="U485" s="51">
        <f>IF(COUNT($P485:$T485)&lt;&gt;5,"",SUM($P485:$T485))</f>
        <v/>
      </c>
      <c r="V485" s="23">
        <f>IFERROR($U485/$E485,"")</f>
        <v/>
      </c>
      <c r="W485" s="25">
        <f>IF(COUNTA($A485:$K485)=0,"",IF($A485="","Informar competência",IF($B485="","Informar SKU",IF($C485="","Informar produto",IF($D485="","Informar categoria",IF(COUNTIF('Parâmetros'!$D$4:$D$13,$D485)=0,"Categoria fora da lista",IF($E485="","Informar estoque médio",IF($G485="","Informar armazenagem",IF(COUNTIFS($A$6:$A$505,$A485,$B$6:$B$505,$B485)&gt;1,"Duplicidade de competência e SKU",IF($Y485&lt;&gt;1,"Valor, taxa ou data inválida",IF($U485="","Revisar parâmetros padrão",IF($V485&gt;'Parâmetros'!$B$8,"Taxa acima do limite",IF($E485&gt;'Parâmetros'!$B$9,"Estoque acima do limite","OK")))))))))))))</f>
        <v/>
      </c>
      <c r="X485" s="26">
        <f>IF(OR($Y485&lt;&gt;1,$A485&lt;&gt;'Resumo'!$B$3,$U485=""),"",COUNTIFS($A$6:$A$505,'Resumo'!$B$3,$Y$6:$Y$505,1,$U$6:$U$505,"&gt;"&amp;$U485)+COUNTIFS($A$6:$A485,'Resumo'!$B$3,$Y$6:$Y485,1,$U$6:$U485,$U485))</f>
        <v/>
      </c>
      <c r="Y485" s="26">
        <f>IF(COUNTA($A485:$K485)=0,"",IFERROR(IF(AND(ISNUMBER($A485),DAY($A485)=1,$A485&gt;=DATE(2020,1,1),$A485&lt;=DATE(2100,12,1),$B485&lt;&gt;"",$C485&lt;&gt;"",$D485&lt;&gt;"",COUNTIF('Parâmetros'!$D$4:$D$13,$D485)=1,ISNUMBER($E485),$E485&gt;0,ISNUMBER($G485),$G485&gt;=0,OR($F485="",AND(ISNUMBER($F485),$F485&gt;=0,$F485&lt;=1)),OR($H485="",AND(ISNUMBER($H485),$H485&gt;=0,$H485&lt;=1)),OR($I485="",AND(ISNUMBER($I485),$I485&gt;=0,$I485&lt;=1)),OR($J485="",AND(ISNUMBER($J485),$J485&gt;=0,$J485&lt;=1)),COUNTIFS($A$6:$A$505,$A485,$B$6:$B$505,$B485)=1),1,0),0))</f>
        <v/>
      </c>
    </row>
    <row r="486">
      <c r="A486" s="46" t="n"/>
      <c r="B486" s="19" t="n"/>
      <c r="C486" s="20" t="n"/>
      <c r="D486" s="19" t="n"/>
      <c r="E486" s="50" t="n"/>
      <c r="F486" s="22" t="n"/>
      <c r="G486" s="50" t="n"/>
      <c r="H486" s="22" t="n"/>
      <c r="I486" s="22" t="n"/>
      <c r="J486" s="22" t="n"/>
      <c r="K486" s="20" t="n"/>
      <c r="L486" s="23">
        <f>IF($Y486&lt;&gt;1,"",IF($F486="",IF(AND(ISNUMBER('Parâmetros'!$B$4),'Parâmetros'!$B$4&gt;=0,'Parâmetros'!$B$4&lt;=1),'Parâmetros'!$B$4,""),$F486))</f>
        <v/>
      </c>
      <c r="M486" s="23">
        <f>IF($Y486&lt;&gt;1,"",IF($H486="",IF(AND(ISNUMBER('Parâmetros'!$B$5),'Parâmetros'!$B$5&gt;=0,'Parâmetros'!$B$5&lt;=1),'Parâmetros'!$B$5,""),$H486))</f>
        <v/>
      </c>
      <c r="N486" s="23">
        <f>IF($Y486&lt;&gt;1,"",IF($I486="",IF(AND(ISNUMBER('Parâmetros'!$B$6),'Parâmetros'!$B$6&gt;=0,'Parâmetros'!$B$6&lt;=1),'Parâmetros'!$B$6,""),$I486))</f>
        <v/>
      </c>
      <c r="O486" s="23">
        <f>IF($Y486&lt;&gt;1,"",IF($J486="",IF(AND(ISNUMBER('Parâmetros'!$B$7),'Parâmetros'!$B$7&gt;=0,'Parâmetros'!$B$7&lt;=1),'Parâmetros'!$B$7,""),$J486))</f>
        <v/>
      </c>
      <c r="P486" s="51">
        <f>IF(OR($Y486&lt;&gt;1,NOT(ISNUMBER($L486))),"",$E486*$L486)</f>
        <v/>
      </c>
      <c r="Q486" s="51">
        <f>IF($Y486&lt;&gt;1,"",$G486)</f>
        <v/>
      </c>
      <c r="R486" s="51">
        <f>IF(OR($Y486&lt;&gt;1,NOT(ISNUMBER($M486))),"",$E486*$M486)</f>
        <v/>
      </c>
      <c r="S486" s="51">
        <f>IF(OR($Y486&lt;&gt;1,NOT(ISNUMBER($N486))),"",$E486*$N486)</f>
        <v/>
      </c>
      <c r="T486" s="51">
        <f>IF(OR($Y486&lt;&gt;1,NOT(ISNUMBER($O486))),"",$E486*$O486)</f>
        <v/>
      </c>
      <c r="U486" s="51">
        <f>IF(COUNT($P486:$T486)&lt;&gt;5,"",SUM($P486:$T486))</f>
        <v/>
      </c>
      <c r="V486" s="23">
        <f>IFERROR($U486/$E486,"")</f>
        <v/>
      </c>
      <c r="W486" s="25">
        <f>IF(COUNTA($A486:$K486)=0,"",IF($A486="","Informar competência",IF($B486="","Informar SKU",IF($C486="","Informar produto",IF($D486="","Informar categoria",IF(COUNTIF('Parâmetros'!$D$4:$D$13,$D486)=0,"Categoria fora da lista",IF($E486="","Informar estoque médio",IF($G486="","Informar armazenagem",IF(COUNTIFS($A$6:$A$505,$A486,$B$6:$B$505,$B486)&gt;1,"Duplicidade de competência e SKU",IF($Y486&lt;&gt;1,"Valor, taxa ou data inválida",IF($U486="","Revisar parâmetros padrão",IF($V486&gt;'Parâmetros'!$B$8,"Taxa acima do limite",IF($E486&gt;'Parâmetros'!$B$9,"Estoque acima do limite","OK")))))))))))))</f>
        <v/>
      </c>
      <c r="X486" s="26">
        <f>IF(OR($Y486&lt;&gt;1,$A486&lt;&gt;'Resumo'!$B$3,$U486=""),"",COUNTIFS($A$6:$A$505,'Resumo'!$B$3,$Y$6:$Y$505,1,$U$6:$U$505,"&gt;"&amp;$U486)+COUNTIFS($A$6:$A486,'Resumo'!$B$3,$Y$6:$Y486,1,$U$6:$U486,$U486))</f>
        <v/>
      </c>
      <c r="Y486" s="26">
        <f>IF(COUNTA($A486:$K486)=0,"",IFERROR(IF(AND(ISNUMBER($A486),DAY($A486)=1,$A486&gt;=DATE(2020,1,1),$A486&lt;=DATE(2100,12,1),$B486&lt;&gt;"",$C486&lt;&gt;"",$D486&lt;&gt;"",COUNTIF('Parâmetros'!$D$4:$D$13,$D486)=1,ISNUMBER($E486),$E486&gt;0,ISNUMBER($G486),$G486&gt;=0,OR($F486="",AND(ISNUMBER($F486),$F486&gt;=0,$F486&lt;=1)),OR($H486="",AND(ISNUMBER($H486),$H486&gt;=0,$H486&lt;=1)),OR($I486="",AND(ISNUMBER($I486),$I486&gt;=0,$I486&lt;=1)),OR($J486="",AND(ISNUMBER($J486),$J486&gt;=0,$J486&lt;=1)),COUNTIFS($A$6:$A$505,$A486,$B$6:$B$505,$B486)=1),1,0),0))</f>
        <v/>
      </c>
    </row>
    <row r="487">
      <c r="A487" s="46" t="n"/>
      <c r="B487" s="19" t="n"/>
      <c r="C487" s="20" t="n"/>
      <c r="D487" s="19" t="n"/>
      <c r="E487" s="50" t="n"/>
      <c r="F487" s="22" t="n"/>
      <c r="G487" s="50" t="n"/>
      <c r="H487" s="22" t="n"/>
      <c r="I487" s="22" t="n"/>
      <c r="J487" s="22" t="n"/>
      <c r="K487" s="20" t="n"/>
      <c r="L487" s="23">
        <f>IF($Y487&lt;&gt;1,"",IF($F487="",IF(AND(ISNUMBER('Parâmetros'!$B$4),'Parâmetros'!$B$4&gt;=0,'Parâmetros'!$B$4&lt;=1),'Parâmetros'!$B$4,""),$F487))</f>
        <v/>
      </c>
      <c r="M487" s="23">
        <f>IF($Y487&lt;&gt;1,"",IF($H487="",IF(AND(ISNUMBER('Parâmetros'!$B$5),'Parâmetros'!$B$5&gt;=0,'Parâmetros'!$B$5&lt;=1),'Parâmetros'!$B$5,""),$H487))</f>
        <v/>
      </c>
      <c r="N487" s="23">
        <f>IF($Y487&lt;&gt;1,"",IF($I487="",IF(AND(ISNUMBER('Parâmetros'!$B$6),'Parâmetros'!$B$6&gt;=0,'Parâmetros'!$B$6&lt;=1),'Parâmetros'!$B$6,""),$I487))</f>
        <v/>
      </c>
      <c r="O487" s="23">
        <f>IF($Y487&lt;&gt;1,"",IF($J487="",IF(AND(ISNUMBER('Parâmetros'!$B$7),'Parâmetros'!$B$7&gt;=0,'Parâmetros'!$B$7&lt;=1),'Parâmetros'!$B$7,""),$J487))</f>
        <v/>
      </c>
      <c r="P487" s="51">
        <f>IF(OR($Y487&lt;&gt;1,NOT(ISNUMBER($L487))),"",$E487*$L487)</f>
        <v/>
      </c>
      <c r="Q487" s="51">
        <f>IF($Y487&lt;&gt;1,"",$G487)</f>
        <v/>
      </c>
      <c r="R487" s="51">
        <f>IF(OR($Y487&lt;&gt;1,NOT(ISNUMBER($M487))),"",$E487*$M487)</f>
        <v/>
      </c>
      <c r="S487" s="51">
        <f>IF(OR($Y487&lt;&gt;1,NOT(ISNUMBER($N487))),"",$E487*$N487)</f>
        <v/>
      </c>
      <c r="T487" s="51">
        <f>IF(OR($Y487&lt;&gt;1,NOT(ISNUMBER($O487))),"",$E487*$O487)</f>
        <v/>
      </c>
      <c r="U487" s="51">
        <f>IF(COUNT($P487:$T487)&lt;&gt;5,"",SUM($P487:$T487))</f>
        <v/>
      </c>
      <c r="V487" s="23">
        <f>IFERROR($U487/$E487,"")</f>
        <v/>
      </c>
      <c r="W487" s="25">
        <f>IF(COUNTA($A487:$K487)=0,"",IF($A487="","Informar competência",IF($B487="","Informar SKU",IF($C487="","Informar produto",IF($D487="","Informar categoria",IF(COUNTIF('Parâmetros'!$D$4:$D$13,$D487)=0,"Categoria fora da lista",IF($E487="","Informar estoque médio",IF($G487="","Informar armazenagem",IF(COUNTIFS($A$6:$A$505,$A487,$B$6:$B$505,$B487)&gt;1,"Duplicidade de competência e SKU",IF($Y487&lt;&gt;1,"Valor, taxa ou data inválida",IF($U487="","Revisar parâmetros padrão",IF($V487&gt;'Parâmetros'!$B$8,"Taxa acima do limite",IF($E487&gt;'Parâmetros'!$B$9,"Estoque acima do limite","OK")))))))))))))</f>
        <v/>
      </c>
      <c r="X487" s="26">
        <f>IF(OR($Y487&lt;&gt;1,$A487&lt;&gt;'Resumo'!$B$3,$U487=""),"",COUNTIFS($A$6:$A$505,'Resumo'!$B$3,$Y$6:$Y$505,1,$U$6:$U$505,"&gt;"&amp;$U487)+COUNTIFS($A$6:$A487,'Resumo'!$B$3,$Y$6:$Y487,1,$U$6:$U487,$U487))</f>
        <v/>
      </c>
      <c r="Y487" s="26">
        <f>IF(COUNTA($A487:$K487)=0,"",IFERROR(IF(AND(ISNUMBER($A487),DAY($A487)=1,$A487&gt;=DATE(2020,1,1),$A487&lt;=DATE(2100,12,1),$B487&lt;&gt;"",$C487&lt;&gt;"",$D487&lt;&gt;"",COUNTIF('Parâmetros'!$D$4:$D$13,$D487)=1,ISNUMBER($E487),$E487&gt;0,ISNUMBER($G487),$G487&gt;=0,OR($F487="",AND(ISNUMBER($F487),$F487&gt;=0,$F487&lt;=1)),OR($H487="",AND(ISNUMBER($H487),$H487&gt;=0,$H487&lt;=1)),OR($I487="",AND(ISNUMBER($I487),$I487&gt;=0,$I487&lt;=1)),OR($J487="",AND(ISNUMBER($J487),$J487&gt;=0,$J487&lt;=1)),COUNTIFS($A$6:$A$505,$A487,$B$6:$B$505,$B487)=1),1,0),0))</f>
        <v/>
      </c>
    </row>
    <row r="488">
      <c r="A488" s="46" t="n"/>
      <c r="B488" s="19" t="n"/>
      <c r="C488" s="20" t="n"/>
      <c r="D488" s="19" t="n"/>
      <c r="E488" s="50" t="n"/>
      <c r="F488" s="22" t="n"/>
      <c r="G488" s="50" t="n"/>
      <c r="H488" s="22" t="n"/>
      <c r="I488" s="22" t="n"/>
      <c r="J488" s="22" t="n"/>
      <c r="K488" s="20" t="n"/>
      <c r="L488" s="23">
        <f>IF($Y488&lt;&gt;1,"",IF($F488="",IF(AND(ISNUMBER('Parâmetros'!$B$4),'Parâmetros'!$B$4&gt;=0,'Parâmetros'!$B$4&lt;=1),'Parâmetros'!$B$4,""),$F488))</f>
        <v/>
      </c>
      <c r="M488" s="23">
        <f>IF($Y488&lt;&gt;1,"",IF($H488="",IF(AND(ISNUMBER('Parâmetros'!$B$5),'Parâmetros'!$B$5&gt;=0,'Parâmetros'!$B$5&lt;=1),'Parâmetros'!$B$5,""),$H488))</f>
        <v/>
      </c>
      <c r="N488" s="23">
        <f>IF($Y488&lt;&gt;1,"",IF($I488="",IF(AND(ISNUMBER('Parâmetros'!$B$6),'Parâmetros'!$B$6&gt;=0,'Parâmetros'!$B$6&lt;=1),'Parâmetros'!$B$6,""),$I488))</f>
        <v/>
      </c>
      <c r="O488" s="23">
        <f>IF($Y488&lt;&gt;1,"",IF($J488="",IF(AND(ISNUMBER('Parâmetros'!$B$7),'Parâmetros'!$B$7&gt;=0,'Parâmetros'!$B$7&lt;=1),'Parâmetros'!$B$7,""),$J488))</f>
        <v/>
      </c>
      <c r="P488" s="51">
        <f>IF(OR($Y488&lt;&gt;1,NOT(ISNUMBER($L488))),"",$E488*$L488)</f>
        <v/>
      </c>
      <c r="Q488" s="51">
        <f>IF($Y488&lt;&gt;1,"",$G488)</f>
        <v/>
      </c>
      <c r="R488" s="51">
        <f>IF(OR($Y488&lt;&gt;1,NOT(ISNUMBER($M488))),"",$E488*$M488)</f>
        <v/>
      </c>
      <c r="S488" s="51">
        <f>IF(OR($Y488&lt;&gt;1,NOT(ISNUMBER($N488))),"",$E488*$N488)</f>
        <v/>
      </c>
      <c r="T488" s="51">
        <f>IF(OR($Y488&lt;&gt;1,NOT(ISNUMBER($O488))),"",$E488*$O488)</f>
        <v/>
      </c>
      <c r="U488" s="51">
        <f>IF(COUNT($P488:$T488)&lt;&gt;5,"",SUM($P488:$T488))</f>
        <v/>
      </c>
      <c r="V488" s="23">
        <f>IFERROR($U488/$E488,"")</f>
        <v/>
      </c>
      <c r="W488" s="25">
        <f>IF(COUNTA($A488:$K488)=0,"",IF($A488="","Informar competência",IF($B488="","Informar SKU",IF($C488="","Informar produto",IF($D488="","Informar categoria",IF(COUNTIF('Parâmetros'!$D$4:$D$13,$D488)=0,"Categoria fora da lista",IF($E488="","Informar estoque médio",IF($G488="","Informar armazenagem",IF(COUNTIFS($A$6:$A$505,$A488,$B$6:$B$505,$B488)&gt;1,"Duplicidade de competência e SKU",IF($Y488&lt;&gt;1,"Valor, taxa ou data inválida",IF($U488="","Revisar parâmetros padrão",IF($V488&gt;'Parâmetros'!$B$8,"Taxa acima do limite",IF($E488&gt;'Parâmetros'!$B$9,"Estoque acima do limite","OK")))))))))))))</f>
        <v/>
      </c>
      <c r="X488" s="26">
        <f>IF(OR($Y488&lt;&gt;1,$A488&lt;&gt;'Resumo'!$B$3,$U488=""),"",COUNTIFS($A$6:$A$505,'Resumo'!$B$3,$Y$6:$Y$505,1,$U$6:$U$505,"&gt;"&amp;$U488)+COUNTIFS($A$6:$A488,'Resumo'!$B$3,$Y$6:$Y488,1,$U$6:$U488,$U488))</f>
        <v/>
      </c>
      <c r="Y488" s="26">
        <f>IF(COUNTA($A488:$K488)=0,"",IFERROR(IF(AND(ISNUMBER($A488),DAY($A488)=1,$A488&gt;=DATE(2020,1,1),$A488&lt;=DATE(2100,12,1),$B488&lt;&gt;"",$C488&lt;&gt;"",$D488&lt;&gt;"",COUNTIF('Parâmetros'!$D$4:$D$13,$D488)=1,ISNUMBER($E488),$E488&gt;0,ISNUMBER($G488),$G488&gt;=0,OR($F488="",AND(ISNUMBER($F488),$F488&gt;=0,$F488&lt;=1)),OR($H488="",AND(ISNUMBER($H488),$H488&gt;=0,$H488&lt;=1)),OR($I488="",AND(ISNUMBER($I488),$I488&gt;=0,$I488&lt;=1)),OR($J488="",AND(ISNUMBER($J488),$J488&gt;=0,$J488&lt;=1)),COUNTIFS($A$6:$A$505,$A488,$B$6:$B$505,$B488)=1),1,0),0))</f>
        <v/>
      </c>
    </row>
    <row r="489">
      <c r="A489" s="46" t="n"/>
      <c r="B489" s="19" t="n"/>
      <c r="C489" s="20" t="n"/>
      <c r="D489" s="19" t="n"/>
      <c r="E489" s="50" t="n"/>
      <c r="F489" s="22" t="n"/>
      <c r="G489" s="50" t="n"/>
      <c r="H489" s="22" t="n"/>
      <c r="I489" s="22" t="n"/>
      <c r="J489" s="22" t="n"/>
      <c r="K489" s="20" t="n"/>
      <c r="L489" s="23">
        <f>IF($Y489&lt;&gt;1,"",IF($F489="",IF(AND(ISNUMBER('Parâmetros'!$B$4),'Parâmetros'!$B$4&gt;=0,'Parâmetros'!$B$4&lt;=1),'Parâmetros'!$B$4,""),$F489))</f>
        <v/>
      </c>
      <c r="M489" s="23">
        <f>IF($Y489&lt;&gt;1,"",IF($H489="",IF(AND(ISNUMBER('Parâmetros'!$B$5),'Parâmetros'!$B$5&gt;=0,'Parâmetros'!$B$5&lt;=1),'Parâmetros'!$B$5,""),$H489))</f>
        <v/>
      </c>
      <c r="N489" s="23">
        <f>IF($Y489&lt;&gt;1,"",IF($I489="",IF(AND(ISNUMBER('Parâmetros'!$B$6),'Parâmetros'!$B$6&gt;=0,'Parâmetros'!$B$6&lt;=1),'Parâmetros'!$B$6,""),$I489))</f>
        <v/>
      </c>
      <c r="O489" s="23">
        <f>IF($Y489&lt;&gt;1,"",IF($J489="",IF(AND(ISNUMBER('Parâmetros'!$B$7),'Parâmetros'!$B$7&gt;=0,'Parâmetros'!$B$7&lt;=1),'Parâmetros'!$B$7,""),$J489))</f>
        <v/>
      </c>
      <c r="P489" s="51">
        <f>IF(OR($Y489&lt;&gt;1,NOT(ISNUMBER($L489))),"",$E489*$L489)</f>
        <v/>
      </c>
      <c r="Q489" s="51">
        <f>IF($Y489&lt;&gt;1,"",$G489)</f>
        <v/>
      </c>
      <c r="R489" s="51">
        <f>IF(OR($Y489&lt;&gt;1,NOT(ISNUMBER($M489))),"",$E489*$M489)</f>
        <v/>
      </c>
      <c r="S489" s="51">
        <f>IF(OR($Y489&lt;&gt;1,NOT(ISNUMBER($N489))),"",$E489*$N489)</f>
        <v/>
      </c>
      <c r="T489" s="51">
        <f>IF(OR($Y489&lt;&gt;1,NOT(ISNUMBER($O489))),"",$E489*$O489)</f>
        <v/>
      </c>
      <c r="U489" s="51">
        <f>IF(COUNT($P489:$T489)&lt;&gt;5,"",SUM($P489:$T489))</f>
        <v/>
      </c>
      <c r="V489" s="23">
        <f>IFERROR($U489/$E489,"")</f>
        <v/>
      </c>
      <c r="W489" s="25">
        <f>IF(COUNTA($A489:$K489)=0,"",IF($A489="","Informar competência",IF($B489="","Informar SKU",IF($C489="","Informar produto",IF($D489="","Informar categoria",IF(COUNTIF('Parâmetros'!$D$4:$D$13,$D489)=0,"Categoria fora da lista",IF($E489="","Informar estoque médio",IF($G489="","Informar armazenagem",IF(COUNTIFS($A$6:$A$505,$A489,$B$6:$B$505,$B489)&gt;1,"Duplicidade de competência e SKU",IF($Y489&lt;&gt;1,"Valor, taxa ou data inválida",IF($U489="","Revisar parâmetros padrão",IF($V489&gt;'Parâmetros'!$B$8,"Taxa acima do limite",IF($E489&gt;'Parâmetros'!$B$9,"Estoque acima do limite","OK")))))))))))))</f>
        <v/>
      </c>
      <c r="X489" s="26">
        <f>IF(OR($Y489&lt;&gt;1,$A489&lt;&gt;'Resumo'!$B$3,$U489=""),"",COUNTIFS($A$6:$A$505,'Resumo'!$B$3,$Y$6:$Y$505,1,$U$6:$U$505,"&gt;"&amp;$U489)+COUNTIFS($A$6:$A489,'Resumo'!$B$3,$Y$6:$Y489,1,$U$6:$U489,$U489))</f>
        <v/>
      </c>
      <c r="Y489" s="26">
        <f>IF(COUNTA($A489:$K489)=0,"",IFERROR(IF(AND(ISNUMBER($A489),DAY($A489)=1,$A489&gt;=DATE(2020,1,1),$A489&lt;=DATE(2100,12,1),$B489&lt;&gt;"",$C489&lt;&gt;"",$D489&lt;&gt;"",COUNTIF('Parâmetros'!$D$4:$D$13,$D489)=1,ISNUMBER($E489),$E489&gt;0,ISNUMBER($G489),$G489&gt;=0,OR($F489="",AND(ISNUMBER($F489),$F489&gt;=0,$F489&lt;=1)),OR($H489="",AND(ISNUMBER($H489),$H489&gt;=0,$H489&lt;=1)),OR($I489="",AND(ISNUMBER($I489),$I489&gt;=0,$I489&lt;=1)),OR($J489="",AND(ISNUMBER($J489),$J489&gt;=0,$J489&lt;=1)),COUNTIFS($A$6:$A$505,$A489,$B$6:$B$505,$B489)=1),1,0),0))</f>
        <v/>
      </c>
    </row>
    <row r="490">
      <c r="A490" s="46" t="n"/>
      <c r="B490" s="19" t="n"/>
      <c r="C490" s="20" t="n"/>
      <c r="D490" s="19" t="n"/>
      <c r="E490" s="50" t="n"/>
      <c r="F490" s="22" t="n"/>
      <c r="G490" s="50" t="n"/>
      <c r="H490" s="22" t="n"/>
      <c r="I490" s="22" t="n"/>
      <c r="J490" s="22" t="n"/>
      <c r="K490" s="20" t="n"/>
      <c r="L490" s="23">
        <f>IF($Y490&lt;&gt;1,"",IF($F490="",IF(AND(ISNUMBER('Parâmetros'!$B$4),'Parâmetros'!$B$4&gt;=0,'Parâmetros'!$B$4&lt;=1),'Parâmetros'!$B$4,""),$F490))</f>
        <v/>
      </c>
      <c r="M490" s="23">
        <f>IF($Y490&lt;&gt;1,"",IF($H490="",IF(AND(ISNUMBER('Parâmetros'!$B$5),'Parâmetros'!$B$5&gt;=0,'Parâmetros'!$B$5&lt;=1),'Parâmetros'!$B$5,""),$H490))</f>
        <v/>
      </c>
      <c r="N490" s="23">
        <f>IF($Y490&lt;&gt;1,"",IF($I490="",IF(AND(ISNUMBER('Parâmetros'!$B$6),'Parâmetros'!$B$6&gt;=0,'Parâmetros'!$B$6&lt;=1),'Parâmetros'!$B$6,""),$I490))</f>
        <v/>
      </c>
      <c r="O490" s="23">
        <f>IF($Y490&lt;&gt;1,"",IF($J490="",IF(AND(ISNUMBER('Parâmetros'!$B$7),'Parâmetros'!$B$7&gt;=0,'Parâmetros'!$B$7&lt;=1),'Parâmetros'!$B$7,""),$J490))</f>
        <v/>
      </c>
      <c r="P490" s="51">
        <f>IF(OR($Y490&lt;&gt;1,NOT(ISNUMBER($L490))),"",$E490*$L490)</f>
        <v/>
      </c>
      <c r="Q490" s="51">
        <f>IF($Y490&lt;&gt;1,"",$G490)</f>
        <v/>
      </c>
      <c r="R490" s="51">
        <f>IF(OR($Y490&lt;&gt;1,NOT(ISNUMBER($M490))),"",$E490*$M490)</f>
        <v/>
      </c>
      <c r="S490" s="51">
        <f>IF(OR($Y490&lt;&gt;1,NOT(ISNUMBER($N490))),"",$E490*$N490)</f>
        <v/>
      </c>
      <c r="T490" s="51">
        <f>IF(OR($Y490&lt;&gt;1,NOT(ISNUMBER($O490))),"",$E490*$O490)</f>
        <v/>
      </c>
      <c r="U490" s="51">
        <f>IF(COUNT($P490:$T490)&lt;&gt;5,"",SUM($P490:$T490))</f>
        <v/>
      </c>
      <c r="V490" s="23">
        <f>IFERROR($U490/$E490,"")</f>
        <v/>
      </c>
      <c r="W490" s="25">
        <f>IF(COUNTA($A490:$K490)=0,"",IF($A490="","Informar competência",IF($B490="","Informar SKU",IF($C490="","Informar produto",IF($D490="","Informar categoria",IF(COUNTIF('Parâmetros'!$D$4:$D$13,$D490)=0,"Categoria fora da lista",IF($E490="","Informar estoque médio",IF($G490="","Informar armazenagem",IF(COUNTIFS($A$6:$A$505,$A490,$B$6:$B$505,$B490)&gt;1,"Duplicidade de competência e SKU",IF($Y490&lt;&gt;1,"Valor, taxa ou data inválida",IF($U490="","Revisar parâmetros padrão",IF($V490&gt;'Parâmetros'!$B$8,"Taxa acima do limite",IF($E490&gt;'Parâmetros'!$B$9,"Estoque acima do limite","OK")))))))))))))</f>
        <v/>
      </c>
      <c r="X490" s="26">
        <f>IF(OR($Y490&lt;&gt;1,$A490&lt;&gt;'Resumo'!$B$3,$U490=""),"",COUNTIFS($A$6:$A$505,'Resumo'!$B$3,$Y$6:$Y$505,1,$U$6:$U$505,"&gt;"&amp;$U490)+COUNTIFS($A$6:$A490,'Resumo'!$B$3,$Y$6:$Y490,1,$U$6:$U490,$U490))</f>
        <v/>
      </c>
      <c r="Y490" s="26">
        <f>IF(COUNTA($A490:$K490)=0,"",IFERROR(IF(AND(ISNUMBER($A490),DAY($A490)=1,$A490&gt;=DATE(2020,1,1),$A490&lt;=DATE(2100,12,1),$B490&lt;&gt;"",$C490&lt;&gt;"",$D490&lt;&gt;"",COUNTIF('Parâmetros'!$D$4:$D$13,$D490)=1,ISNUMBER($E490),$E490&gt;0,ISNUMBER($G490),$G490&gt;=0,OR($F490="",AND(ISNUMBER($F490),$F490&gt;=0,$F490&lt;=1)),OR($H490="",AND(ISNUMBER($H490),$H490&gt;=0,$H490&lt;=1)),OR($I490="",AND(ISNUMBER($I490),$I490&gt;=0,$I490&lt;=1)),OR($J490="",AND(ISNUMBER($J490),$J490&gt;=0,$J490&lt;=1)),COUNTIFS($A$6:$A$505,$A490,$B$6:$B$505,$B490)=1),1,0),0))</f>
        <v/>
      </c>
    </row>
    <row r="491">
      <c r="A491" s="46" t="n"/>
      <c r="B491" s="19" t="n"/>
      <c r="C491" s="20" t="n"/>
      <c r="D491" s="19" t="n"/>
      <c r="E491" s="50" t="n"/>
      <c r="F491" s="22" t="n"/>
      <c r="G491" s="50" t="n"/>
      <c r="H491" s="22" t="n"/>
      <c r="I491" s="22" t="n"/>
      <c r="J491" s="22" t="n"/>
      <c r="K491" s="20" t="n"/>
      <c r="L491" s="23">
        <f>IF($Y491&lt;&gt;1,"",IF($F491="",IF(AND(ISNUMBER('Parâmetros'!$B$4),'Parâmetros'!$B$4&gt;=0,'Parâmetros'!$B$4&lt;=1),'Parâmetros'!$B$4,""),$F491))</f>
        <v/>
      </c>
      <c r="M491" s="23">
        <f>IF($Y491&lt;&gt;1,"",IF($H491="",IF(AND(ISNUMBER('Parâmetros'!$B$5),'Parâmetros'!$B$5&gt;=0,'Parâmetros'!$B$5&lt;=1),'Parâmetros'!$B$5,""),$H491))</f>
        <v/>
      </c>
      <c r="N491" s="23">
        <f>IF($Y491&lt;&gt;1,"",IF($I491="",IF(AND(ISNUMBER('Parâmetros'!$B$6),'Parâmetros'!$B$6&gt;=0,'Parâmetros'!$B$6&lt;=1),'Parâmetros'!$B$6,""),$I491))</f>
        <v/>
      </c>
      <c r="O491" s="23">
        <f>IF($Y491&lt;&gt;1,"",IF($J491="",IF(AND(ISNUMBER('Parâmetros'!$B$7),'Parâmetros'!$B$7&gt;=0,'Parâmetros'!$B$7&lt;=1),'Parâmetros'!$B$7,""),$J491))</f>
        <v/>
      </c>
      <c r="P491" s="51">
        <f>IF(OR($Y491&lt;&gt;1,NOT(ISNUMBER($L491))),"",$E491*$L491)</f>
        <v/>
      </c>
      <c r="Q491" s="51">
        <f>IF($Y491&lt;&gt;1,"",$G491)</f>
        <v/>
      </c>
      <c r="R491" s="51">
        <f>IF(OR($Y491&lt;&gt;1,NOT(ISNUMBER($M491))),"",$E491*$M491)</f>
        <v/>
      </c>
      <c r="S491" s="51">
        <f>IF(OR($Y491&lt;&gt;1,NOT(ISNUMBER($N491))),"",$E491*$N491)</f>
        <v/>
      </c>
      <c r="T491" s="51">
        <f>IF(OR($Y491&lt;&gt;1,NOT(ISNUMBER($O491))),"",$E491*$O491)</f>
        <v/>
      </c>
      <c r="U491" s="51">
        <f>IF(COUNT($P491:$T491)&lt;&gt;5,"",SUM($P491:$T491))</f>
        <v/>
      </c>
      <c r="V491" s="23">
        <f>IFERROR($U491/$E491,"")</f>
        <v/>
      </c>
      <c r="W491" s="25">
        <f>IF(COUNTA($A491:$K491)=0,"",IF($A491="","Informar competência",IF($B491="","Informar SKU",IF($C491="","Informar produto",IF($D491="","Informar categoria",IF(COUNTIF('Parâmetros'!$D$4:$D$13,$D491)=0,"Categoria fora da lista",IF($E491="","Informar estoque médio",IF($G491="","Informar armazenagem",IF(COUNTIFS($A$6:$A$505,$A491,$B$6:$B$505,$B491)&gt;1,"Duplicidade de competência e SKU",IF($Y491&lt;&gt;1,"Valor, taxa ou data inválida",IF($U491="","Revisar parâmetros padrão",IF($V491&gt;'Parâmetros'!$B$8,"Taxa acima do limite",IF($E491&gt;'Parâmetros'!$B$9,"Estoque acima do limite","OK")))))))))))))</f>
        <v/>
      </c>
      <c r="X491" s="26">
        <f>IF(OR($Y491&lt;&gt;1,$A491&lt;&gt;'Resumo'!$B$3,$U491=""),"",COUNTIFS($A$6:$A$505,'Resumo'!$B$3,$Y$6:$Y$505,1,$U$6:$U$505,"&gt;"&amp;$U491)+COUNTIFS($A$6:$A491,'Resumo'!$B$3,$Y$6:$Y491,1,$U$6:$U491,$U491))</f>
        <v/>
      </c>
      <c r="Y491" s="26">
        <f>IF(COUNTA($A491:$K491)=0,"",IFERROR(IF(AND(ISNUMBER($A491),DAY($A491)=1,$A491&gt;=DATE(2020,1,1),$A491&lt;=DATE(2100,12,1),$B491&lt;&gt;"",$C491&lt;&gt;"",$D491&lt;&gt;"",COUNTIF('Parâmetros'!$D$4:$D$13,$D491)=1,ISNUMBER($E491),$E491&gt;0,ISNUMBER($G491),$G491&gt;=0,OR($F491="",AND(ISNUMBER($F491),$F491&gt;=0,$F491&lt;=1)),OR($H491="",AND(ISNUMBER($H491),$H491&gt;=0,$H491&lt;=1)),OR($I491="",AND(ISNUMBER($I491),$I491&gt;=0,$I491&lt;=1)),OR($J491="",AND(ISNUMBER($J491),$J491&gt;=0,$J491&lt;=1)),COUNTIFS($A$6:$A$505,$A491,$B$6:$B$505,$B491)=1),1,0),0))</f>
        <v/>
      </c>
    </row>
    <row r="492">
      <c r="A492" s="46" t="n"/>
      <c r="B492" s="19" t="n"/>
      <c r="C492" s="20" t="n"/>
      <c r="D492" s="19" t="n"/>
      <c r="E492" s="50" t="n"/>
      <c r="F492" s="22" t="n"/>
      <c r="G492" s="50" t="n"/>
      <c r="H492" s="22" t="n"/>
      <c r="I492" s="22" t="n"/>
      <c r="J492" s="22" t="n"/>
      <c r="K492" s="20" t="n"/>
      <c r="L492" s="23">
        <f>IF($Y492&lt;&gt;1,"",IF($F492="",IF(AND(ISNUMBER('Parâmetros'!$B$4),'Parâmetros'!$B$4&gt;=0,'Parâmetros'!$B$4&lt;=1),'Parâmetros'!$B$4,""),$F492))</f>
        <v/>
      </c>
      <c r="M492" s="23">
        <f>IF($Y492&lt;&gt;1,"",IF($H492="",IF(AND(ISNUMBER('Parâmetros'!$B$5),'Parâmetros'!$B$5&gt;=0,'Parâmetros'!$B$5&lt;=1),'Parâmetros'!$B$5,""),$H492))</f>
        <v/>
      </c>
      <c r="N492" s="23">
        <f>IF($Y492&lt;&gt;1,"",IF($I492="",IF(AND(ISNUMBER('Parâmetros'!$B$6),'Parâmetros'!$B$6&gt;=0,'Parâmetros'!$B$6&lt;=1),'Parâmetros'!$B$6,""),$I492))</f>
        <v/>
      </c>
      <c r="O492" s="23">
        <f>IF($Y492&lt;&gt;1,"",IF($J492="",IF(AND(ISNUMBER('Parâmetros'!$B$7),'Parâmetros'!$B$7&gt;=0,'Parâmetros'!$B$7&lt;=1),'Parâmetros'!$B$7,""),$J492))</f>
        <v/>
      </c>
      <c r="P492" s="51">
        <f>IF(OR($Y492&lt;&gt;1,NOT(ISNUMBER($L492))),"",$E492*$L492)</f>
        <v/>
      </c>
      <c r="Q492" s="51">
        <f>IF($Y492&lt;&gt;1,"",$G492)</f>
        <v/>
      </c>
      <c r="R492" s="51">
        <f>IF(OR($Y492&lt;&gt;1,NOT(ISNUMBER($M492))),"",$E492*$M492)</f>
        <v/>
      </c>
      <c r="S492" s="51">
        <f>IF(OR($Y492&lt;&gt;1,NOT(ISNUMBER($N492))),"",$E492*$N492)</f>
        <v/>
      </c>
      <c r="T492" s="51">
        <f>IF(OR($Y492&lt;&gt;1,NOT(ISNUMBER($O492))),"",$E492*$O492)</f>
        <v/>
      </c>
      <c r="U492" s="51">
        <f>IF(COUNT($P492:$T492)&lt;&gt;5,"",SUM($P492:$T492))</f>
        <v/>
      </c>
      <c r="V492" s="23">
        <f>IFERROR($U492/$E492,"")</f>
        <v/>
      </c>
      <c r="W492" s="25">
        <f>IF(COUNTA($A492:$K492)=0,"",IF($A492="","Informar competência",IF($B492="","Informar SKU",IF($C492="","Informar produto",IF($D492="","Informar categoria",IF(COUNTIF('Parâmetros'!$D$4:$D$13,$D492)=0,"Categoria fora da lista",IF($E492="","Informar estoque médio",IF($G492="","Informar armazenagem",IF(COUNTIFS($A$6:$A$505,$A492,$B$6:$B$505,$B492)&gt;1,"Duplicidade de competência e SKU",IF($Y492&lt;&gt;1,"Valor, taxa ou data inválida",IF($U492="","Revisar parâmetros padrão",IF($V492&gt;'Parâmetros'!$B$8,"Taxa acima do limite",IF($E492&gt;'Parâmetros'!$B$9,"Estoque acima do limite","OK")))))))))))))</f>
        <v/>
      </c>
      <c r="X492" s="26">
        <f>IF(OR($Y492&lt;&gt;1,$A492&lt;&gt;'Resumo'!$B$3,$U492=""),"",COUNTIFS($A$6:$A$505,'Resumo'!$B$3,$Y$6:$Y$505,1,$U$6:$U$505,"&gt;"&amp;$U492)+COUNTIFS($A$6:$A492,'Resumo'!$B$3,$Y$6:$Y492,1,$U$6:$U492,$U492))</f>
        <v/>
      </c>
      <c r="Y492" s="26">
        <f>IF(COUNTA($A492:$K492)=0,"",IFERROR(IF(AND(ISNUMBER($A492),DAY($A492)=1,$A492&gt;=DATE(2020,1,1),$A492&lt;=DATE(2100,12,1),$B492&lt;&gt;"",$C492&lt;&gt;"",$D492&lt;&gt;"",COUNTIF('Parâmetros'!$D$4:$D$13,$D492)=1,ISNUMBER($E492),$E492&gt;0,ISNUMBER($G492),$G492&gt;=0,OR($F492="",AND(ISNUMBER($F492),$F492&gt;=0,$F492&lt;=1)),OR($H492="",AND(ISNUMBER($H492),$H492&gt;=0,$H492&lt;=1)),OR($I492="",AND(ISNUMBER($I492),$I492&gt;=0,$I492&lt;=1)),OR($J492="",AND(ISNUMBER($J492),$J492&gt;=0,$J492&lt;=1)),COUNTIFS($A$6:$A$505,$A492,$B$6:$B$505,$B492)=1),1,0),0))</f>
        <v/>
      </c>
    </row>
    <row r="493">
      <c r="A493" s="46" t="n"/>
      <c r="B493" s="19" t="n"/>
      <c r="C493" s="20" t="n"/>
      <c r="D493" s="19" t="n"/>
      <c r="E493" s="50" t="n"/>
      <c r="F493" s="22" t="n"/>
      <c r="G493" s="50" t="n"/>
      <c r="H493" s="22" t="n"/>
      <c r="I493" s="22" t="n"/>
      <c r="J493" s="22" t="n"/>
      <c r="K493" s="20" t="n"/>
      <c r="L493" s="23">
        <f>IF($Y493&lt;&gt;1,"",IF($F493="",IF(AND(ISNUMBER('Parâmetros'!$B$4),'Parâmetros'!$B$4&gt;=0,'Parâmetros'!$B$4&lt;=1),'Parâmetros'!$B$4,""),$F493))</f>
        <v/>
      </c>
      <c r="M493" s="23">
        <f>IF($Y493&lt;&gt;1,"",IF($H493="",IF(AND(ISNUMBER('Parâmetros'!$B$5),'Parâmetros'!$B$5&gt;=0,'Parâmetros'!$B$5&lt;=1),'Parâmetros'!$B$5,""),$H493))</f>
        <v/>
      </c>
      <c r="N493" s="23">
        <f>IF($Y493&lt;&gt;1,"",IF($I493="",IF(AND(ISNUMBER('Parâmetros'!$B$6),'Parâmetros'!$B$6&gt;=0,'Parâmetros'!$B$6&lt;=1),'Parâmetros'!$B$6,""),$I493))</f>
        <v/>
      </c>
      <c r="O493" s="23">
        <f>IF($Y493&lt;&gt;1,"",IF($J493="",IF(AND(ISNUMBER('Parâmetros'!$B$7),'Parâmetros'!$B$7&gt;=0,'Parâmetros'!$B$7&lt;=1),'Parâmetros'!$B$7,""),$J493))</f>
        <v/>
      </c>
      <c r="P493" s="51">
        <f>IF(OR($Y493&lt;&gt;1,NOT(ISNUMBER($L493))),"",$E493*$L493)</f>
        <v/>
      </c>
      <c r="Q493" s="51">
        <f>IF($Y493&lt;&gt;1,"",$G493)</f>
        <v/>
      </c>
      <c r="R493" s="51">
        <f>IF(OR($Y493&lt;&gt;1,NOT(ISNUMBER($M493))),"",$E493*$M493)</f>
        <v/>
      </c>
      <c r="S493" s="51">
        <f>IF(OR($Y493&lt;&gt;1,NOT(ISNUMBER($N493))),"",$E493*$N493)</f>
        <v/>
      </c>
      <c r="T493" s="51">
        <f>IF(OR($Y493&lt;&gt;1,NOT(ISNUMBER($O493))),"",$E493*$O493)</f>
        <v/>
      </c>
      <c r="U493" s="51">
        <f>IF(COUNT($P493:$T493)&lt;&gt;5,"",SUM($P493:$T493))</f>
        <v/>
      </c>
      <c r="V493" s="23">
        <f>IFERROR($U493/$E493,"")</f>
        <v/>
      </c>
      <c r="W493" s="25">
        <f>IF(COUNTA($A493:$K493)=0,"",IF($A493="","Informar competência",IF($B493="","Informar SKU",IF($C493="","Informar produto",IF($D493="","Informar categoria",IF(COUNTIF('Parâmetros'!$D$4:$D$13,$D493)=0,"Categoria fora da lista",IF($E493="","Informar estoque médio",IF($G493="","Informar armazenagem",IF(COUNTIFS($A$6:$A$505,$A493,$B$6:$B$505,$B493)&gt;1,"Duplicidade de competência e SKU",IF($Y493&lt;&gt;1,"Valor, taxa ou data inválida",IF($U493="","Revisar parâmetros padrão",IF($V493&gt;'Parâmetros'!$B$8,"Taxa acima do limite",IF($E493&gt;'Parâmetros'!$B$9,"Estoque acima do limite","OK")))))))))))))</f>
        <v/>
      </c>
      <c r="X493" s="26">
        <f>IF(OR($Y493&lt;&gt;1,$A493&lt;&gt;'Resumo'!$B$3,$U493=""),"",COUNTIFS($A$6:$A$505,'Resumo'!$B$3,$Y$6:$Y$505,1,$U$6:$U$505,"&gt;"&amp;$U493)+COUNTIFS($A$6:$A493,'Resumo'!$B$3,$Y$6:$Y493,1,$U$6:$U493,$U493))</f>
        <v/>
      </c>
      <c r="Y493" s="26">
        <f>IF(COUNTA($A493:$K493)=0,"",IFERROR(IF(AND(ISNUMBER($A493),DAY($A493)=1,$A493&gt;=DATE(2020,1,1),$A493&lt;=DATE(2100,12,1),$B493&lt;&gt;"",$C493&lt;&gt;"",$D493&lt;&gt;"",COUNTIF('Parâmetros'!$D$4:$D$13,$D493)=1,ISNUMBER($E493),$E493&gt;0,ISNUMBER($G493),$G493&gt;=0,OR($F493="",AND(ISNUMBER($F493),$F493&gt;=0,$F493&lt;=1)),OR($H493="",AND(ISNUMBER($H493),$H493&gt;=0,$H493&lt;=1)),OR($I493="",AND(ISNUMBER($I493),$I493&gt;=0,$I493&lt;=1)),OR($J493="",AND(ISNUMBER($J493),$J493&gt;=0,$J493&lt;=1)),COUNTIFS($A$6:$A$505,$A493,$B$6:$B$505,$B493)=1),1,0),0))</f>
        <v/>
      </c>
    </row>
    <row r="494">
      <c r="A494" s="46" t="n"/>
      <c r="B494" s="19" t="n"/>
      <c r="C494" s="20" t="n"/>
      <c r="D494" s="19" t="n"/>
      <c r="E494" s="50" t="n"/>
      <c r="F494" s="22" t="n"/>
      <c r="G494" s="50" t="n"/>
      <c r="H494" s="22" t="n"/>
      <c r="I494" s="22" t="n"/>
      <c r="J494" s="22" t="n"/>
      <c r="K494" s="20" t="n"/>
      <c r="L494" s="23">
        <f>IF($Y494&lt;&gt;1,"",IF($F494="",IF(AND(ISNUMBER('Parâmetros'!$B$4),'Parâmetros'!$B$4&gt;=0,'Parâmetros'!$B$4&lt;=1),'Parâmetros'!$B$4,""),$F494))</f>
        <v/>
      </c>
      <c r="M494" s="23">
        <f>IF($Y494&lt;&gt;1,"",IF($H494="",IF(AND(ISNUMBER('Parâmetros'!$B$5),'Parâmetros'!$B$5&gt;=0,'Parâmetros'!$B$5&lt;=1),'Parâmetros'!$B$5,""),$H494))</f>
        <v/>
      </c>
      <c r="N494" s="23">
        <f>IF($Y494&lt;&gt;1,"",IF($I494="",IF(AND(ISNUMBER('Parâmetros'!$B$6),'Parâmetros'!$B$6&gt;=0,'Parâmetros'!$B$6&lt;=1),'Parâmetros'!$B$6,""),$I494))</f>
        <v/>
      </c>
      <c r="O494" s="23">
        <f>IF($Y494&lt;&gt;1,"",IF($J494="",IF(AND(ISNUMBER('Parâmetros'!$B$7),'Parâmetros'!$B$7&gt;=0,'Parâmetros'!$B$7&lt;=1),'Parâmetros'!$B$7,""),$J494))</f>
        <v/>
      </c>
      <c r="P494" s="51">
        <f>IF(OR($Y494&lt;&gt;1,NOT(ISNUMBER($L494))),"",$E494*$L494)</f>
        <v/>
      </c>
      <c r="Q494" s="51">
        <f>IF($Y494&lt;&gt;1,"",$G494)</f>
        <v/>
      </c>
      <c r="R494" s="51">
        <f>IF(OR($Y494&lt;&gt;1,NOT(ISNUMBER($M494))),"",$E494*$M494)</f>
        <v/>
      </c>
      <c r="S494" s="51">
        <f>IF(OR($Y494&lt;&gt;1,NOT(ISNUMBER($N494))),"",$E494*$N494)</f>
        <v/>
      </c>
      <c r="T494" s="51">
        <f>IF(OR($Y494&lt;&gt;1,NOT(ISNUMBER($O494))),"",$E494*$O494)</f>
        <v/>
      </c>
      <c r="U494" s="51">
        <f>IF(COUNT($P494:$T494)&lt;&gt;5,"",SUM($P494:$T494))</f>
        <v/>
      </c>
      <c r="V494" s="23">
        <f>IFERROR($U494/$E494,"")</f>
        <v/>
      </c>
      <c r="W494" s="25">
        <f>IF(COUNTA($A494:$K494)=0,"",IF($A494="","Informar competência",IF($B494="","Informar SKU",IF($C494="","Informar produto",IF($D494="","Informar categoria",IF(COUNTIF('Parâmetros'!$D$4:$D$13,$D494)=0,"Categoria fora da lista",IF($E494="","Informar estoque médio",IF($G494="","Informar armazenagem",IF(COUNTIFS($A$6:$A$505,$A494,$B$6:$B$505,$B494)&gt;1,"Duplicidade de competência e SKU",IF($Y494&lt;&gt;1,"Valor, taxa ou data inválida",IF($U494="","Revisar parâmetros padrão",IF($V494&gt;'Parâmetros'!$B$8,"Taxa acima do limite",IF($E494&gt;'Parâmetros'!$B$9,"Estoque acima do limite","OK")))))))))))))</f>
        <v/>
      </c>
      <c r="X494" s="26">
        <f>IF(OR($Y494&lt;&gt;1,$A494&lt;&gt;'Resumo'!$B$3,$U494=""),"",COUNTIFS($A$6:$A$505,'Resumo'!$B$3,$Y$6:$Y$505,1,$U$6:$U$505,"&gt;"&amp;$U494)+COUNTIFS($A$6:$A494,'Resumo'!$B$3,$Y$6:$Y494,1,$U$6:$U494,$U494))</f>
        <v/>
      </c>
      <c r="Y494" s="26">
        <f>IF(COUNTA($A494:$K494)=0,"",IFERROR(IF(AND(ISNUMBER($A494),DAY($A494)=1,$A494&gt;=DATE(2020,1,1),$A494&lt;=DATE(2100,12,1),$B494&lt;&gt;"",$C494&lt;&gt;"",$D494&lt;&gt;"",COUNTIF('Parâmetros'!$D$4:$D$13,$D494)=1,ISNUMBER($E494),$E494&gt;0,ISNUMBER($G494),$G494&gt;=0,OR($F494="",AND(ISNUMBER($F494),$F494&gt;=0,$F494&lt;=1)),OR($H494="",AND(ISNUMBER($H494),$H494&gt;=0,$H494&lt;=1)),OR($I494="",AND(ISNUMBER($I494),$I494&gt;=0,$I494&lt;=1)),OR($J494="",AND(ISNUMBER($J494),$J494&gt;=0,$J494&lt;=1)),COUNTIFS($A$6:$A$505,$A494,$B$6:$B$505,$B494)=1),1,0),0))</f>
        <v/>
      </c>
    </row>
    <row r="495">
      <c r="A495" s="46" t="n"/>
      <c r="B495" s="19" t="n"/>
      <c r="C495" s="20" t="n"/>
      <c r="D495" s="19" t="n"/>
      <c r="E495" s="50" t="n"/>
      <c r="F495" s="22" t="n"/>
      <c r="G495" s="50" t="n"/>
      <c r="H495" s="22" t="n"/>
      <c r="I495" s="22" t="n"/>
      <c r="J495" s="22" t="n"/>
      <c r="K495" s="20" t="n"/>
      <c r="L495" s="23">
        <f>IF($Y495&lt;&gt;1,"",IF($F495="",IF(AND(ISNUMBER('Parâmetros'!$B$4),'Parâmetros'!$B$4&gt;=0,'Parâmetros'!$B$4&lt;=1),'Parâmetros'!$B$4,""),$F495))</f>
        <v/>
      </c>
      <c r="M495" s="23">
        <f>IF($Y495&lt;&gt;1,"",IF($H495="",IF(AND(ISNUMBER('Parâmetros'!$B$5),'Parâmetros'!$B$5&gt;=0,'Parâmetros'!$B$5&lt;=1),'Parâmetros'!$B$5,""),$H495))</f>
        <v/>
      </c>
      <c r="N495" s="23">
        <f>IF($Y495&lt;&gt;1,"",IF($I495="",IF(AND(ISNUMBER('Parâmetros'!$B$6),'Parâmetros'!$B$6&gt;=0,'Parâmetros'!$B$6&lt;=1),'Parâmetros'!$B$6,""),$I495))</f>
        <v/>
      </c>
      <c r="O495" s="23">
        <f>IF($Y495&lt;&gt;1,"",IF($J495="",IF(AND(ISNUMBER('Parâmetros'!$B$7),'Parâmetros'!$B$7&gt;=0,'Parâmetros'!$B$7&lt;=1),'Parâmetros'!$B$7,""),$J495))</f>
        <v/>
      </c>
      <c r="P495" s="51">
        <f>IF(OR($Y495&lt;&gt;1,NOT(ISNUMBER($L495))),"",$E495*$L495)</f>
        <v/>
      </c>
      <c r="Q495" s="51">
        <f>IF($Y495&lt;&gt;1,"",$G495)</f>
        <v/>
      </c>
      <c r="R495" s="51">
        <f>IF(OR($Y495&lt;&gt;1,NOT(ISNUMBER($M495))),"",$E495*$M495)</f>
        <v/>
      </c>
      <c r="S495" s="51">
        <f>IF(OR($Y495&lt;&gt;1,NOT(ISNUMBER($N495))),"",$E495*$N495)</f>
        <v/>
      </c>
      <c r="T495" s="51">
        <f>IF(OR($Y495&lt;&gt;1,NOT(ISNUMBER($O495))),"",$E495*$O495)</f>
        <v/>
      </c>
      <c r="U495" s="51">
        <f>IF(COUNT($P495:$T495)&lt;&gt;5,"",SUM($P495:$T495))</f>
        <v/>
      </c>
      <c r="V495" s="23">
        <f>IFERROR($U495/$E495,"")</f>
        <v/>
      </c>
      <c r="W495" s="25">
        <f>IF(COUNTA($A495:$K495)=0,"",IF($A495="","Informar competência",IF($B495="","Informar SKU",IF($C495="","Informar produto",IF($D495="","Informar categoria",IF(COUNTIF('Parâmetros'!$D$4:$D$13,$D495)=0,"Categoria fora da lista",IF($E495="","Informar estoque médio",IF($G495="","Informar armazenagem",IF(COUNTIFS($A$6:$A$505,$A495,$B$6:$B$505,$B495)&gt;1,"Duplicidade de competência e SKU",IF($Y495&lt;&gt;1,"Valor, taxa ou data inválida",IF($U495="","Revisar parâmetros padrão",IF($V495&gt;'Parâmetros'!$B$8,"Taxa acima do limite",IF($E495&gt;'Parâmetros'!$B$9,"Estoque acima do limite","OK")))))))))))))</f>
        <v/>
      </c>
      <c r="X495" s="26">
        <f>IF(OR($Y495&lt;&gt;1,$A495&lt;&gt;'Resumo'!$B$3,$U495=""),"",COUNTIFS($A$6:$A$505,'Resumo'!$B$3,$Y$6:$Y$505,1,$U$6:$U$505,"&gt;"&amp;$U495)+COUNTIFS($A$6:$A495,'Resumo'!$B$3,$Y$6:$Y495,1,$U$6:$U495,$U495))</f>
        <v/>
      </c>
      <c r="Y495" s="26">
        <f>IF(COUNTA($A495:$K495)=0,"",IFERROR(IF(AND(ISNUMBER($A495),DAY($A495)=1,$A495&gt;=DATE(2020,1,1),$A495&lt;=DATE(2100,12,1),$B495&lt;&gt;"",$C495&lt;&gt;"",$D495&lt;&gt;"",COUNTIF('Parâmetros'!$D$4:$D$13,$D495)=1,ISNUMBER($E495),$E495&gt;0,ISNUMBER($G495),$G495&gt;=0,OR($F495="",AND(ISNUMBER($F495),$F495&gt;=0,$F495&lt;=1)),OR($H495="",AND(ISNUMBER($H495),$H495&gt;=0,$H495&lt;=1)),OR($I495="",AND(ISNUMBER($I495),$I495&gt;=0,$I495&lt;=1)),OR($J495="",AND(ISNUMBER($J495),$J495&gt;=0,$J495&lt;=1)),COUNTIFS($A$6:$A$505,$A495,$B$6:$B$505,$B495)=1),1,0),0))</f>
        <v/>
      </c>
    </row>
    <row r="496">
      <c r="A496" s="46" t="n"/>
      <c r="B496" s="19" t="n"/>
      <c r="C496" s="20" t="n"/>
      <c r="D496" s="19" t="n"/>
      <c r="E496" s="50" t="n"/>
      <c r="F496" s="22" t="n"/>
      <c r="G496" s="50" t="n"/>
      <c r="H496" s="22" t="n"/>
      <c r="I496" s="22" t="n"/>
      <c r="J496" s="22" t="n"/>
      <c r="K496" s="20" t="n"/>
      <c r="L496" s="23">
        <f>IF($Y496&lt;&gt;1,"",IF($F496="",IF(AND(ISNUMBER('Parâmetros'!$B$4),'Parâmetros'!$B$4&gt;=0,'Parâmetros'!$B$4&lt;=1),'Parâmetros'!$B$4,""),$F496))</f>
        <v/>
      </c>
      <c r="M496" s="23">
        <f>IF($Y496&lt;&gt;1,"",IF($H496="",IF(AND(ISNUMBER('Parâmetros'!$B$5),'Parâmetros'!$B$5&gt;=0,'Parâmetros'!$B$5&lt;=1),'Parâmetros'!$B$5,""),$H496))</f>
        <v/>
      </c>
      <c r="N496" s="23">
        <f>IF($Y496&lt;&gt;1,"",IF($I496="",IF(AND(ISNUMBER('Parâmetros'!$B$6),'Parâmetros'!$B$6&gt;=0,'Parâmetros'!$B$6&lt;=1),'Parâmetros'!$B$6,""),$I496))</f>
        <v/>
      </c>
      <c r="O496" s="23">
        <f>IF($Y496&lt;&gt;1,"",IF($J496="",IF(AND(ISNUMBER('Parâmetros'!$B$7),'Parâmetros'!$B$7&gt;=0,'Parâmetros'!$B$7&lt;=1),'Parâmetros'!$B$7,""),$J496))</f>
        <v/>
      </c>
      <c r="P496" s="51">
        <f>IF(OR($Y496&lt;&gt;1,NOT(ISNUMBER($L496))),"",$E496*$L496)</f>
        <v/>
      </c>
      <c r="Q496" s="51">
        <f>IF($Y496&lt;&gt;1,"",$G496)</f>
        <v/>
      </c>
      <c r="R496" s="51">
        <f>IF(OR($Y496&lt;&gt;1,NOT(ISNUMBER($M496))),"",$E496*$M496)</f>
        <v/>
      </c>
      <c r="S496" s="51">
        <f>IF(OR($Y496&lt;&gt;1,NOT(ISNUMBER($N496))),"",$E496*$N496)</f>
        <v/>
      </c>
      <c r="T496" s="51">
        <f>IF(OR($Y496&lt;&gt;1,NOT(ISNUMBER($O496))),"",$E496*$O496)</f>
        <v/>
      </c>
      <c r="U496" s="51">
        <f>IF(COUNT($P496:$T496)&lt;&gt;5,"",SUM($P496:$T496))</f>
        <v/>
      </c>
      <c r="V496" s="23">
        <f>IFERROR($U496/$E496,"")</f>
        <v/>
      </c>
      <c r="W496" s="25">
        <f>IF(COUNTA($A496:$K496)=0,"",IF($A496="","Informar competência",IF($B496="","Informar SKU",IF($C496="","Informar produto",IF($D496="","Informar categoria",IF(COUNTIF('Parâmetros'!$D$4:$D$13,$D496)=0,"Categoria fora da lista",IF($E496="","Informar estoque médio",IF($G496="","Informar armazenagem",IF(COUNTIFS($A$6:$A$505,$A496,$B$6:$B$505,$B496)&gt;1,"Duplicidade de competência e SKU",IF($Y496&lt;&gt;1,"Valor, taxa ou data inválida",IF($U496="","Revisar parâmetros padrão",IF($V496&gt;'Parâmetros'!$B$8,"Taxa acima do limite",IF($E496&gt;'Parâmetros'!$B$9,"Estoque acima do limite","OK")))))))))))))</f>
        <v/>
      </c>
      <c r="X496" s="26">
        <f>IF(OR($Y496&lt;&gt;1,$A496&lt;&gt;'Resumo'!$B$3,$U496=""),"",COUNTIFS($A$6:$A$505,'Resumo'!$B$3,$Y$6:$Y$505,1,$U$6:$U$505,"&gt;"&amp;$U496)+COUNTIFS($A$6:$A496,'Resumo'!$B$3,$Y$6:$Y496,1,$U$6:$U496,$U496))</f>
        <v/>
      </c>
      <c r="Y496" s="26">
        <f>IF(COUNTA($A496:$K496)=0,"",IFERROR(IF(AND(ISNUMBER($A496),DAY($A496)=1,$A496&gt;=DATE(2020,1,1),$A496&lt;=DATE(2100,12,1),$B496&lt;&gt;"",$C496&lt;&gt;"",$D496&lt;&gt;"",COUNTIF('Parâmetros'!$D$4:$D$13,$D496)=1,ISNUMBER($E496),$E496&gt;0,ISNUMBER($G496),$G496&gt;=0,OR($F496="",AND(ISNUMBER($F496),$F496&gt;=0,$F496&lt;=1)),OR($H496="",AND(ISNUMBER($H496),$H496&gt;=0,$H496&lt;=1)),OR($I496="",AND(ISNUMBER($I496),$I496&gt;=0,$I496&lt;=1)),OR($J496="",AND(ISNUMBER($J496),$J496&gt;=0,$J496&lt;=1)),COUNTIFS($A$6:$A$505,$A496,$B$6:$B$505,$B496)=1),1,0),0))</f>
        <v/>
      </c>
    </row>
    <row r="497">
      <c r="A497" s="46" t="n"/>
      <c r="B497" s="19" t="n"/>
      <c r="C497" s="20" t="n"/>
      <c r="D497" s="19" t="n"/>
      <c r="E497" s="50" t="n"/>
      <c r="F497" s="22" t="n"/>
      <c r="G497" s="50" t="n"/>
      <c r="H497" s="22" t="n"/>
      <c r="I497" s="22" t="n"/>
      <c r="J497" s="22" t="n"/>
      <c r="K497" s="20" t="n"/>
      <c r="L497" s="23">
        <f>IF($Y497&lt;&gt;1,"",IF($F497="",IF(AND(ISNUMBER('Parâmetros'!$B$4),'Parâmetros'!$B$4&gt;=0,'Parâmetros'!$B$4&lt;=1),'Parâmetros'!$B$4,""),$F497))</f>
        <v/>
      </c>
      <c r="M497" s="23">
        <f>IF($Y497&lt;&gt;1,"",IF($H497="",IF(AND(ISNUMBER('Parâmetros'!$B$5),'Parâmetros'!$B$5&gt;=0,'Parâmetros'!$B$5&lt;=1),'Parâmetros'!$B$5,""),$H497))</f>
        <v/>
      </c>
      <c r="N497" s="23">
        <f>IF($Y497&lt;&gt;1,"",IF($I497="",IF(AND(ISNUMBER('Parâmetros'!$B$6),'Parâmetros'!$B$6&gt;=0,'Parâmetros'!$B$6&lt;=1),'Parâmetros'!$B$6,""),$I497))</f>
        <v/>
      </c>
      <c r="O497" s="23">
        <f>IF($Y497&lt;&gt;1,"",IF($J497="",IF(AND(ISNUMBER('Parâmetros'!$B$7),'Parâmetros'!$B$7&gt;=0,'Parâmetros'!$B$7&lt;=1),'Parâmetros'!$B$7,""),$J497))</f>
        <v/>
      </c>
      <c r="P497" s="51">
        <f>IF(OR($Y497&lt;&gt;1,NOT(ISNUMBER($L497))),"",$E497*$L497)</f>
        <v/>
      </c>
      <c r="Q497" s="51">
        <f>IF($Y497&lt;&gt;1,"",$G497)</f>
        <v/>
      </c>
      <c r="R497" s="51">
        <f>IF(OR($Y497&lt;&gt;1,NOT(ISNUMBER($M497))),"",$E497*$M497)</f>
        <v/>
      </c>
      <c r="S497" s="51">
        <f>IF(OR($Y497&lt;&gt;1,NOT(ISNUMBER($N497))),"",$E497*$N497)</f>
        <v/>
      </c>
      <c r="T497" s="51">
        <f>IF(OR($Y497&lt;&gt;1,NOT(ISNUMBER($O497))),"",$E497*$O497)</f>
        <v/>
      </c>
      <c r="U497" s="51">
        <f>IF(COUNT($P497:$T497)&lt;&gt;5,"",SUM($P497:$T497))</f>
        <v/>
      </c>
      <c r="V497" s="23">
        <f>IFERROR($U497/$E497,"")</f>
        <v/>
      </c>
      <c r="W497" s="25">
        <f>IF(COUNTA($A497:$K497)=0,"",IF($A497="","Informar competência",IF($B497="","Informar SKU",IF($C497="","Informar produto",IF($D497="","Informar categoria",IF(COUNTIF('Parâmetros'!$D$4:$D$13,$D497)=0,"Categoria fora da lista",IF($E497="","Informar estoque médio",IF($G497="","Informar armazenagem",IF(COUNTIFS($A$6:$A$505,$A497,$B$6:$B$505,$B497)&gt;1,"Duplicidade de competência e SKU",IF($Y497&lt;&gt;1,"Valor, taxa ou data inválida",IF($U497="","Revisar parâmetros padrão",IF($V497&gt;'Parâmetros'!$B$8,"Taxa acima do limite",IF($E497&gt;'Parâmetros'!$B$9,"Estoque acima do limite","OK")))))))))))))</f>
        <v/>
      </c>
      <c r="X497" s="26">
        <f>IF(OR($Y497&lt;&gt;1,$A497&lt;&gt;'Resumo'!$B$3,$U497=""),"",COUNTIFS($A$6:$A$505,'Resumo'!$B$3,$Y$6:$Y$505,1,$U$6:$U$505,"&gt;"&amp;$U497)+COUNTIFS($A$6:$A497,'Resumo'!$B$3,$Y$6:$Y497,1,$U$6:$U497,$U497))</f>
        <v/>
      </c>
      <c r="Y497" s="26">
        <f>IF(COUNTA($A497:$K497)=0,"",IFERROR(IF(AND(ISNUMBER($A497),DAY($A497)=1,$A497&gt;=DATE(2020,1,1),$A497&lt;=DATE(2100,12,1),$B497&lt;&gt;"",$C497&lt;&gt;"",$D497&lt;&gt;"",COUNTIF('Parâmetros'!$D$4:$D$13,$D497)=1,ISNUMBER($E497),$E497&gt;0,ISNUMBER($G497),$G497&gt;=0,OR($F497="",AND(ISNUMBER($F497),$F497&gt;=0,$F497&lt;=1)),OR($H497="",AND(ISNUMBER($H497),$H497&gt;=0,$H497&lt;=1)),OR($I497="",AND(ISNUMBER($I497),$I497&gt;=0,$I497&lt;=1)),OR($J497="",AND(ISNUMBER($J497),$J497&gt;=0,$J497&lt;=1)),COUNTIFS($A$6:$A$505,$A497,$B$6:$B$505,$B497)=1),1,0),0))</f>
        <v/>
      </c>
    </row>
    <row r="498">
      <c r="A498" s="46" t="n"/>
      <c r="B498" s="19" t="n"/>
      <c r="C498" s="20" t="n"/>
      <c r="D498" s="19" t="n"/>
      <c r="E498" s="50" t="n"/>
      <c r="F498" s="22" t="n"/>
      <c r="G498" s="50" t="n"/>
      <c r="H498" s="22" t="n"/>
      <c r="I498" s="22" t="n"/>
      <c r="J498" s="22" t="n"/>
      <c r="K498" s="20" t="n"/>
      <c r="L498" s="23">
        <f>IF($Y498&lt;&gt;1,"",IF($F498="",IF(AND(ISNUMBER('Parâmetros'!$B$4),'Parâmetros'!$B$4&gt;=0,'Parâmetros'!$B$4&lt;=1),'Parâmetros'!$B$4,""),$F498))</f>
        <v/>
      </c>
      <c r="M498" s="23">
        <f>IF($Y498&lt;&gt;1,"",IF($H498="",IF(AND(ISNUMBER('Parâmetros'!$B$5),'Parâmetros'!$B$5&gt;=0,'Parâmetros'!$B$5&lt;=1),'Parâmetros'!$B$5,""),$H498))</f>
        <v/>
      </c>
      <c r="N498" s="23">
        <f>IF($Y498&lt;&gt;1,"",IF($I498="",IF(AND(ISNUMBER('Parâmetros'!$B$6),'Parâmetros'!$B$6&gt;=0,'Parâmetros'!$B$6&lt;=1),'Parâmetros'!$B$6,""),$I498))</f>
        <v/>
      </c>
      <c r="O498" s="23">
        <f>IF($Y498&lt;&gt;1,"",IF($J498="",IF(AND(ISNUMBER('Parâmetros'!$B$7),'Parâmetros'!$B$7&gt;=0,'Parâmetros'!$B$7&lt;=1),'Parâmetros'!$B$7,""),$J498))</f>
        <v/>
      </c>
      <c r="P498" s="51">
        <f>IF(OR($Y498&lt;&gt;1,NOT(ISNUMBER($L498))),"",$E498*$L498)</f>
        <v/>
      </c>
      <c r="Q498" s="51">
        <f>IF($Y498&lt;&gt;1,"",$G498)</f>
        <v/>
      </c>
      <c r="R498" s="51">
        <f>IF(OR($Y498&lt;&gt;1,NOT(ISNUMBER($M498))),"",$E498*$M498)</f>
        <v/>
      </c>
      <c r="S498" s="51">
        <f>IF(OR($Y498&lt;&gt;1,NOT(ISNUMBER($N498))),"",$E498*$N498)</f>
        <v/>
      </c>
      <c r="T498" s="51">
        <f>IF(OR($Y498&lt;&gt;1,NOT(ISNUMBER($O498))),"",$E498*$O498)</f>
        <v/>
      </c>
      <c r="U498" s="51">
        <f>IF(COUNT($P498:$T498)&lt;&gt;5,"",SUM($P498:$T498))</f>
        <v/>
      </c>
      <c r="V498" s="23">
        <f>IFERROR($U498/$E498,"")</f>
        <v/>
      </c>
      <c r="W498" s="25">
        <f>IF(COUNTA($A498:$K498)=0,"",IF($A498="","Informar competência",IF($B498="","Informar SKU",IF($C498="","Informar produto",IF($D498="","Informar categoria",IF(COUNTIF('Parâmetros'!$D$4:$D$13,$D498)=0,"Categoria fora da lista",IF($E498="","Informar estoque médio",IF($G498="","Informar armazenagem",IF(COUNTIFS($A$6:$A$505,$A498,$B$6:$B$505,$B498)&gt;1,"Duplicidade de competência e SKU",IF($Y498&lt;&gt;1,"Valor, taxa ou data inválida",IF($U498="","Revisar parâmetros padrão",IF($V498&gt;'Parâmetros'!$B$8,"Taxa acima do limite",IF($E498&gt;'Parâmetros'!$B$9,"Estoque acima do limite","OK")))))))))))))</f>
        <v/>
      </c>
      <c r="X498" s="26">
        <f>IF(OR($Y498&lt;&gt;1,$A498&lt;&gt;'Resumo'!$B$3,$U498=""),"",COUNTIFS($A$6:$A$505,'Resumo'!$B$3,$Y$6:$Y$505,1,$U$6:$U$505,"&gt;"&amp;$U498)+COUNTIFS($A$6:$A498,'Resumo'!$B$3,$Y$6:$Y498,1,$U$6:$U498,$U498))</f>
        <v/>
      </c>
      <c r="Y498" s="26">
        <f>IF(COUNTA($A498:$K498)=0,"",IFERROR(IF(AND(ISNUMBER($A498),DAY($A498)=1,$A498&gt;=DATE(2020,1,1),$A498&lt;=DATE(2100,12,1),$B498&lt;&gt;"",$C498&lt;&gt;"",$D498&lt;&gt;"",COUNTIF('Parâmetros'!$D$4:$D$13,$D498)=1,ISNUMBER($E498),$E498&gt;0,ISNUMBER($G498),$G498&gt;=0,OR($F498="",AND(ISNUMBER($F498),$F498&gt;=0,$F498&lt;=1)),OR($H498="",AND(ISNUMBER($H498),$H498&gt;=0,$H498&lt;=1)),OR($I498="",AND(ISNUMBER($I498),$I498&gt;=0,$I498&lt;=1)),OR($J498="",AND(ISNUMBER($J498),$J498&gt;=0,$J498&lt;=1)),COUNTIFS($A$6:$A$505,$A498,$B$6:$B$505,$B498)=1),1,0),0))</f>
        <v/>
      </c>
    </row>
    <row r="499">
      <c r="A499" s="46" t="n"/>
      <c r="B499" s="19" t="n"/>
      <c r="C499" s="20" t="n"/>
      <c r="D499" s="19" t="n"/>
      <c r="E499" s="50" t="n"/>
      <c r="F499" s="22" t="n"/>
      <c r="G499" s="50" t="n"/>
      <c r="H499" s="22" t="n"/>
      <c r="I499" s="22" t="n"/>
      <c r="J499" s="22" t="n"/>
      <c r="K499" s="20" t="n"/>
      <c r="L499" s="23">
        <f>IF($Y499&lt;&gt;1,"",IF($F499="",IF(AND(ISNUMBER('Parâmetros'!$B$4),'Parâmetros'!$B$4&gt;=0,'Parâmetros'!$B$4&lt;=1),'Parâmetros'!$B$4,""),$F499))</f>
        <v/>
      </c>
      <c r="M499" s="23">
        <f>IF($Y499&lt;&gt;1,"",IF($H499="",IF(AND(ISNUMBER('Parâmetros'!$B$5),'Parâmetros'!$B$5&gt;=0,'Parâmetros'!$B$5&lt;=1),'Parâmetros'!$B$5,""),$H499))</f>
        <v/>
      </c>
      <c r="N499" s="23">
        <f>IF($Y499&lt;&gt;1,"",IF($I499="",IF(AND(ISNUMBER('Parâmetros'!$B$6),'Parâmetros'!$B$6&gt;=0,'Parâmetros'!$B$6&lt;=1),'Parâmetros'!$B$6,""),$I499))</f>
        <v/>
      </c>
      <c r="O499" s="23">
        <f>IF($Y499&lt;&gt;1,"",IF($J499="",IF(AND(ISNUMBER('Parâmetros'!$B$7),'Parâmetros'!$B$7&gt;=0,'Parâmetros'!$B$7&lt;=1),'Parâmetros'!$B$7,""),$J499))</f>
        <v/>
      </c>
      <c r="P499" s="51">
        <f>IF(OR($Y499&lt;&gt;1,NOT(ISNUMBER($L499))),"",$E499*$L499)</f>
        <v/>
      </c>
      <c r="Q499" s="51">
        <f>IF($Y499&lt;&gt;1,"",$G499)</f>
        <v/>
      </c>
      <c r="R499" s="51">
        <f>IF(OR($Y499&lt;&gt;1,NOT(ISNUMBER($M499))),"",$E499*$M499)</f>
        <v/>
      </c>
      <c r="S499" s="51">
        <f>IF(OR($Y499&lt;&gt;1,NOT(ISNUMBER($N499))),"",$E499*$N499)</f>
        <v/>
      </c>
      <c r="T499" s="51">
        <f>IF(OR($Y499&lt;&gt;1,NOT(ISNUMBER($O499))),"",$E499*$O499)</f>
        <v/>
      </c>
      <c r="U499" s="51">
        <f>IF(COUNT($P499:$T499)&lt;&gt;5,"",SUM($P499:$T499))</f>
        <v/>
      </c>
      <c r="V499" s="23">
        <f>IFERROR($U499/$E499,"")</f>
        <v/>
      </c>
      <c r="W499" s="25">
        <f>IF(COUNTA($A499:$K499)=0,"",IF($A499="","Informar competência",IF($B499="","Informar SKU",IF($C499="","Informar produto",IF($D499="","Informar categoria",IF(COUNTIF('Parâmetros'!$D$4:$D$13,$D499)=0,"Categoria fora da lista",IF($E499="","Informar estoque médio",IF($G499="","Informar armazenagem",IF(COUNTIFS($A$6:$A$505,$A499,$B$6:$B$505,$B499)&gt;1,"Duplicidade de competência e SKU",IF($Y499&lt;&gt;1,"Valor, taxa ou data inválida",IF($U499="","Revisar parâmetros padrão",IF($V499&gt;'Parâmetros'!$B$8,"Taxa acima do limite",IF($E499&gt;'Parâmetros'!$B$9,"Estoque acima do limite","OK")))))))))))))</f>
        <v/>
      </c>
      <c r="X499" s="26">
        <f>IF(OR($Y499&lt;&gt;1,$A499&lt;&gt;'Resumo'!$B$3,$U499=""),"",COUNTIFS($A$6:$A$505,'Resumo'!$B$3,$Y$6:$Y$505,1,$U$6:$U$505,"&gt;"&amp;$U499)+COUNTIFS($A$6:$A499,'Resumo'!$B$3,$Y$6:$Y499,1,$U$6:$U499,$U499))</f>
        <v/>
      </c>
      <c r="Y499" s="26">
        <f>IF(COUNTA($A499:$K499)=0,"",IFERROR(IF(AND(ISNUMBER($A499),DAY($A499)=1,$A499&gt;=DATE(2020,1,1),$A499&lt;=DATE(2100,12,1),$B499&lt;&gt;"",$C499&lt;&gt;"",$D499&lt;&gt;"",COUNTIF('Parâmetros'!$D$4:$D$13,$D499)=1,ISNUMBER($E499),$E499&gt;0,ISNUMBER($G499),$G499&gt;=0,OR($F499="",AND(ISNUMBER($F499),$F499&gt;=0,$F499&lt;=1)),OR($H499="",AND(ISNUMBER($H499),$H499&gt;=0,$H499&lt;=1)),OR($I499="",AND(ISNUMBER($I499),$I499&gt;=0,$I499&lt;=1)),OR($J499="",AND(ISNUMBER($J499),$J499&gt;=0,$J499&lt;=1)),COUNTIFS($A$6:$A$505,$A499,$B$6:$B$505,$B499)=1),1,0),0))</f>
        <v/>
      </c>
    </row>
    <row r="500">
      <c r="A500" s="46" t="n"/>
      <c r="B500" s="19" t="n"/>
      <c r="C500" s="20" t="n"/>
      <c r="D500" s="19" t="n"/>
      <c r="E500" s="50" t="n"/>
      <c r="F500" s="22" t="n"/>
      <c r="G500" s="50" t="n"/>
      <c r="H500" s="22" t="n"/>
      <c r="I500" s="22" t="n"/>
      <c r="J500" s="22" t="n"/>
      <c r="K500" s="20" t="n"/>
      <c r="L500" s="23">
        <f>IF($Y500&lt;&gt;1,"",IF($F500="",IF(AND(ISNUMBER('Parâmetros'!$B$4),'Parâmetros'!$B$4&gt;=0,'Parâmetros'!$B$4&lt;=1),'Parâmetros'!$B$4,""),$F500))</f>
        <v/>
      </c>
      <c r="M500" s="23">
        <f>IF($Y500&lt;&gt;1,"",IF($H500="",IF(AND(ISNUMBER('Parâmetros'!$B$5),'Parâmetros'!$B$5&gt;=0,'Parâmetros'!$B$5&lt;=1),'Parâmetros'!$B$5,""),$H500))</f>
        <v/>
      </c>
      <c r="N500" s="23">
        <f>IF($Y500&lt;&gt;1,"",IF($I500="",IF(AND(ISNUMBER('Parâmetros'!$B$6),'Parâmetros'!$B$6&gt;=0,'Parâmetros'!$B$6&lt;=1),'Parâmetros'!$B$6,""),$I500))</f>
        <v/>
      </c>
      <c r="O500" s="23">
        <f>IF($Y500&lt;&gt;1,"",IF($J500="",IF(AND(ISNUMBER('Parâmetros'!$B$7),'Parâmetros'!$B$7&gt;=0,'Parâmetros'!$B$7&lt;=1),'Parâmetros'!$B$7,""),$J500))</f>
        <v/>
      </c>
      <c r="P500" s="51">
        <f>IF(OR($Y500&lt;&gt;1,NOT(ISNUMBER($L500))),"",$E500*$L500)</f>
        <v/>
      </c>
      <c r="Q500" s="51">
        <f>IF($Y500&lt;&gt;1,"",$G500)</f>
        <v/>
      </c>
      <c r="R500" s="51">
        <f>IF(OR($Y500&lt;&gt;1,NOT(ISNUMBER($M500))),"",$E500*$M500)</f>
        <v/>
      </c>
      <c r="S500" s="51">
        <f>IF(OR($Y500&lt;&gt;1,NOT(ISNUMBER($N500))),"",$E500*$N500)</f>
        <v/>
      </c>
      <c r="T500" s="51">
        <f>IF(OR($Y500&lt;&gt;1,NOT(ISNUMBER($O500))),"",$E500*$O500)</f>
        <v/>
      </c>
      <c r="U500" s="51">
        <f>IF(COUNT($P500:$T500)&lt;&gt;5,"",SUM($P500:$T500))</f>
        <v/>
      </c>
      <c r="V500" s="23">
        <f>IFERROR($U500/$E500,"")</f>
        <v/>
      </c>
      <c r="W500" s="25">
        <f>IF(COUNTA($A500:$K500)=0,"",IF($A500="","Informar competência",IF($B500="","Informar SKU",IF($C500="","Informar produto",IF($D500="","Informar categoria",IF(COUNTIF('Parâmetros'!$D$4:$D$13,$D500)=0,"Categoria fora da lista",IF($E500="","Informar estoque médio",IF($G500="","Informar armazenagem",IF(COUNTIFS($A$6:$A$505,$A500,$B$6:$B$505,$B500)&gt;1,"Duplicidade de competência e SKU",IF($Y500&lt;&gt;1,"Valor, taxa ou data inválida",IF($U500="","Revisar parâmetros padrão",IF($V500&gt;'Parâmetros'!$B$8,"Taxa acima do limite",IF($E500&gt;'Parâmetros'!$B$9,"Estoque acima do limite","OK")))))))))))))</f>
        <v/>
      </c>
      <c r="X500" s="26">
        <f>IF(OR($Y500&lt;&gt;1,$A500&lt;&gt;'Resumo'!$B$3,$U500=""),"",COUNTIFS($A$6:$A$505,'Resumo'!$B$3,$Y$6:$Y$505,1,$U$6:$U$505,"&gt;"&amp;$U500)+COUNTIFS($A$6:$A500,'Resumo'!$B$3,$Y$6:$Y500,1,$U$6:$U500,$U500))</f>
        <v/>
      </c>
      <c r="Y500" s="26">
        <f>IF(COUNTA($A500:$K500)=0,"",IFERROR(IF(AND(ISNUMBER($A500),DAY($A500)=1,$A500&gt;=DATE(2020,1,1),$A500&lt;=DATE(2100,12,1),$B500&lt;&gt;"",$C500&lt;&gt;"",$D500&lt;&gt;"",COUNTIF('Parâmetros'!$D$4:$D$13,$D500)=1,ISNUMBER($E500),$E500&gt;0,ISNUMBER($G500),$G500&gt;=0,OR($F500="",AND(ISNUMBER($F500),$F500&gt;=0,$F500&lt;=1)),OR($H500="",AND(ISNUMBER($H500),$H500&gt;=0,$H500&lt;=1)),OR($I500="",AND(ISNUMBER($I500),$I500&gt;=0,$I500&lt;=1)),OR($J500="",AND(ISNUMBER($J500),$J500&gt;=0,$J500&lt;=1)),COUNTIFS($A$6:$A$505,$A500,$B$6:$B$505,$B500)=1),1,0),0))</f>
        <v/>
      </c>
    </row>
    <row r="501">
      <c r="A501" s="46" t="n"/>
      <c r="B501" s="19" t="n"/>
      <c r="C501" s="20" t="n"/>
      <c r="D501" s="19" t="n"/>
      <c r="E501" s="50" t="n"/>
      <c r="F501" s="22" t="n"/>
      <c r="G501" s="50" t="n"/>
      <c r="H501" s="22" t="n"/>
      <c r="I501" s="22" t="n"/>
      <c r="J501" s="22" t="n"/>
      <c r="K501" s="20" t="n"/>
      <c r="L501" s="23">
        <f>IF($Y501&lt;&gt;1,"",IF($F501="",IF(AND(ISNUMBER('Parâmetros'!$B$4),'Parâmetros'!$B$4&gt;=0,'Parâmetros'!$B$4&lt;=1),'Parâmetros'!$B$4,""),$F501))</f>
        <v/>
      </c>
      <c r="M501" s="23">
        <f>IF($Y501&lt;&gt;1,"",IF($H501="",IF(AND(ISNUMBER('Parâmetros'!$B$5),'Parâmetros'!$B$5&gt;=0,'Parâmetros'!$B$5&lt;=1),'Parâmetros'!$B$5,""),$H501))</f>
        <v/>
      </c>
      <c r="N501" s="23">
        <f>IF($Y501&lt;&gt;1,"",IF($I501="",IF(AND(ISNUMBER('Parâmetros'!$B$6),'Parâmetros'!$B$6&gt;=0,'Parâmetros'!$B$6&lt;=1),'Parâmetros'!$B$6,""),$I501))</f>
        <v/>
      </c>
      <c r="O501" s="23">
        <f>IF($Y501&lt;&gt;1,"",IF($J501="",IF(AND(ISNUMBER('Parâmetros'!$B$7),'Parâmetros'!$B$7&gt;=0,'Parâmetros'!$B$7&lt;=1),'Parâmetros'!$B$7,""),$J501))</f>
        <v/>
      </c>
      <c r="P501" s="51">
        <f>IF(OR($Y501&lt;&gt;1,NOT(ISNUMBER($L501))),"",$E501*$L501)</f>
        <v/>
      </c>
      <c r="Q501" s="51">
        <f>IF($Y501&lt;&gt;1,"",$G501)</f>
        <v/>
      </c>
      <c r="R501" s="51">
        <f>IF(OR($Y501&lt;&gt;1,NOT(ISNUMBER($M501))),"",$E501*$M501)</f>
        <v/>
      </c>
      <c r="S501" s="51">
        <f>IF(OR($Y501&lt;&gt;1,NOT(ISNUMBER($N501))),"",$E501*$N501)</f>
        <v/>
      </c>
      <c r="T501" s="51">
        <f>IF(OR($Y501&lt;&gt;1,NOT(ISNUMBER($O501))),"",$E501*$O501)</f>
        <v/>
      </c>
      <c r="U501" s="51">
        <f>IF(COUNT($P501:$T501)&lt;&gt;5,"",SUM($P501:$T501))</f>
        <v/>
      </c>
      <c r="V501" s="23">
        <f>IFERROR($U501/$E501,"")</f>
        <v/>
      </c>
      <c r="W501" s="25">
        <f>IF(COUNTA($A501:$K501)=0,"",IF($A501="","Informar competência",IF($B501="","Informar SKU",IF($C501="","Informar produto",IF($D501="","Informar categoria",IF(COUNTIF('Parâmetros'!$D$4:$D$13,$D501)=0,"Categoria fora da lista",IF($E501="","Informar estoque médio",IF($G501="","Informar armazenagem",IF(COUNTIFS($A$6:$A$505,$A501,$B$6:$B$505,$B501)&gt;1,"Duplicidade de competência e SKU",IF($Y501&lt;&gt;1,"Valor, taxa ou data inválida",IF($U501="","Revisar parâmetros padrão",IF($V501&gt;'Parâmetros'!$B$8,"Taxa acima do limite",IF($E501&gt;'Parâmetros'!$B$9,"Estoque acima do limite","OK")))))))))))))</f>
        <v/>
      </c>
      <c r="X501" s="26">
        <f>IF(OR($Y501&lt;&gt;1,$A501&lt;&gt;'Resumo'!$B$3,$U501=""),"",COUNTIFS($A$6:$A$505,'Resumo'!$B$3,$Y$6:$Y$505,1,$U$6:$U$505,"&gt;"&amp;$U501)+COUNTIFS($A$6:$A501,'Resumo'!$B$3,$Y$6:$Y501,1,$U$6:$U501,$U501))</f>
        <v/>
      </c>
      <c r="Y501" s="26">
        <f>IF(COUNTA($A501:$K501)=0,"",IFERROR(IF(AND(ISNUMBER($A501),DAY($A501)=1,$A501&gt;=DATE(2020,1,1),$A501&lt;=DATE(2100,12,1),$B501&lt;&gt;"",$C501&lt;&gt;"",$D501&lt;&gt;"",COUNTIF('Parâmetros'!$D$4:$D$13,$D501)=1,ISNUMBER($E501),$E501&gt;0,ISNUMBER($G501),$G501&gt;=0,OR($F501="",AND(ISNUMBER($F501),$F501&gt;=0,$F501&lt;=1)),OR($H501="",AND(ISNUMBER($H501),$H501&gt;=0,$H501&lt;=1)),OR($I501="",AND(ISNUMBER($I501),$I501&gt;=0,$I501&lt;=1)),OR($J501="",AND(ISNUMBER($J501),$J501&gt;=0,$J501&lt;=1)),COUNTIFS($A$6:$A$505,$A501,$B$6:$B$505,$B501)=1),1,0),0))</f>
        <v/>
      </c>
    </row>
    <row r="502">
      <c r="A502" s="46" t="n"/>
      <c r="B502" s="19" t="n"/>
      <c r="C502" s="20" t="n"/>
      <c r="D502" s="19" t="n"/>
      <c r="E502" s="50" t="n"/>
      <c r="F502" s="22" t="n"/>
      <c r="G502" s="50" t="n"/>
      <c r="H502" s="22" t="n"/>
      <c r="I502" s="22" t="n"/>
      <c r="J502" s="22" t="n"/>
      <c r="K502" s="20" t="n"/>
      <c r="L502" s="23">
        <f>IF($Y502&lt;&gt;1,"",IF($F502="",IF(AND(ISNUMBER('Parâmetros'!$B$4),'Parâmetros'!$B$4&gt;=0,'Parâmetros'!$B$4&lt;=1),'Parâmetros'!$B$4,""),$F502))</f>
        <v/>
      </c>
      <c r="M502" s="23">
        <f>IF($Y502&lt;&gt;1,"",IF($H502="",IF(AND(ISNUMBER('Parâmetros'!$B$5),'Parâmetros'!$B$5&gt;=0,'Parâmetros'!$B$5&lt;=1),'Parâmetros'!$B$5,""),$H502))</f>
        <v/>
      </c>
      <c r="N502" s="23">
        <f>IF($Y502&lt;&gt;1,"",IF($I502="",IF(AND(ISNUMBER('Parâmetros'!$B$6),'Parâmetros'!$B$6&gt;=0,'Parâmetros'!$B$6&lt;=1),'Parâmetros'!$B$6,""),$I502))</f>
        <v/>
      </c>
      <c r="O502" s="23">
        <f>IF($Y502&lt;&gt;1,"",IF($J502="",IF(AND(ISNUMBER('Parâmetros'!$B$7),'Parâmetros'!$B$7&gt;=0,'Parâmetros'!$B$7&lt;=1),'Parâmetros'!$B$7,""),$J502))</f>
        <v/>
      </c>
      <c r="P502" s="51">
        <f>IF(OR($Y502&lt;&gt;1,NOT(ISNUMBER($L502))),"",$E502*$L502)</f>
        <v/>
      </c>
      <c r="Q502" s="51">
        <f>IF($Y502&lt;&gt;1,"",$G502)</f>
        <v/>
      </c>
      <c r="R502" s="51">
        <f>IF(OR($Y502&lt;&gt;1,NOT(ISNUMBER($M502))),"",$E502*$M502)</f>
        <v/>
      </c>
      <c r="S502" s="51">
        <f>IF(OR($Y502&lt;&gt;1,NOT(ISNUMBER($N502))),"",$E502*$N502)</f>
        <v/>
      </c>
      <c r="T502" s="51">
        <f>IF(OR($Y502&lt;&gt;1,NOT(ISNUMBER($O502))),"",$E502*$O502)</f>
        <v/>
      </c>
      <c r="U502" s="51">
        <f>IF(COUNT($P502:$T502)&lt;&gt;5,"",SUM($P502:$T502))</f>
        <v/>
      </c>
      <c r="V502" s="23">
        <f>IFERROR($U502/$E502,"")</f>
        <v/>
      </c>
      <c r="W502" s="25">
        <f>IF(COUNTA($A502:$K502)=0,"",IF($A502="","Informar competência",IF($B502="","Informar SKU",IF($C502="","Informar produto",IF($D502="","Informar categoria",IF(COUNTIF('Parâmetros'!$D$4:$D$13,$D502)=0,"Categoria fora da lista",IF($E502="","Informar estoque médio",IF($G502="","Informar armazenagem",IF(COUNTIFS($A$6:$A$505,$A502,$B$6:$B$505,$B502)&gt;1,"Duplicidade de competência e SKU",IF($Y502&lt;&gt;1,"Valor, taxa ou data inválida",IF($U502="","Revisar parâmetros padrão",IF($V502&gt;'Parâmetros'!$B$8,"Taxa acima do limite",IF($E502&gt;'Parâmetros'!$B$9,"Estoque acima do limite","OK")))))))))))))</f>
        <v/>
      </c>
      <c r="X502" s="26">
        <f>IF(OR($Y502&lt;&gt;1,$A502&lt;&gt;'Resumo'!$B$3,$U502=""),"",COUNTIFS($A$6:$A$505,'Resumo'!$B$3,$Y$6:$Y$505,1,$U$6:$U$505,"&gt;"&amp;$U502)+COUNTIFS($A$6:$A502,'Resumo'!$B$3,$Y$6:$Y502,1,$U$6:$U502,$U502))</f>
        <v/>
      </c>
      <c r="Y502" s="26">
        <f>IF(COUNTA($A502:$K502)=0,"",IFERROR(IF(AND(ISNUMBER($A502),DAY($A502)=1,$A502&gt;=DATE(2020,1,1),$A502&lt;=DATE(2100,12,1),$B502&lt;&gt;"",$C502&lt;&gt;"",$D502&lt;&gt;"",COUNTIF('Parâmetros'!$D$4:$D$13,$D502)=1,ISNUMBER($E502),$E502&gt;0,ISNUMBER($G502),$G502&gt;=0,OR($F502="",AND(ISNUMBER($F502),$F502&gt;=0,$F502&lt;=1)),OR($H502="",AND(ISNUMBER($H502),$H502&gt;=0,$H502&lt;=1)),OR($I502="",AND(ISNUMBER($I502),$I502&gt;=0,$I502&lt;=1)),OR($J502="",AND(ISNUMBER($J502),$J502&gt;=0,$J502&lt;=1)),COUNTIFS($A$6:$A$505,$A502,$B$6:$B$505,$B502)=1),1,0),0))</f>
        <v/>
      </c>
    </row>
    <row r="503">
      <c r="A503" s="46" t="n"/>
      <c r="B503" s="19" t="n"/>
      <c r="C503" s="20" t="n"/>
      <c r="D503" s="19" t="n"/>
      <c r="E503" s="50" t="n"/>
      <c r="F503" s="22" t="n"/>
      <c r="G503" s="50" t="n"/>
      <c r="H503" s="22" t="n"/>
      <c r="I503" s="22" t="n"/>
      <c r="J503" s="22" t="n"/>
      <c r="K503" s="20" t="n"/>
      <c r="L503" s="23">
        <f>IF($Y503&lt;&gt;1,"",IF($F503="",IF(AND(ISNUMBER('Parâmetros'!$B$4),'Parâmetros'!$B$4&gt;=0,'Parâmetros'!$B$4&lt;=1),'Parâmetros'!$B$4,""),$F503))</f>
        <v/>
      </c>
      <c r="M503" s="23">
        <f>IF($Y503&lt;&gt;1,"",IF($H503="",IF(AND(ISNUMBER('Parâmetros'!$B$5),'Parâmetros'!$B$5&gt;=0,'Parâmetros'!$B$5&lt;=1),'Parâmetros'!$B$5,""),$H503))</f>
        <v/>
      </c>
      <c r="N503" s="23">
        <f>IF($Y503&lt;&gt;1,"",IF($I503="",IF(AND(ISNUMBER('Parâmetros'!$B$6),'Parâmetros'!$B$6&gt;=0,'Parâmetros'!$B$6&lt;=1),'Parâmetros'!$B$6,""),$I503))</f>
        <v/>
      </c>
      <c r="O503" s="23">
        <f>IF($Y503&lt;&gt;1,"",IF($J503="",IF(AND(ISNUMBER('Parâmetros'!$B$7),'Parâmetros'!$B$7&gt;=0,'Parâmetros'!$B$7&lt;=1),'Parâmetros'!$B$7,""),$J503))</f>
        <v/>
      </c>
      <c r="P503" s="51">
        <f>IF(OR($Y503&lt;&gt;1,NOT(ISNUMBER($L503))),"",$E503*$L503)</f>
        <v/>
      </c>
      <c r="Q503" s="51">
        <f>IF($Y503&lt;&gt;1,"",$G503)</f>
        <v/>
      </c>
      <c r="R503" s="51">
        <f>IF(OR($Y503&lt;&gt;1,NOT(ISNUMBER($M503))),"",$E503*$M503)</f>
        <v/>
      </c>
      <c r="S503" s="51">
        <f>IF(OR($Y503&lt;&gt;1,NOT(ISNUMBER($N503))),"",$E503*$N503)</f>
        <v/>
      </c>
      <c r="T503" s="51">
        <f>IF(OR($Y503&lt;&gt;1,NOT(ISNUMBER($O503))),"",$E503*$O503)</f>
        <v/>
      </c>
      <c r="U503" s="51">
        <f>IF(COUNT($P503:$T503)&lt;&gt;5,"",SUM($P503:$T503))</f>
        <v/>
      </c>
      <c r="V503" s="23">
        <f>IFERROR($U503/$E503,"")</f>
        <v/>
      </c>
      <c r="W503" s="25">
        <f>IF(COUNTA($A503:$K503)=0,"",IF($A503="","Informar competência",IF($B503="","Informar SKU",IF($C503="","Informar produto",IF($D503="","Informar categoria",IF(COUNTIF('Parâmetros'!$D$4:$D$13,$D503)=0,"Categoria fora da lista",IF($E503="","Informar estoque médio",IF($G503="","Informar armazenagem",IF(COUNTIFS($A$6:$A$505,$A503,$B$6:$B$505,$B503)&gt;1,"Duplicidade de competência e SKU",IF($Y503&lt;&gt;1,"Valor, taxa ou data inválida",IF($U503="","Revisar parâmetros padrão",IF($V503&gt;'Parâmetros'!$B$8,"Taxa acima do limite",IF($E503&gt;'Parâmetros'!$B$9,"Estoque acima do limite","OK")))))))))))))</f>
        <v/>
      </c>
      <c r="X503" s="26">
        <f>IF(OR($Y503&lt;&gt;1,$A503&lt;&gt;'Resumo'!$B$3,$U503=""),"",COUNTIFS($A$6:$A$505,'Resumo'!$B$3,$Y$6:$Y$505,1,$U$6:$U$505,"&gt;"&amp;$U503)+COUNTIFS($A$6:$A503,'Resumo'!$B$3,$Y$6:$Y503,1,$U$6:$U503,$U503))</f>
        <v/>
      </c>
      <c r="Y503" s="26">
        <f>IF(COUNTA($A503:$K503)=0,"",IFERROR(IF(AND(ISNUMBER($A503),DAY($A503)=1,$A503&gt;=DATE(2020,1,1),$A503&lt;=DATE(2100,12,1),$B503&lt;&gt;"",$C503&lt;&gt;"",$D503&lt;&gt;"",COUNTIF('Parâmetros'!$D$4:$D$13,$D503)=1,ISNUMBER($E503),$E503&gt;0,ISNUMBER($G503),$G503&gt;=0,OR($F503="",AND(ISNUMBER($F503),$F503&gt;=0,$F503&lt;=1)),OR($H503="",AND(ISNUMBER($H503),$H503&gt;=0,$H503&lt;=1)),OR($I503="",AND(ISNUMBER($I503),$I503&gt;=0,$I503&lt;=1)),OR($J503="",AND(ISNUMBER($J503),$J503&gt;=0,$J503&lt;=1)),COUNTIFS($A$6:$A$505,$A503,$B$6:$B$505,$B503)=1),1,0),0))</f>
        <v/>
      </c>
    </row>
    <row r="504">
      <c r="A504" s="46" t="n"/>
      <c r="B504" s="19" t="n"/>
      <c r="C504" s="20" t="n"/>
      <c r="D504" s="19" t="n"/>
      <c r="E504" s="50" t="n"/>
      <c r="F504" s="22" t="n"/>
      <c r="G504" s="50" t="n"/>
      <c r="H504" s="22" t="n"/>
      <c r="I504" s="22" t="n"/>
      <c r="J504" s="22" t="n"/>
      <c r="K504" s="20" t="n"/>
      <c r="L504" s="23">
        <f>IF($Y504&lt;&gt;1,"",IF($F504="",IF(AND(ISNUMBER('Parâmetros'!$B$4),'Parâmetros'!$B$4&gt;=0,'Parâmetros'!$B$4&lt;=1),'Parâmetros'!$B$4,""),$F504))</f>
        <v/>
      </c>
      <c r="M504" s="23">
        <f>IF($Y504&lt;&gt;1,"",IF($H504="",IF(AND(ISNUMBER('Parâmetros'!$B$5),'Parâmetros'!$B$5&gt;=0,'Parâmetros'!$B$5&lt;=1),'Parâmetros'!$B$5,""),$H504))</f>
        <v/>
      </c>
      <c r="N504" s="23">
        <f>IF($Y504&lt;&gt;1,"",IF($I504="",IF(AND(ISNUMBER('Parâmetros'!$B$6),'Parâmetros'!$B$6&gt;=0,'Parâmetros'!$B$6&lt;=1),'Parâmetros'!$B$6,""),$I504))</f>
        <v/>
      </c>
      <c r="O504" s="23">
        <f>IF($Y504&lt;&gt;1,"",IF($J504="",IF(AND(ISNUMBER('Parâmetros'!$B$7),'Parâmetros'!$B$7&gt;=0,'Parâmetros'!$B$7&lt;=1),'Parâmetros'!$B$7,""),$J504))</f>
        <v/>
      </c>
      <c r="P504" s="51">
        <f>IF(OR($Y504&lt;&gt;1,NOT(ISNUMBER($L504))),"",$E504*$L504)</f>
        <v/>
      </c>
      <c r="Q504" s="51">
        <f>IF($Y504&lt;&gt;1,"",$G504)</f>
        <v/>
      </c>
      <c r="R504" s="51">
        <f>IF(OR($Y504&lt;&gt;1,NOT(ISNUMBER($M504))),"",$E504*$M504)</f>
        <v/>
      </c>
      <c r="S504" s="51">
        <f>IF(OR($Y504&lt;&gt;1,NOT(ISNUMBER($N504))),"",$E504*$N504)</f>
        <v/>
      </c>
      <c r="T504" s="51">
        <f>IF(OR($Y504&lt;&gt;1,NOT(ISNUMBER($O504))),"",$E504*$O504)</f>
        <v/>
      </c>
      <c r="U504" s="51">
        <f>IF(COUNT($P504:$T504)&lt;&gt;5,"",SUM($P504:$T504))</f>
        <v/>
      </c>
      <c r="V504" s="23">
        <f>IFERROR($U504/$E504,"")</f>
        <v/>
      </c>
      <c r="W504" s="25">
        <f>IF(COUNTA($A504:$K504)=0,"",IF($A504="","Informar competência",IF($B504="","Informar SKU",IF($C504="","Informar produto",IF($D504="","Informar categoria",IF(COUNTIF('Parâmetros'!$D$4:$D$13,$D504)=0,"Categoria fora da lista",IF($E504="","Informar estoque médio",IF($G504="","Informar armazenagem",IF(COUNTIFS($A$6:$A$505,$A504,$B$6:$B$505,$B504)&gt;1,"Duplicidade de competência e SKU",IF($Y504&lt;&gt;1,"Valor, taxa ou data inválida",IF($U504="","Revisar parâmetros padrão",IF($V504&gt;'Parâmetros'!$B$8,"Taxa acima do limite",IF($E504&gt;'Parâmetros'!$B$9,"Estoque acima do limite","OK")))))))))))))</f>
        <v/>
      </c>
      <c r="X504" s="26">
        <f>IF(OR($Y504&lt;&gt;1,$A504&lt;&gt;'Resumo'!$B$3,$U504=""),"",COUNTIFS($A$6:$A$505,'Resumo'!$B$3,$Y$6:$Y$505,1,$U$6:$U$505,"&gt;"&amp;$U504)+COUNTIFS($A$6:$A504,'Resumo'!$B$3,$Y$6:$Y504,1,$U$6:$U504,$U504))</f>
        <v/>
      </c>
      <c r="Y504" s="26">
        <f>IF(COUNTA($A504:$K504)=0,"",IFERROR(IF(AND(ISNUMBER($A504),DAY($A504)=1,$A504&gt;=DATE(2020,1,1),$A504&lt;=DATE(2100,12,1),$B504&lt;&gt;"",$C504&lt;&gt;"",$D504&lt;&gt;"",COUNTIF('Parâmetros'!$D$4:$D$13,$D504)=1,ISNUMBER($E504),$E504&gt;0,ISNUMBER($G504),$G504&gt;=0,OR($F504="",AND(ISNUMBER($F504),$F504&gt;=0,$F504&lt;=1)),OR($H504="",AND(ISNUMBER($H504),$H504&gt;=0,$H504&lt;=1)),OR($I504="",AND(ISNUMBER($I504),$I504&gt;=0,$I504&lt;=1)),OR($J504="",AND(ISNUMBER($J504),$J504&gt;=0,$J504&lt;=1)),COUNTIFS($A$6:$A$505,$A504,$B$6:$B$505,$B504)=1),1,0),0))</f>
        <v/>
      </c>
    </row>
    <row r="505">
      <c r="A505" s="46" t="n"/>
      <c r="B505" s="19" t="n"/>
      <c r="C505" s="20" t="n"/>
      <c r="D505" s="19" t="n"/>
      <c r="E505" s="50" t="n"/>
      <c r="F505" s="22" t="n"/>
      <c r="G505" s="50" t="n"/>
      <c r="H505" s="22" t="n"/>
      <c r="I505" s="22" t="n"/>
      <c r="J505" s="22" t="n"/>
      <c r="K505" s="20" t="n"/>
      <c r="L505" s="23">
        <f>IF($Y505&lt;&gt;1,"",IF($F505="",IF(AND(ISNUMBER('Parâmetros'!$B$4),'Parâmetros'!$B$4&gt;=0,'Parâmetros'!$B$4&lt;=1),'Parâmetros'!$B$4,""),$F505))</f>
        <v/>
      </c>
      <c r="M505" s="23">
        <f>IF($Y505&lt;&gt;1,"",IF($H505="",IF(AND(ISNUMBER('Parâmetros'!$B$5),'Parâmetros'!$B$5&gt;=0,'Parâmetros'!$B$5&lt;=1),'Parâmetros'!$B$5,""),$H505))</f>
        <v/>
      </c>
      <c r="N505" s="23">
        <f>IF($Y505&lt;&gt;1,"",IF($I505="",IF(AND(ISNUMBER('Parâmetros'!$B$6),'Parâmetros'!$B$6&gt;=0,'Parâmetros'!$B$6&lt;=1),'Parâmetros'!$B$6,""),$I505))</f>
        <v/>
      </c>
      <c r="O505" s="23">
        <f>IF($Y505&lt;&gt;1,"",IF($J505="",IF(AND(ISNUMBER('Parâmetros'!$B$7),'Parâmetros'!$B$7&gt;=0,'Parâmetros'!$B$7&lt;=1),'Parâmetros'!$B$7,""),$J505))</f>
        <v/>
      </c>
      <c r="P505" s="51">
        <f>IF(OR($Y505&lt;&gt;1,NOT(ISNUMBER($L505))),"",$E505*$L505)</f>
        <v/>
      </c>
      <c r="Q505" s="51">
        <f>IF($Y505&lt;&gt;1,"",$G505)</f>
        <v/>
      </c>
      <c r="R505" s="51">
        <f>IF(OR($Y505&lt;&gt;1,NOT(ISNUMBER($M505))),"",$E505*$M505)</f>
        <v/>
      </c>
      <c r="S505" s="51">
        <f>IF(OR($Y505&lt;&gt;1,NOT(ISNUMBER($N505))),"",$E505*$N505)</f>
        <v/>
      </c>
      <c r="T505" s="51">
        <f>IF(OR($Y505&lt;&gt;1,NOT(ISNUMBER($O505))),"",$E505*$O505)</f>
        <v/>
      </c>
      <c r="U505" s="51">
        <f>IF(COUNT($P505:$T505)&lt;&gt;5,"",SUM($P505:$T505))</f>
        <v/>
      </c>
      <c r="V505" s="23">
        <f>IFERROR($U505/$E505,"")</f>
        <v/>
      </c>
      <c r="W505" s="25">
        <f>IF(COUNTA($A505:$K505)=0,"",IF($A505="","Informar competência",IF($B505="","Informar SKU",IF($C505="","Informar produto",IF($D505="","Informar categoria",IF(COUNTIF('Parâmetros'!$D$4:$D$13,$D505)=0,"Categoria fora da lista",IF($E505="","Informar estoque médio",IF($G505="","Informar armazenagem",IF(COUNTIFS($A$6:$A$505,$A505,$B$6:$B$505,$B505)&gt;1,"Duplicidade de competência e SKU",IF($Y505&lt;&gt;1,"Valor, taxa ou data inválida",IF($U505="","Revisar parâmetros padrão",IF($V505&gt;'Parâmetros'!$B$8,"Taxa acima do limite",IF($E505&gt;'Parâmetros'!$B$9,"Estoque acima do limite","OK")))))))))))))</f>
        <v/>
      </c>
      <c r="X505" s="26">
        <f>IF(OR($Y505&lt;&gt;1,$A505&lt;&gt;'Resumo'!$B$3,$U505=""),"",COUNTIFS($A$6:$A$505,'Resumo'!$B$3,$Y$6:$Y$505,1,$U$6:$U$505,"&gt;"&amp;$U505)+COUNTIFS($A$6:$A505,'Resumo'!$B$3,$Y$6:$Y505,1,$U$6:$U505,$U505))</f>
        <v/>
      </c>
      <c r="Y505" s="26">
        <f>IF(COUNTA($A505:$K505)=0,"",IFERROR(IF(AND(ISNUMBER($A505),DAY($A505)=1,$A505&gt;=DATE(2020,1,1),$A505&lt;=DATE(2100,12,1),$B505&lt;&gt;"",$C505&lt;&gt;"",$D505&lt;&gt;"",COUNTIF('Parâmetros'!$D$4:$D$13,$D505)=1,ISNUMBER($E505),$E505&gt;0,ISNUMBER($G505),$G505&gt;=0,OR($F505="",AND(ISNUMBER($F505),$F505&gt;=0,$F505&lt;=1)),OR($H505="",AND(ISNUMBER($H505),$H505&gt;=0,$H505&lt;=1)),OR($I505="",AND(ISNUMBER($I505),$I505&gt;=0,$I505&lt;=1)),OR($J505="",AND(ISNUMBER($J505),$J505&gt;=0,$J505&lt;=1)),COUNTIFS($A$6:$A$505,$A505,$B$6:$B$505,$B505)=1),1,0),0))</f>
        <v/>
      </c>
    </row>
  </sheetData>
  <mergeCells count="1">
    <mergeCell ref="A1:Y1"/>
  </mergeCells>
  <conditionalFormatting sqref="A6:K505">
    <cfRule type="expression" priority="1" dxfId="2">
      <formula>AND(COUNTA($A6:$K6)&gt;0,OR($A6="",$B6="",$C6="",$D6="",$E6="",$G6=""))</formula>
    </cfRule>
  </conditionalFormatting>
  <conditionalFormatting sqref="A6:W505">
    <cfRule type="expression" priority="2" dxfId="1">
      <formula>AND($A6&lt;&gt;"",$B6&lt;&gt;"",COUNTIFS($A$6:$A$505,$A6,$B$6:$B$505,$B6)&gt;1)</formula>
    </cfRule>
  </conditionalFormatting>
  <conditionalFormatting sqref="V6:V505">
    <cfRule type="expression" priority="3" dxfId="2">
      <formula>AND(ISNUMBER($V6),$V6&gt;'Parâmetros'!$B$8)</formula>
    </cfRule>
  </conditionalFormatting>
  <conditionalFormatting sqref="E6:E505">
    <cfRule type="expression" priority="4" dxfId="1">
      <formula>AND(ISNUMBER($E6),$E6&gt;'Parâmetros'!$B$9)</formula>
    </cfRule>
  </conditionalFormatting>
  <conditionalFormatting sqref="W6:W505">
    <cfRule type="expression" priority="5" dxfId="0">
      <formula>$W6="OK"</formula>
    </cfRule>
    <cfRule type="expression" priority="6" dxfId="2">
      <formula>AND($W6&lt;&gt;"",$W6&lt;&gt;"OK")</formula>
    </cfRule>
  </conditionalFormatting>
  <dataValidations count="8">
    <dataValidation sqref="A6:A505" showDropDown="0" showInputMessage="1" showErrorMessage="1" allowBlank="0" errorTitle="Data inválida" error="Use o primeiro dia de um mês entre 01/01/2020 e 01/12/2100." promptTitle="Competência mensal" prompt="Informe o primeiro dia do mês." type="custom" errorStyle="stop">
      <formula1>AND(ISNUMBER(A6),DAY(A6)=1,A6&gt;=DATE(2020,1,1),A6&lt;=DATE(2100,12,1))</formula1>
    </dataValidation>
    <dataValidation sqref="B6:B505" showDropDown="0" showInputMessage="0" showErrorMessage="1" allowBlank="0" errorTitle="SKU inválido" error="Informe um SKU com até 30 caracteres." type="textLength" errorStyle="stop" operator="between">
      <formula1>1</formula1>
      <formula2>30</formula2>
    </dataValidation>
    <dataValidation sqref="C6:C505" showDropDown="0" showInputMessage="0" showErrorMessage="1" allowBlank="0" errorTitle="Produto inválido" error="O nome do produto deve ter no máximo 80 caracteres." type="textLength" errorStyle="stop" operator="lessThanOrEqual">
      <formula1>80</formula1>
    </dataValidation>
    <dataValidation sqref="D6:D505" showDropDown="0" showInputMessage="1" showErrorMessage="1" allowBlank="0" errorTitle="Categoria inválida" error="Escolha uma categoria disponível na aba Parâmetros." promptTitle="Categoria" prompt="Selecione uma categoria permitida." type="list" errorStyle="stop">
      <formula1>='Parâmetros'!$D$4:$D$13</formula1>
    </dataValidation>
    <dataValidation sqref="E6:E505" showDropDown="0" showInputMessage="0" showErrorMessage="1" allowBlank="0" errorTitle="Estoque inválido" error="Informe um valor de estoque maior que zero." type="decimal" errorStyle="stop" operator="greaterThan">
      <formula1>0</formula1>
    </dataValidation>
    <dataValidation sqref="G6:G505" showDropDown="0" showInputMessage="0" showErrorMessage="1" allowBlank="0" errorTitle="Armazenagem inválida" error="Informe um valor maior ou igual a zero." type="decimal" errorStyle="stop" operator="greaterThanOrEqual">
      <formula1>0</formula1>
    </dataValidation>
    <dataValidation sqref="F6:F505 H6:J505" showDropDown="0" showInputMessage="1" showErrorMessage="1" allowBlank="0" errorTitle="Taxa inválida" error="Informe uma taxa entre 0% e 100%." promptTitle="Taxa personalizada" prompt="Deixe vazio para usar o parâmetro padrão ou informe uma taxa entre 0% e 100%." type="decimal" errorStyle="stop" operator="between">
      <formula1>0</formula1>
      <formula2>1</formula2>
    </dataValidation>
    <dataValidation sqref="K6:K505" showDropDown="0" showInputMessage="0" showErrorMessage="1" allowBlank="0" errorTitle="Observação muito longa" error="A observação deve ter no máximo 200 caracteres." type="textLength" errorStyle="stop" operator="lessThanOrEqual">
      <formula1>200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9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4" customWidth="1" min="3" max="3"/>
    <col width="18" customWidth="1" min="4" max="4"/>
    <col width="18" customWidth="1" min="5" max="5"/>
    <col width="16" customWidth="1" min="6" max="6"/>
    <col width="20" customWidth="1" min="7" max="7"/>
    <col width="16" customWidth="1" min="8" max="8"/>
    <col width="18" customWidth="1" min="9" max="9"/>
    <col width="17" customWidth="1" min="10" max="10"/>
    <col width="20" customWidth="1" min="11" max="11"/>
  </cols>
  <sheetData>
    <row r="1" ht="32" customHeight="1">
      <c r="A1" s="1" t="inlineStr">
        <is>
          <t>Análises por categoria e SKU</t>
        </is>
      </c>
      <c r="B1" s="44" t="n"/>
      <c r="C1" s="44" t="n"/>
      <c r="D1" s="44" t="n"/>
      <c r="E1" s="44" t="n"/>
      <c r="F1" s="44" t="n"/>
      <c r="G1" s="44" t="n"/>
      <c r="H1" s="44" t="n"/>
      <c r="I1" s="44" t="n"/>
      <c r="J1" s="44" t="n"/>
      <c r="K1" s="45" t="n"/>
    </row>
    <row r="2">
      <c r="A2" s="27" t="inlineStr">
        <is>
          <t>Competência</t>
        </is>
      </c>
      <c r="B2" s="52">
        <f>'Resumo'!B3</f>
        <v/>
      </c>
    </row>
    <row r="3"/>
    <row r="4" ht="42" customHeight="1">
      <c r="A4" s="11" t="inlineStr">
        <is>
          <t>Categoria</t>
        </is>
      </c>
      <c r="B4" s="11" t="inlineStr">
        <is>
          <t>SKUs</t>
        </is>
      </c>
      <c r="C4" s="11" t="inlineStr">
        <is>
          <t>Estoque médio valorizado</t>
        </is>
      </c>
      <c r="D4" s="11" t="inlineStr">
        <is>
          <t>Capital</t>
        </is>
      </c>
      <c r="E4" s="11" t="inlineStr">
        <is>
          <t>Armazenagem</t>
        </is>
      </c>
      <c r="F4" s="11" t="inlineStr">
        <is>
          <t>Seguro</t>
        </is>
      </c>
      <c r="G4" s="11" t="inlineStr">
        <is>
          <t>Obsolescência</t>
        </is>
      </c>
      <c r="H4" s="11" t="inlineStr">
        <is>
          <t>Perdas</t>
        </is>
      </c>
      <c r="I4" s="11" t="inlineStr">
        <is>
          <t>Custo total</t>
        </is>
      </c>
      <c r="J4" s="11" t="inlineStr">
        <is>
          <t>Taxa ponderada</t>
        </is>
      </c>
      <c r="K4" s="11" t="inlineStr">
        <is>
          <t>Participação no custo</t>
        </is>
      </c>
    </row>
    <row r="5">
      <c r="A5" s="12">
        <f>'Parâmetros'!D4</f>
        <v/>
      </c>
      <c r="B5" s="29">
        <f>IF(OR($A5="",'Resumo'!$B$3=""),"",COUNTIFS('Custos de Estoque'!$A$6:$A$505,'Resumo'!$B$3,'Custos de Estoque'!$D$6:$D$505,$A5,'Custos de Estoque'!$Y$6:$Y$505,1,'Custos de Estoque'!$U$6:$U$505,"&gt;=0"))</f>
        <v/>
      </c>
      <c r="C5" s="48">
        <f>IF($B5=0,"",SUMIFS('Custos de Estoque'!$E$6:$E$505,'Custos de Estoque'!$A$6:$A$505,'Resumo'!$B$3,'Custos de Estoque'!$D$6:$D$505,$A5,'Custos de Estoque'!$Y$6:$Y$505,1,'Custos de Estoque'!$U$6:$U$505,"&gt;=0"))</f>
        <v/>
      </c>
      <c r="D5" s="48">
        <f>IF($B5=0,"",SUMIFS('Custos de Estoque'!$P$6:$P$505,'Custos de Estoque'!$A$6:$A$505,'Resumo'!$B$3,'Custos de Estoque'!$D$6:$D$505,$A5,'Custos de Estoque'!$Y$6:$Y$505,1))</f>
        <v/>
      </c>
      <c r="E5" s="48">
        <f>IF($B5=0,"",SUMIFS('Custos de Estoque'!$Q$6:$Q$505,'Custos de Estoque'!$A$6:$A$505,'Resumo'!$B$3,'Custos de Estoque'!$D$6:$D$505,$A5,'Custos de Estoque'!$Y$6:$Y$505,1))</f>
        <v/>
      </c>
      <c r="F5" s="48">
        <f>IF($B5=0,"",SUMIFS('Custos de Estoque'!$R$6:$R$505,'Custos de Estoque'!$A$6:$A$505,'Resumo'!$B$3,'Custos de Estoque'!$D$6:$D$505,$A5,'Custos de Estoque'!$Y$6:$Y$505,1))</f>
        <v/>
      </c>
      <c r="G5" s="48">
        <f>IF($B5=0,"",SUMIFS('Custos de Estoque'!$S$6:$S$505,'Custos de Estoque'!$A$6:$A$505,'Resumo'!$B$3,'Custos de Estoque'!$D$6:$D$505,$A5,'Custos de Estoque'!$Y$6:$Y$505,1))</f>
        <v/>
      </c>
      <c r="H5" s="48">
        <f>IF($B5=0,"",SUMIFS('Custos de Estoque'!$T$6:$T$505,'Custos de Estoque'!$A$6:$A$505,'Resumo'!$B$3,'Custos de Estoque'!$D$6:$D$505,$A5,'Custos de Estoque'!$Y$6:$Y$505,1))</f>
        <v/>
      </c>
      <c r="I5" s="48">
        <f>IF($B5=0,"",SUMIFS('Custos de Estoque'!$U$6:$U$505,'Custos de Estoque'!$A$6:$A$505,'Resumo'!$B$3,'Custos de Estoque'!$D$6:$D$505,$A5,'Custos de Estoque'!$Y$6:$Y$505,1))</f>
        <v/>
      </c>
      <c r="J5" s="14">
        <f>IFERROR($I5/$C5,"")</f>
        <v/>
      </c>
      <c r="K5" s="14">
        <f>IFERROR($I5/'Resumo'!$C$6,"")</f>
        <v/>
      </c>
    </row>
    <row r="6">
      <c r="A6" s="15">
        <f>'Parâmetros'!D5</f>
        <v/>
      </c>
      <c r="B6" s="30">
        <f>IF(OR($A6="",'Resumo'!$B$3=""),"",COUNTIFS('Custos de Estoque'!$A$6:$A$505,'Resumo'!$B$3,'Custos de Estoque'!$D$6:$D$505,$A6,'Custos de Estoque'!$Y$6:$Y$505,1,'Custos de Estoque'!$U$6:$U$505,"&gt;=0"))</f>
        <v/>
      </c>
      <c r="C6" s="49">
        <f>IF($B6=0,"",SUMIFS('Custos de Estoque'!$E$6:$E$505,'Custos de Estoque'!$A$6:$A$505,'Resumo'!$B$3,'Custos de Estoque'!$D$6:$D$505,$A6,'Custos de Estoque'!$Y$6:$Y$505,1,'Custos de Estoque'!$U$6:$U$505,"&gt;=0"))</f>
        <v/>
      </c>
      <c r="D6" s="49">
        <f>IF($B6=0,"",SUMIFS('Custos de Estoque'!$P$6:$P$505,'Custos de Estoque'!$A$6:$A$505,'Resumo'!$B$3,'Custos de Estoque'!$D$6:$D$505,$A6,'Custos de Estoque'!$Y$6:$Y$505,1))</f>
        <v/>
      </c>
      <c r="E6" s="49">
        <f>IF($B6=0,"",SUMIFS('Custos de Estoque'!$Q$6:$Q$505,'Custos de Estoque'!$A$6:$A$505,'Resumo'!$B$3,'Custos de Estoque'!$D$6:$D$505,$A6,'Custos de Estoque'!$Y$6:$Y$505,1))</f>
        <v/>
      </c>
      <c r="F6" s="49">
        <f>IF($B6=0,"",SUMIFS('Custos de Estoque'!$R$6:$R$505,'Custos de Estoque'!$A$6:$A$505,'Resumo'!$B$3,'Custos de Estoque'!$D$6:$D$505,$A6,'Custos de Estoque'!$Y$6:$Y$505,1))</f>
        <v/>
      </c>
      <c r="G6" s="49">
        <f>IF($B6=0,"",SUMIFS('Custos de Estoque'!$S$6:$S$505,'Custos de Estoque'!$A$6:$A$505,'Resumo'!$B$3,'Custos de Estoque'!$D$6:$D$505,$A6,'Custos de Estoque'!$Y$6:$Y$505,1))</f>
        <v/>
      </c>
      <c r="H6" s="49">
        <f>IF($B6=0,"",SUMIFS('Custos de Estoque'!$T$6:$T$505,'Custos de Estoque'!$A$6:$A$505,'Resumo'!$B$3,'Custos de Estoque'!$D$6:$D$505,$A6,'Custos de Estoque'!$Y$6:$Y$505,1))</f>
        <v/>
      </c>
      <c r="I6" s="49">
        <f>IF($B6=0,"",SUMIFS('Custos de Estoque'!$U$6:$U$505,'Custos de Estoque'!$A$6:$A$505,'Resumo'!$B$3,'Custos de Estoque'!$D$6:$D$505,$A6,'Custos de Estoque'!$Y$6:$Y$505,1))</f>
        <v/>
      </c>
      <c r="J6" s="17">
        <f>IFERROR($I6/$C6,"")</f>
        <v/>
      </c>
      <c r="K6" s="17">
        <f>IFERROR($I6/'Resumo'!$C$6,"")</f>
        <v/>
      </c>
    </row>
    <row r="7">
      <c r="A7" s="12">
        <f>'Parâmetros'!D6</f>
        <v/>
      </c>
      <c r="B7" s="29">
        <f>IF(OR($A7="",'Resumo'!$B$3=""),"",COUNTIFS('Custos de Estoque'!$A$6:$A$505,'Resumo'!$B$3,'Custos de Estoque'!$D$6:$D$505,$A7,'Custos de Estoque'!$Y$6:$Y$505,1,'Custos de Estoque'!$U$6:$U$505,"&gt;=0"))</f>
        <v/>
      </c>
      <c r="C7" s="48">
        <f>IF($B7=0,"",SUMIFS('Custos de Estoque'!$E$6:$E$505,'Custos de Estoque'!$A$6:$A$505,'Resumo'!$B$3,'Custos de Estoque'!$D$6:$D$505,$A7,'Custos de Estoque'!$Y$6:$Y$505,1,'Custos de Estoque'!$U$6:$U$505,"&gt;=0"))</f>
        <v/>
      </c>
      <c r="D7" s="48">
        <f>IF($B7=0,"",SUMIFS('Custos de Estoque'!$P$6:$P$505,'Custos de Estoque'!$A$6:$A$505,'Resumo'!$B$3,'Custos de Estoque'!$D$6:$D$505,$A7,'Custos de Estoque'!$Y$6:$Y$505,1))</f>
        <v/>
      </c>
      <c r="E7" s="48">
        <f>IF($B7=0,"",SUMIFS('Custos de Estoque'!$Q$6:$Q$505,'Custos de Estoque'!$A$6:$A$505,'Resumo'!$B$3,'Custos de Estoque'!$D$6:$D$505,$A7,'Custos de Estoque'!$Y$6:$Y$505,1))</f>
        <v/>
      </c>
      <c r="F7" s="48">
        <f>IF($B7=0,"",SUMIFS('Custos de Estoque'!$R$6:$R$505,'Custos de Estoque'!$A$6:$A$505,'Resumo'!$B$3,'Custos de Estoque'!$D$6:$D$505,$A7,'Custos de Estoque'!$Y$6:$Y$505,1))</f>
        <v/>
      </c>
      <c r="G7" s="48">
        <f>IF($B7=0,"",SUMIFS('Custos de Estoque'!$S$6:$S$505,'Custos de Estoque'!$A$6:$A$505,'Resumo'!$B$3,'Custos de Estoque'!$D$6:$D$505,$A7,'Custos de Estoque'!$Y$6:$Y$505,1))</f>
        <v/>
      </c>
      <c r="H7" s="48">
        <f>IF($B7=0,"",SUMIFS('Custos de Estoque'!$T$6:$T$505,'Custos de Estoque'!$A$6:$A$505,'Resumo'!$B$3,'Custos de Estoque'!$D$6:$D$505,$A7,'Custos de Estoque'!$Y$6:$Y$505,1))</f>
        <v/>
      </c>
      <c r="I7" s="48">
        <f>IF($B7=0,"",SUMIFS('Custos de Estoque'!$U$6:$U$505,'Custos de Estoque'!$A$6:$A$505,'Resumo'!$B$3,'Custos de Estoque'!$D$6:$D$505,$A7,'Custos de Estoque'!$Y$6:$Y$505,1))</f>
        <v/>
      </c>
      <c r="J7" s="14">
        <f>IFERROR($I7/$C7,"")</f>
        <v/>
      </c>
      <c r="K7" s="14">
        <f>IFERROR($I7/'Resumo'!$C$6,"")</f>
        <v/>
      </c>
    </row>
    <row r="8">
      <c r="A8" s="15">
        <f>'Parâmetros'!D7</f>
        <v/>
      </c>
      <c r="B8" s="30">
        <f>IF(OR($A8="",'Resumo'!$B$3=""),"",COUNTIFS('Custos de Estoque'!$A$6:$A$505,'Resumo'!$B$3,'Custos de Estoque'!$D$6:$D$505,$A8,'Custos de Estoque'!$Y$6:$Y$505,1,'Custos de Estoque'!$U$6:$U$505,"&gt;=0"))</f>
        <v/>
      </c>
      <c r="C8" s="49">
        <f>IF($B8=0,"",SUMIFS('Custos de Estoque'!$E$6:$E$505,'Custos de Estoque'!$A$6:$A$505,'Resumo'!$B$3,'Custos de Estoque'!$D$6:$D$505,$A8,'Custos de Estoque'!$Y$6:$Y$505,1,'Custos de Estoque'!$U$6:$U$505,"&gt;=0"))</f>
        <v/>
      </c>
      <c r="D8" s="49">
        <f>IF($B8=0,"",SUMIFS('Custos de Estoque'!$P$6:$P$505,'Custos de Estoque'!$A$6:$A$505,'Resumo'!$B$3,'Custos de Estoque'!$D$6:$D$505,$A8,'Custos de Estoque'!$Y$6:$Y$505,1))</f>
        <v/>
      </c>
      <c r="E8" s="49">
        <f>IF($B8=0,"",SUMIFS('Custos de Estoque'!$Q$6:$Q$505,'Custos de Estoque'!$A$6:$A$505,'Resumo'!$B$3,'Custos de Estoque'!$D$6:$D$505,$A8,'Custos de Estoque'!$Y$6:$Y$505,1))</f>
        <v/>
      </c>
      <c r="F8" s="49">
        <f>IF($B8=0,"",SUMIFS('Custos de Estoque'!$R$6:$R$505,'Custos de Estoque'!$A$6:$A$505,'Resumo'!$B$3,'Custos de Estoque'!$D$6:$D$505,$A8,'Custos de Estoque'!$Y$6:$Y$505,1))</f>
        <v/>
      </c>
      <c r="G8" s="49">
        <f>IF($B8=0,"",SUMIFS('Custos de Estoque'!$S$6:$S$505,'Custos de Estoque'!$A$6:$A$505,'Resumo'!$B$3,'Custos de Estoque'!$D$6:$D$505,$A8,'Custos de Estoque'!$Y$6:$Y$505,1))</f>
        <v/>
      </c>
      <c r="H8" s="49">
        <f>IF($B8=0,"",SUMIFS('Custos de Estoque'!$T$6:$T$505,'Custos de Estoque'!$A$6:$A$505,'Resumo'!$B$3,'Custos de Estoque'!$D$6:$D$505,$A8,'Custos de Estoque'!$Y$6:$Y$505,1))</f>
        <v/>
      </c>
      <c r="I8" s="49">
        <f>IF($B8=0,"",SUMIFS('Custos de Estoque'!$U$6:$U$505,'Custos de Estoque'!$A$6:$A$505,'Resumo'!$B$3,'Custos de Estoque'!$D$6:$D$505,$A8,'Custos de Estoque'!$Y$6:$Y$505,1))</f>
        <v/>
      </c>
      <c r="J8" s="17">
        <f>IFERROR($I8/$C8,"")</f>
        <v/>
      </c>
      <c r="K8" s="17">
        <f>IFERROR($I8/'Resumo'!$C$6,"")</f>
        <v/>
      </c>
    </row>
    <row r="9">
      <c r="A9" s="12">
        <f>'Parâmetros'!D8</f>
        <v/>
      </c>
      <c r="B9" s="29">
        <f>IF(OR($A9="",'Resumo'!$B$3=""),"",COUNTIFS('Custos de Estoque'!$A$6:$A$505,'Resumo'!$B$3,'Custos de Estoque'!$D$6:$D$505,$A9,'Custos de Estoque'!$Y$6:$Y$505,1,'Custos de Estoque'!$U$6:$U$505,"&gt;=0"))</f>
        <v/>
      </c>
      <c r="C9" s="48">
        <f>IF($B9=0,"",SUMIFS('Custos de Estoque'!$E$6:$E$505,'Custos de Estoque'!$A$6:$A$505,'Resumo'!$B$3,'Custos de Estoque'!$D$6:$D$505,$A9,'Custos de Estoque'!$Y$6:$Y$505,1,'Custos de Estoque'!$U$6:$U$505,"&gt;=0"))</f>
        <v/>
      </c>
      <c r="D9" s="48">
        <f>IF($B9=0,"",SUMIFS('Custos de Estoque'!$P$6:$P$505,'Custos de Estoque'!$A$6:$A$505,'Resumo'!$B$3,'Custos de Estoque'!$D$6:$D$505,$A9,'Custos de Estoque'!$Y$6:$Y$505,1))</f>
        <v/>
      </c>
      <c r="E9" s="48">
        <f>IF($B9=0,"",SUMIFS('Custos de Estoque'!$Q$6:$Q$505,'Custos de Estoque'!$A$6:$A$505,'Resumo'!$B$3,'Custos de Estoque'!$D$6:$D$505,$A9,'Custos de Estoque'!$Y$6:$Y$505,1))</f>
        <v/>
      </c>
      <c r="F9" s="48">
        <f>IF($B9=0,"",SUMIFS('Custos de Estoque'!$R$6:$R$505,'Custos de Estoque'!$A$6:$A$505,'Resumo'!$B$3,'Custos de Estoque'!$D$6:$D$505,$A9,'Custos de Estoque'!$Y$6:$Y$505,1))</f>
        <v/>
      </c>
      <c r="G9" s="48">
        <f>IF($B9=0,"",SUMIFS('Custos de Estoque'!$S$6:$S$505,'Custos de Estoque'!$A$6:$A$505,'Resumo'!$B$3,'Custos de Estoque'!$D$6:$D$505,$A9,'Custos de Estoque'!$Y$6:$Y$505,1))</f>
        <v/>
      </c>
      <c r="H9" s="48">
        <f>IF($B9=0,"",SUMIFS('Custos de Estoque'!$T$6:$T$505,'Custos de Estoque'!$A$6:$A$505,'Resumo'!$B$3,'Custos de Estoque'!$D$6:$D$505,$A9,'Custos de Estoque'!$Y$6:$Y$505,1))</f>
        <v/>
      </c>
      <c r="I9" s="48">
        <f>IF($B9=0,"",SUMIFS('Custos de Estoque'!$U$6:$U$505,'Custos de Estoque'!$A$6:$A$505,'Resumo'!$B$3,'Custos de Estoque'!$D$6:$D$505,$A9,'Custos de Estoque'!$Y$6:$Y$505,1))</f>
        <v/>
      </c>
      <c r="J9" s="14">
        <f>IFERROR($I9/$C9,"")</f>
        <v/>
      </c>
      <c r="K9" s="14">
        <f>IFERROR($I9/'Resumo'!$C$6,"")</f>
        <v/>
      </c>
    </row>
    <row r="10">
      <c r="A10" s="15">
        <f>'Parâmetros'!D9</f>
        <v/>
      </c>
      <c r="B10" s="30">
        <f>IF(OR($A10="",'Resumo'!$B$3=""),"",COUNTIFS('Custos de Estoque'!$A$6:$A$505,'Resumo'!$B$3,'Custos de Estoque'!$D$6:$D$505,$A10,'Custos de Estoque'!$Y$6:$Y$505,1,'Custos de Estoque'!$U$6:$U$505,"&gt;=0"))</f>
        <v/>
      </c>
      <c r="C10" s="49">
        <f>IF($B10=0,"",SUMIFS('Custos de Estoque'!$E$6:$E$505,'Custos de Estoque'!$A$6:$A$505,'Resumo'!$B$3,'Custos de Estoque'!$D$6:$D$505,$A10,'Custos de Estoque'!$Y$6:$Y$505,1,'Custos de Estoque'!$U$6:$U$505,"&gt;=0"))</f>
        <v/>
      </c>
      <c r="D10" s="49">
        <f>IF($B10=0,"",SUMIFS('Custos de Estoque'!$P$6:$P$505,'Custos de Estoque'!$A$6:$A$505,'Resumo'!$B$3,'Custos de Estoque'!$D$6:$D$505,$A10,'Custos de Estoque'!$Y$6:$Y$505,1))</f>
        <v/>
      </c>
      <c r="E10" s="49">
        <f>IF($B10=0,"",SUMIFS('Custos de Estoque'!$Q$6:$Q$505,'Custos de Estoque'!$A$6:$A$505,'Resumo'!$B$3,'Custos de Estoque'!$D$6:$D$505,$A10,'Custos de Estoque'!$Y$6:$Y$505,1))</f>
        <v/>
      </c>
      <c r="F10" s="49">
        <f>IF($B10=0,"",SUMIFS('Custos de Estoque'!$R$6:$R$505,'Custos de Estoque'!$A$6:$A$505,'Resumo'!$B$3,'Custos de Estoque'!$D$6:$D$505,$A10,'Custos de Estoque'!$Y$6:$Y$505,1))</f>
        <v/>
      </c>
      <c r="G10" s="49">
        <f>IF($B10=0,"",SUMIFS('Custos de Estoque'!$S$6:$S$505,'Custos de Estoque'!$A$6:$A$505,'Resumo'!$B$3,'Custos de Estoque'!$D$6:$D$505,$A10,'Custos de Estoque'!$Y$6:$Y$505,1))</f>
        <v/>
      </c>
      <c r="H10" s="49">
        <f>IF($B10=0,"",SUMIFS('Custos de Estoque'!$T$6:$T$505,'Custos de Estoque'!$A$6:$A$505,'Resumo'!$B$3,'Custos de Estoque'!$D$6:$D$505,$A10,'Custos de Estoque'!$Y$6:$Y$505,1))</f>
        <v/>
      </c>
      <c r="I10" s="49">
        <f>IF($B10=0,"",SUMIFS('Custos de Estoque'!$U$6:$U$505,'Custos de Estoque'!$A$6:$A$505,'Resumo'!$B$3,'Custos de Estoque'!$D$6:$D$505,$A10,'Custos de Estoque'!$Y$6:$Y$505,1))</f>
        <v/>
      </c>
      <c r="J10" s="17">
        <f>IFERROR($I10/$C10,"")</f>
        <v/>
      </c>
      <c r="K10" s="17">
        <f>IFERROR($I10/'Resumo'!$C$6,"")</f>
        <v/>
      </c>
    </row>
    <row r="11">
      <c r="A11" s="12">
        <f>'Parâmetros'!D10</f>
        <v/>
      </c>
      <c r="B11" s="29">
        <f>IF(OR($A11="",'Resumo'!$B$3=""),"",COUNTIFS('Custos de Estoque'!$A$6:$A$505,'Resumo'!$B$3,'Custos de Estoque'!$D$6:$D$505,$A11,'Custos de Estoque'!$Y$6:$Y$505,1,'Custos de Estoque'!$U$6:$U$505,"&gt;=0"))</f>
        <v/>
      </c>
      <c r="C11" s="48">
        <f>IF($B11=0,"",SUMIFS('Custos de Estoque'!$E$6:$E$505,'Custos de Estoque'!$A$6:$A$505,'Resumo'!$B$3,'Custos de Estoque'!$D$6:$D$505,$A11,'Custos de Estoque'!$Y$6:$Y$505,1,'Custos de Estoque'!$U$6:$U$505,"&gt;=0"))</f>
        <v/>
      </c>
      <c r="D11" s="48">
        <f>IF($B11=0,"",SUMIFS('Custos de Estoque'!$P$6:$P$505,'Custos de Estoque'!$A$6:$A$505,'Resumo'!$B$3,'Custos de Estoque'!$D$6:$D$505,$A11,'Custos de Estoque'!$Y$6:$Y$505,1))</f>
        <v/>
      </c>
      <c r="E11" s="48">
        <f>IF($B11=0,"",SUMIFS('Custos de Estoque'!$Q$6:$Q$505,'Custos de Estoque'!$A$6:$A$505,'Resumo'!$B$3,'Custos de Estoque'!$D$6:$D$505,$A11,'Custos de Estoque'!$Y$6:$Y$505,1))</f>
        <v/>
      </c>
      <c r="F11" s="48">
        <f>IF($B11=0,"",SUMIFS('Custos de Estoque'!$R$6:$R$505,'Custos de Estoque'!$A$6:$A$505,'Resumo'!$B$3,'Custos de Estoque'!$D$6:$D$505,$A11,'Custos de Estoque'!$Y$6:$Y$505,1))</f>
        <v/>
      </c>
      <c r="G11" s="48">
        <f>IF($B11=0,"",SUMIFS('Custos de Estoque'!$S$6:$S$505,'Custos de Estoque'!$A$6:$A$505,'Resumo'!$B$3,'Custos de Estoque'!$D$6:$D$505,$A11,'Custos de Estoque'!$Y$6:$Y$505,1))</f>
        <v/>
      </c>
      <c r="H11" s="48">
        <f>IF($B11=0,"",SUMIFS('Custos de Estoque'!$T$6:$T$505,'Custos de Estoque'!$A$6:$A$505,'Resumo'!$B$3,'Custos de Estoque'!$D$6:$D$505,$A11,'Custos de Estoque'!$Y$6:$Y$505,1))</f>
        <v/>
      </c>
      <c r="I11" s="48">
        <f>IF($B11=0,"",SUMIFS('Custos de Estoque'!$U$6:$U$505,'Custos de Estoque'!$A$6:$A$505,'Resumo'!$B$3,'Custos de Estoque'!$D$6:$D$505,$A11,'Custos de Estoque'!$Y$6:$Y$505,1))</f>
        <v/>
      </c>
      <c r="J11" s="14">
        <f>IFERROR($I11/$C11,"")</f>
        <v/>
      </c>
      <c r="K11" s="14">
        <f>IFERROR($I11/'Resumo'!$C$6,"")</f>
        <v/>
      </c>
    </row>
    <row r="12">
      <c r="A12" s="15">
        <f>'Parâmetros'!D11</f>
        <v/>
      </c>
      <c r="B12" s="30">
        <f>IF(OR($A12="",'Resumo'!$B$3=""),"",COUNTIFS('Custos de Estoque'!$A$6:$A$505,'Resumo'!$B$3,'Custos de Estoque'!$D$6:$D$505,$A12,'Custos de Estoque'!$Y$6:$Y$505,1,'Custos de Estoque'!$U$6:$U$505,"&gt;=0"))</f>
        <v/>
      </c>
      <c r="C12" s="49">
        <f>IF($B12=0,"",SUMIFS('Custos de Estoque'!$E$6:$E$505,'Custos de Estoque'!$A$6:$A$505,'Resumo'!$B$3,'Custos de Estoque'!$D$6:$D$505,$A12,'Custos de Estoque'!$Y$6:$Y$505,1,'Custos de Estoque'!$U$6:$U$505,"&gt;=0"))</f>
        <v/>
      </c>
      <c r="D12" s="49">
        <f>IF($B12=0,"",SUMIFS('Custos de Estoque'!$P$6:$P$505,'Custos de Estoque'!$A$6:$A$505,'Resumo'!$B$3,'Custos de Estoque'!$D$6:$D$505,$A12,'Custos de Estoque'!$Y$6:$Y$505,1))</f>
        <v/>
      </c>
      <c r="E12" s="49">
        <f>IF($B12=0,"",SUMIFS('Custos de Estoque'!$Q$6:$Q$505,'Custos de Estoque'!$A$6:$A$505,'Resumo'!$B$3,'Custos de Estoque'!$D$6:$D$505,$A12,'Custos de Estoque'!$Y$6:$Y$505,1))</f>
        <v/>
      </c>
      <c r="F12" s="49">
        <f>IF($B12=0,"",SUMIFS('Custos de Estoque'!$R$6:$R$505,'Custos de Estoque'!$A$6:$A$505,'Resumo'!$B$3,'Custos de Estoque'!$D$6:$D$505,$A12,'Custos de Estoque'!$Y$6:$Y$505,1))</f>
        <v/>
      </c>
      <c r="G12" s="49">
        <f>IF($B12=0,"",SUMIFS('Custos de Estoque'!$S$6:$S$505,'Custos de Estoque'!$A$6:$A$505,'Resumo'!$B$3,'Custos de Estoque'!$D$6:$D$505,$A12,'Custos de Estoque'!$Y$6:$Y$505,1))</f>
        <v/>
      </c>
      <c r="H12" s="49">
        <f>IF($B12=0,"",SUMIFS('Custos de Estoque'!$T$6:$T$505,'Custos de Estoque'!$A$6:$A$505,'Resumo'!$B$3,'Custos de Estoque'!$D$6:$D$505,$A12,'Custos de Estoque'!$Y$6:$Y$505,1))</f>
        <v/>
      </c>
      <c r="I12" s="49">
        <f>IF($B12=0,"",SUMIFS('Custos de Estoque'!$U$6:$U$505,'Custos de Estoque'!$A$6:$A$505,'Resumo'!$B$3,'Custos de Estoque'!$D$6:$D$505,$A12,'Custos de Estoque'!$Y$6:$Y$505,1))</f>
        <v/>
      </c>
      <c r="J12" s="17">
        <f>IFERROR($I12/$C12,"")</f>
        <v/>
      </c>
      <c r="K12" s="17">
        <f>IFERROR($I12/'Resumo'!$C$6,"")</f>
        <v/>
      </c>
    </row>
    <row r="13">
      <c r="A13" s="12">
        <f>'Parâmetros'!D12</f>
        <v/>
      </c>
      <c r="B13" s="29">
        <f>IF(OR($A13="",'Resumo'!$B$3=""),"",COUNTIFS('Custos de Estoque'!$A$6:$A$505,'Resumo'!$B$3,'Custos de Estoque'!$D$6:$D$505,$A13,'Custos de Estoque'!$Y$6:$Y$505,1,'Custos de Estoque'!$U$6:$U$505,"&gt;=0"))</f>
        <v/>
      </c>
      <c r="C13" s="48">
        <f>IF($B13=0,"",SUMIFS('Custos de Estoque'!$E$6:$E$505,'Custos de Estoque'!$A$6:$A$505,'Resumo'!$B$3,'Custos de Estoque'!$D$6:$D$505,$A13,'Custos de Estoque'!$Y$6:$Y$505,1,'Custos de Estoque'!$U$6:$U$505,"&gt;=0"))</f>
        <v/>
      </c>
      <c r="D13" s="48">
        <f>IF($B13=0,"",SUMIFS('Custos de Estoque'!$P$6:$P$505,'Custos de Estoque'!$A$6:$A$505,'Resumo'!$B$3,'Custos de Estoque'!$D$6:$D$505,$A13,'Custos de Estoque'!$Y$6:$Y$505,1))</f>
        <v/>
      </c>
      <c r="E13" s="48">
        <f>IF($B13=0,"",SUMIFS('Custos de Estoque'!$Q$6:$Q$505,'Custos de Estoque'!$A$6:$A$505,'Resumo'!$B$3,'Custos de Estoque'!$D$6:$D$505,$A13,'Custos de Estoque'!$Y$6:$Y$505,1))</f>
        <v/>
      </c>
      <c r="F13" s="48">
        <f>IF($B13=0,"",SUMIFS('Custos de Estoque'!$R$6:$R$505,'Custos de Estoque'!$A$6:$A$505,'Resumo'!$B$3,'Custos de Estoque'!$D$6:$D$505,$A13,'Custos de Estoque'!$Y$6:$Y$505,1))</f>
        <v/>
      </c>
      <c r="G13" s="48">
        <f>IF($B13=0,"",SUMIFS('Custos de Estoque'!$S$6:$S$505,'Custos de Estoque'!$A$6:$A$505,'Resumo'!$B$3,'Custos de Estoque'!$D$6:$D$505,$A13,'Custos de Estoque'!$Y$6:$Y$505,1))</f>
        <v/>
      </c>
      <c r="H13" s="48">
        <f>IF($B13=0,"",SUMIFS('Custos de Estoque'!$T$6:$T$505,'Custos de Estoque'!$A$6:$A$505,'Resumo'!$B$3,'Custos de Estoque'!$D$6:$D$505,$A13,'Custos de Estoque'!$Y$6:$Y$505,1))</f>
        <v/>
      </c>
      <c r="I13" s="48">
        <f>IF($B13=0,"",SUMIFS('Custos de Estoque'!$U$6:$U$505,'Custos de Estoque'!$A$6:$A$505,'Resumo'!$B$3,'Custos de Estoque'!$D$6:$D$505,$A13,'Custos de Estoque'!$Y$6:$Y$505,1))</f>
        <v/>
      </c>
      <c r="J13" s="14">
        <f>IFERROR($I13/$C13,"")</f>
        <v/>
      </c>
      <c r="K13" s="14">
        <f>IFERROR($I13/'Resumo'!$C$6,"")</f>
        <v/>
      </c>
    </row>
    <row r="14">
      <c r="A14" s="15">
        <f>'Parâmetros'!D13</f>
        <v/>
      </c>
      <c r="B14" s="30">
        <f>IF(OR($A14="",'Resumo'!$B$3=""),"",COUNTIFS('Custos de Estoque'!$A$6:$A$505,'Resumo'!$B$3,'Custos de Estoque'!$D$6:$D$505,$A14,'Custos de Estoque'!$Y$6:$Y$505,1,'Custos de Estoque'!$U$6:$U$505,"&gt;=0"))</f>
        <v/>
      </c>
      <c r="C14" s="49">
        <f>IF($B14=0,"",SUMIFS('Custos de Estoque'!$E$6:$E$505,'Custos de Estoque'!$A$6:$A$505,'Resumo'!$B$3,'Custos de Estoque'!$D$6:$D$505,$A14,'Custos de Estoque'!$Y$6:$Y$505,1,'Custos de Estoque'!$U$6:$U$505,"&gt;=0"))</f>
        <v/>
      </c>
      <c r="D14" s="49">
        <f>IF($B14=0,"",SUMIFS('Custos de Estoque'!$P$6:$P$505,'Custos de Estoque'!$A$6:$A$505,'Resumo'!$B$3,'Custos de Estoque'!$D$6:$D$505,$A14,'Custos de Estoque'!$Y$6:$Y$505,1))</f>
        <v/>
      </c>
      <c r="E14" s="49">
        <f>IF($B14=0,"",SUMIFS('Custos de Estoque'!$Q$6:$Q$505,'Custos de Estoque'!$A$6:$A$505,'Resumo'!$B$3,'Custos de Estoque'!$D$6:$D$505,$A14,'Custos de Estoque'!$Y$6:$Y$505,1))</f>
        <v/>
      </c>
      <c r="F14" s="49">
        <f>IF($B14=0,"",SUMIFS('Custos de Estoque'!$R$6:$R$505,'Custos de Estoque'!$A$6:$A$505,'Resumo'!$B$3,'Custos de Estoque'!$D$6:$D$505,$A14,'Custos de Estoque'!$Y$6:$Y$505,1))</f>
        <v/>
      </c>
      <c r="G14" s="49">
        <f>IF($B14=0,"",SUMIFS('Custos de Estoque'!$S$6:$S$505,'Custos de Estoque'!$A$6:$A$505,'Resumo'!$B$3,'Custos de Estoque'!$D$6:$D$505,$A14,'Custos de Estoque'!$Y$6:$Y$505,1))</f>
        <v/>
      </c>
      <c r="H14" s="49">
        <f>IF($B14=0,"",SUMIFS('Custos de Estoque'!$T$6:$T$505,'Custos de Estoque'!$A$6:$A$505,'Resumo'!$B$3,'Custos de Estoque'!$D$6:$D$505,$A14,'Custos de Estoque'!$Y$6:$Y$505,1))</f>
        <v/>
      </c>
      <c r="I14" s="49">
        <f>IF($B14=0,"",SUMIFS('Custos de Estoque'!$U$6:$U$505,'Custos de Estoque'!$A$6:$A$505,'Resumo'!$B$3,'Custos de Estoque'!$D$6:$D$505,$A14,'Custos de Estoque'!$Y$6:$Y$505,1))</f>
        <v/>
      </c>
      <c r="J14" s="17">
        <f>IFERROR($I14/$C14,"")</f>
        <v/>
      </c>
      <c r="K14" s="17">
        <f>IFERROR($I14/'Resumo'!$C$6,"")</f>
        <v/>
      </c>
    </row>
    <row r="15"/>
    <row r="16"/>
    <row r="17"/>
    <row r="18"/>
    <row r="19" ht="38" customHeight="1">
      <c r="A19" s="11" t="inlineStr">
        <is>
          <t>Ordem</t>
        </is>
      </c>
      <c r="B19" s="11" t="inlineStr">
        <is>
          <t>SKU</t>
        </is>
      </c>
      <c r="C19" s="11" t="inlineStr">
        <is>
          <t>Produto</t>
        </is>
      </c>
      <c r="D19" s="11" t="inlineStr">
        <is>
          <t>Categoria</t>
        </is>
      </c>
      <c r="E19" s="11" t="inlineStr">
        <is>
          <t>Estoque médio valorizado</t>
        </is>
      </c>
      <c r="F19" s="11" t="inlineStr">
        <is>
          <t>Custo total</t>
        </is>
      </c>
      <c r="G19" s="11" t="inlineStr">
        <is>
          <t>Taxa</t>
        </is>
      </c>
    </row>
    <row r="20">
      <c r="A20" s="29" t="n">
        <v>1</v>
      </c>
      <c r="B20" s="12">
        <f>IFERROR(INDEX('Custos de Estoque'!$B$6:$B$505,MATCH($A20,'Custos de Estoque'!$X$6:$X$505,0)),"")</f>
        <v/>
      </c>
      <c r="C20" s="12">
        <f>IFERROR(INDEX('Custos de Estoque'!$C$6:$C$505,MATCH($A20,'Custos de Estoque'!$X$6:$X$505,0)),"")</f>
        <v/>
      </c>
      <c r="D20" s="12">
        <f>IFERROR(INDEX('Custos de Estoque'!$D$6:$D$505,MATCH($A20,'Custos de Estoque'!$X$6:$X$505,0)),"")</f>
        <v/>
      </c>
      <c r="E20" s="48">
        <f>IFERROR(INDEX('Custos de Estoque'!$E$6:$E$505,MATCH($A20,'Custos de Estoque'!$X$6:$X$505,0)),"")</f>
        <v/>
      </c>
      <c r="F20" s="48">
        <f>IFERROR(INDEX('Custos de Estoque'!$U$6:$U$505,MATCH($A20,'Custos de Estoque'!$X$6:$X$505,0)),"")</f>
        <v/>
      </c>
      <c r="G20" s="14">
        <f>IFERROR(INDEX('Custos de Estoque'!$V$6:$V$505,MATCH($A20,'Custos de Estoque'!$X$6:$X$505,0)),"")</f>
        <v/>
      </c>
    </row>
    <row r="21">
      <c r="A21" s="30" t="n">
        <v>2</v>
      </c>
      <c r="B21" s="15">
        <f>IFERROR(INDEX('Custos de Estoque'!$B$6:$B$505,MATCH($A21,'Custos de Estoque'!$X$6:$X$505,0)),"")</f>
        <v/>
      </c>
      <c r="C21" s="15">
        <f>IFERROR(INDEX('Custos de Estoque'!$C$6:$C$505,MATCH($A21,'Custos de Estoque'!$X$6:$X$505,0)),"")</f>
        <v/>
      </c>
      <c r="D21" s="15">
        <f>IFERROR(INDEX('Custos de Estoque'!$D$6:$D$505,MATCH($A21,'Custos de Estoque'!$X$6:$X$505,0)),"")</f>
        <v/>
      </c>
      <c r="E21" s="49">
        <f>IFERROR(INDEX('Custos de Estoque'!$E$6:$E$505,MATCH($A21,'Custos de Estoque'!$X$6:$X$505,0)),"")</f>
        <v/>
      </c>
      <c r="F21" s="49">
        <f>IFERROR(INDEX('Custos de Estoque'!$U$6:$U$505,MATCH($A21,'Custos de Estoque'!$X$6:$X$505,0)),"")</f>
        <v/>
      </c>
      <c r="G21" s="17">
        <f>IFERROR(INDEX('Custos de Estoque'!$V$6:$V$505,MATCH($A21,'Custos de Estoque'!$X$6:$X$505,0)),"")</f>
        <v/>
      </c>
    </row>
    <row r="22">
      <c r="A22" s="29" t="n">
        <v>3</v>
      </c>
      <c r="B22" s="12">
        <f>IFERROR(INDEX('Custos de Estoque'!$B$6:$B$505,MATCH($A22,'Custos de Estoque'!$X$6:$X$505,0)),"")</f>
        <v/>
      </c>
      <c r="C22" s="12">
        <f>IFERROR(INDEX('Custos de Estoque'!$C$6:$C$505,MATCH($A22,'Custos de Estoque'!$X$6:$X$505,0)),"")</f>
        <v/>
      </c>
      <c r="D22" s="12">
        <f>IFERROR(INDEX('Custos de Estoque'!$D$6:$D$505,MATCH($A22,'Custos de Estoque'!$X$6:$X$505,0)),"")</f>
        <v/>
      </c>
      <c r="E22" s="48">
        <f>IFERROR(INDEX('Custos de Estoque'!$E$6:$E$505,MATCH($A22,'Custos de Estoque'!$X$6:$X$505,0)),"")</f>
        <v/>
      </c>
      <c r="F22" s="48">
        <f>IFERROR(INDEX('Custos de Estoque'!$U$6:$U$505,MATCH($A22,'Custos de Estoque'!$X$6:$X$505,0)),"")</f>
        <v/>
      </c>
      <c r="G22" s="14">
        <f>IFERROR(INDEX('Custos de Estoque'!$V$6:$V$505,MATCH($A22,'Custos de Estoque'!$X$6:$X$505,0)),"")</f>
        <v/>
      </c>
    </row>
    <row r="23">
      <c r="A23" s="30" t="n">
        <v>4</v>
      </c>
      <c r="B23" s="15">
        <f>IFERROR(INDEX('Custos de Estoque'!$B$6:$B$505,MATCH($A23,'Custos de Estoque'!$X$6:$X$505,0)),"")</f>
        <v/>
      </c>
      <c r="C23" s="15">
        <f>IFERROR(INDEX('Custos de Estoque'!$C$6:$C$505,MATCH($A23,'Custos de Estoque'!$X$6:$X$505,0)),"")</f>
        <v/>
      </c>
      <c r="D23" s="15">
        <f>IFERROR(INDEX('Custos de Estoque'!$D$6:$D$505,MATCH($A23,'Custos de Estoque'!$X$6:$X$505,0)),"")</f>
        <v/>
      </c>
      <c r="E23" s="49">
        <f>IFERROR(INDEX('Custos de Estoque'!$E$6:$E$505,MATCH($A23,'Custos de Estoque'!$X$6:$X$505,0)),"")</f>
        <v/>
      </c>
      <c r="F23" s="49">
        <f>IFERROR(INDEX('Custos de Estoque'!$U$6:$U$505,MATCH($A23,'Custos de Estoque'!$X$6:$X$505,0)),"")</f>
        <v/>
      </c>
      <c r="G23" s="17">
        <f>IFERROR(INDEX('Custos de Estoque'!$V$6:$V$505,MATCH($A23,'Custos de Estoque'!$X$6:$X$505,0)),"")</f>
        <v/>
      </c>
    </row>
    <row r="24">
      <c r="A24" s="29" t="n">
        <v>5</v>
      </c>
      <c r="B24" s="12">
        <f>IFERROR(INDEX('Custos de Estoque'!$B$6:$B$505,MATCH($A24,'Custos de Estoque'!$X$6:$X$505,0)),"")</f>
        <v/>
      </c>
      <c r="C24" s="12">
        <f>IFERROR(INDEX('Custos de Estoque'!$C$6:$C$505,MATCH($A24,'Custos de Estoque'!$X$6:$X$505,0)),"")</f>
        <v/>
      </c>
      <c r="D24" s="12">
        <f>IFERROR(INDEX('Custos de Estoque'!$D$6:$D$505,MATCH($A24,'Custos de Estoque'!$X$6:$X$505,0)),"")</f>
        <v/>
      </c>
      <c r="E24" s="48">
        <f>IFERROR(INDEX('Custos de Estoque'!$E$6:$E$505,MATCH($A24,'Custos de Estoque'!$X$6:$X$505,0)),"")</f>
        <v/>
      </c>
      <c r="F24" s="48">
        <f>IFERROR(INDEX('Custos de Estoque'!$U$6:$U$505,MATCH($A24,'Custos de Estoque'!$X$6:$X$505,0)),"")</f>
        <v/>
      </c>
      <c r="G24" s="14">
        <f>IFERROR(INDEX('Custos de Estoque'!$V$6:$V$505,MATCH($A24,'Custos de Estoque'!$X$6:$X$505,0)),"")</f>
        <v/>
      </c>
    </row>
    <row r="25">
      <c r="A25" s="30" t="n">
        <v>6</v>
      </c>
      <c r="B25" s="15">
        <f>IFERROR(INDEX('Custos de Estoque'!$B$6:$B$505,MATCH($A25,'Custos de Estoque'!$X$6:$X$505,0)),"")</f>
        <v/>
      </c>
      <c r="C25" s="15">
        <f>IFERROR(INDEX('Custos de Estoque'!$C$6:$C$505,MATCH($A25,'Custos de Estoque'!$X$6:$X$505,0)),"")</f>
        <v/>
      </c>
      <c r="D25" s="15">
        <f>IFERROR(INDEX('Custos de Estoque'!$D$6:$D$505,MATCH($A25,'Custos de Estoque'!$X$6:$X$505,0)),"")</f>
        <v/>
      </c>
      <c r="E25" s="49">
        <f>IFERROR(INDEX('Custos de Estoque'!$E$6:$E$505,MATCH($A25,'Custos de Estoque'!$X$6:$X$505,0)),"")</f>
        <v/>
      </c>
      <c r="F25" s="49">
        <f>IFERROR(INDEX('Custos de Estoque'!$U$6:$U$505,MATCH($A25,'Custos de Estoque'!$X$6:$X$505,0)),"")</f>
        <v/>
      </c>
      <c r="G25" s="17">
        <f>IFERROR(INDEX('Custos de Estoque'!$V$6:$V$505,MATCH($A25,'Custos de Estoque'!$X$6:$X$505,0)),"")</f>
        <v/>
      </c>
    </row>
    <row r="26">
      <c r="A26" s="29" t="n">
        <v>7</v>
      </c>
      <c r="B26" s="12">
        <f>IFERROR(INDEX('Custos de Estoque'!$B$6:$B$505,MATCH($A26,'Custos de Estoque'!$X$6:$X$505,0)),"")</f>
        <v/>
      </c>
      <c r="C26" s="12">
        <f>IFERROR(INDEX('Custos de Estoque'!$C$6:$C$505,MATCH($A26,'Custos de Estoque'!$X$6:$X$505,0)),"")</f>
        <v/>
      </c>
      <c r="D26" s="12">
        <f>IFERROR(INDEX('Custos de Estoque'!$D$6:$D$505,MATCH($A26,'Custos de Estoque'!$X$6:$X$505,0)),"")</f>
        <v/>
      </c>
      <c r="E26" s="48">
        <f>IFERROR(INDEX('Custos de Estoque'!$E$6:$E$505,MATCH($A26,'Custos de Estoque'!$X$6:$X$505,0)),"")</f>
        <v/>
      </c>
      <c r="F26" s="48">
        <f>IFERROR(INDEX('Custos de Estoque'!$U$6:$U$505,MATCH($A26,'Custos de Estoque'!$X$6:$X$505,0)),"")</f>
        <v/>
      </c>
      <c r="G26" s="14">
        <f>IFERROR(INDEX('Custos de Estoque'!$V$6:$V$505,MATCH($A26,'Custos de Estoque'!$X$6:$X$505,0)),"")</f>
        <v/>
      </c>
    </row>
    <row r="27">
      <c r="A27" s="30" t="n">
        <v>8</v>
      </c>
      <c r="B27" s="15">
        <f>IFERROR(INDEX('Custos de Estoque'!$B$6:$B$505,MATCH($A27,'Custos de Estoque'!$X$6:$X$505,0)),"")</f>
        <v/>
      </c>
      <c r="C27" s="15">
        <f>IFERROR(INDEX('Custos de Estoque'!$C$6:$C$505,MATCH($A27,'Custos de Estoque'!$X$6:$X$505,0)),"")</f>
        <v/>
      </c>
      <c r="D27" s="15">
        <f>IFERROR(INDEX('Custos de Estoque'!$D$6:$D$505,MATCH($A27,'Custos de Estoque'!$X$6:$X$505,0)),"")</f>
        <v/>
      </c>
      <c r="E27" s="49">
        <f>IFERROR(INDEX('Custos de Estoque'!$E$6:$E$505,MATCH($A27,'Custos de Estoque'!$X$6:$X$505,0)),"")</f>
        <v/>
      </c>
      <c r="F27" s="49">
        <f>IFERROR(INDEX('Custos de Estoque'!$U$6:$U$505,MATCH($A27,'Custos de Estoque'!$X$6:$X$505,0)),"")</f>
        <v/>
      </c>
      <c r="G27" s="17">
        <f>IFERROR(INDEX('Custos de Estoque'!$V$6:$V$505,MATCH($A27,'Custos de Estoque'!$X$6:$X$505,0)),"")</f>
        <v/>
      </c>
    </row>
    <row r="28">
      <c r="A28" s="29" t="n">
        <v>9</v>
      </c>
      <c r="B28" s="12">
        <f>IFERROR(INDEX('Custos de Estoque'!$B$6:$B$505,MATCH($A28,'Custos de Estoque'!$X$6:$X$505,0)),"")</f>
        <v/>
      </c>
      <c r="C28" s="12">
        <f>IFERROR(INDEX('Custos de Estoque'!$C$6:$C$505,MATCH($A28,'Custos de Estoque'!$X$6:$X$505,0)),"")</f>
        <v/>
      </c>
      <c r="D28" s="12">
        <f>IFERROR(INDEX('Custos de Estoque'!$D$6:$D$505,MATCH($A28,'Custos de Estoque'!$X$6:$X$505,0)),"")</f>
        <v/>
      </c>
      <c r="E28" s="48">
        <f>IFERROR(INDEX('Custos de Estoque'!$E$6:$E$505,MATCH($A28,'Custos de Estoque'!$X$6:$X$505,0)),"")</f>
        <v/>
      </c>
      <c r="F28" s="48">
        <f>IFERROR(INDEX('Custos de Estoque'!$U$6:$U$505,MATCH($A28,'Custos de Estoque'!$X$6:$X$505,0)),"")</f>
        <v/>
      </c>
      <c r="G28" s="14">
        <f>IFERROR(INDEX('Custos de Estoque'!$V$6:$V$505,MATCH($A28,'Custos de Estoque'!$X$6:$X$505,0)),"")</f>
        <v/>
      </c>
    </row>
    <row r="29">
      <c r="A29" s="30" t="n">
        <v>10</v>
      </c>
      <c r="B29" s="15">
        <f>IFERROR(INDEX('Custos de Estoque'!$B$6:$B$505,MATCH($A29,'Custos de Estoque'!$X$6:$X$505,0)),"")</f>
        <v/>
      </c>
      <c r="C29" s="15">
        <f>IFERROR(INDEX('Custos de Estoque'!$C$6:$C$505,MATCH($A29,'Custos de Estoque'!$X$6:$X$505,0)),"")</f>
        <v/>
      </c>
      <c r="D29" s="15">
        <f>IFERROR(INDEX('Custos de Estoque'!$D$6:$D$505,MATCH($A29,'Custos de Estoque'!$X$6:$X$505,0)),"")</f>
        <v/>
      </c>
      <c r="E29" s="49">
        <f>IFERROR(INDEX('Custos de Estoque'!$E$6:$E$505,MATCH($A29,'Custos de Estoque'!$X$6:$X$505,0)),"")</f>
        <v/>
      </c>
      <c r="F29" s="49">
        <f>IFERROR(INDEX('Custos de Estoque'!$U$6:$U$505,MATCH($A29,'Custos de Estoque'!$X$6:$X$505,0)),"")</f>
        <v/>
      </c>
      <c r="G29" s="17">
        <f>IFERROR(INDEX('Custos de Estoque'!$V$6:$V$505,MATCH($A29,'Custos de Estoque'!$X$6:$X$505,0)),"")</f>
        <v/>
      </c>
    </row>
  </sheetData>
  <mergeCells count="1"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1" customWidth="1" min="2" max="2"/>
    <col width="4" customWidth="1" min="3" max="3"/>
    <col width="25" customWidth="1" min="4" max="4"/>
  </cols>
  <sheetData>
    <row r="1" ht="32" customHeight="1">
      <c r="A1" s="1" t="inlineStr">
        <is>
          <t>Parâmetros do custo de estoque</t>
        </is>
      </c>
      <c r="B1" s="44" t="n"/>
      <c r="C1" s="44" t="n"/>
      <c r="D1" s="45" t="n"/>
    </row>
    <row r="2"/>
    <row r="3">
      <c r="A3" s="11" t="inlineStr">
        <is>
          <t>Configuração</t>
        </is>
      </c>
      <c r="B3" s="11" t="inlineStr">
        <is>
          <t>Valor</t>
        </is>
      </c>
      <c r="D3" s="11" t="inlineStr">
        <is>
          <t>Categorias permitidas</t>
        </is>
      </c>
    </row>
    <row r="4">
      <c r="A4" s="31" t="inlineStr">
        <is>
          <t>Custo de capital padrão (% a.m.)</t>
        </is>
      </c>
      <c r="B4" s="32" t="n">
        <v>0.012</v>
      </c>
      <c r="D4" s="33" t="inlineStr">
        <is>
          <t>Eletrônicos</t>
        </is>
      </c>
    </row>
    <row r="5">
      <c r="A5" s="34" t="inlineStr">
        <is>
          <t>Seguro padrão (% a.m.)</t>
        </is>
      </c>
      <c r="B5" s="32" t="n">
        <v>0.002</v>
      </c>
      <c r="D5" s="33" t="inlineStr">
        <is>
          <t>Casa e Cozinha</t>
        </is>
      </c>
    </row>
    <row r="6">
      <c r="A6" s="31" t="inlineStr">
        <is>
          <t>Obsolescência padrão (% a.m.)</t>
        </is>
      </c>
      <c r="B6" s="32" t="n">
        <v>0.005</v>
      </c>
      <c r="D6" s="33" t="inlineStr">
        <is>
          <t>Beleza</t>
        </is>
      </c>
    </row>
    <row r="7">
      <c r="A7" s="34" t="inlineStr">
        <is>
          <t>Perdas padrão (% a.m.)</t>
        </is>
      </c>
      <c r="B7" s="32" t="n">
        <v>0.003</v>
      </c>
      <c r="D7" s="33" t="inlineStr">
        <is>
          <t>Papelaria</t>
        </is>
      </c>
    </row>
    <row r="8">
      <c r="A8" s="31" t="inlineStr">
        <is>
          <t>Limite de alerta da taxa total (% a.m.)</t>
        </is>
      </c>
      <c r="B8" s="32" t="n">
        <v>0.04</v>
      </c>
      <c r="D8" s="33" t="inlineStr">
        <is>
          <t>Pet Shop</t>
        </is>
      </c>
    </row>
    <row r="9">
      <c r="A9" s="34" t="inlineStr">
        <is>
          <t>Limite de estoque alto por SKU (R$)</t>
        </is>
      </c>
      <c r="B9" s="53" t="n">
        <v>50000</v>
      </c>
      <c r="D9" s="33" t="inlineStr">
        <is>
          <t>Esporte</t>
        </is>
      </c>
    </row>
    <row r="10">
      <c r="D10" s="33" t="inlineStr">
        <is>
          <t>Moda</t>
        </is>
      </c>
    </row>
    <row r="11">
      <c r="D11" s="33" t="inlineStr">
        <is>
          <t>Brinquedos</t>
        </is>
      </c>
    </row>
    <row r="12">
      <c r="D12" s="33" t="inlineStr">
        <is>
          <t>Jardim</t>
        </is>
      </c>
    </row>
    <row r="13">
      <c r="D13" s="33" t="inlineStr">
        <is>
          <t>Acessórios</t>
        </is>
      </c>
    </row>
  </sheetData>
  <autoFilter ref="D3:D13"/>
  <mergeCells count="1">
    <mergeCell ref="A1:D1"/>
  </mergeCells>
  <conditionalFormatting sqref="B4:B8">
    <cfRule type="expression" priority="1" dxfId="2">
      <formula>OR(B4="",NOT(ISNUMBER(B4)),B4&lt;0,B4&gt;1)</formula>
    </cfRule>
  </conditionalFormatting>
  <conditionalFormatting sqref="B9">
    <cfRule type="expression" priority="2" dxfId="2">
      <formula>OR(B9="",NOT(ISNUMBER(B9)),B9&lt;0)</formula>
    </cfRule>
  </conditionalFormatting>
  <conditionalFormatting sqref="D4:D13">
    <cfRule type="expression" priority="3" dxfId="2">
      <formula>AND(D4&lt;&gt;"",COUNTIF($D$4:$D$13,D4)&gt;1)</formula>
    </cfRule>
  </conditionalFormatting>
  <dataValidations count="3">
    <dataValidation sqref="B4:B8" showDropDown="0" showInputMessage="1" showErrorMessage="1" allowBlank="0" errorTitle="Taxa inválida" error="Informe uma taxa entre 0% e 100%." promptTitle="Taxa mensal" prompt="Informe uma taxa entre 0% e 100%." type="decimal" errorStyle="stop" operator="between">
      <formula1>0</formula1>
      <formula2>1</formula2>
    </dataValidation>
    <dataValidation sqref="B9" showDropDown="0" showInputMessage="0" showErrorMessage="1" allowBlank="0" errorTitle="Limite inválido" error="Informe um limite de estoque maior ou igual a zero." type="decimal" errorStyle="stop" operator="greaterThanOrEqual">
      <formula1>0</formula1>
    </dataValidation>
    <dataValidation sqref="D4:D13" showDropDown="0" showInputMessage="0" showErrorMessage="1" allowBlank="0" errorTitle="Categoria duplicada" error="Cada categoria deve aparecer somente uma vez." type="custom" errorStyle="stop">
      <formula1>OR(D4="",COUNTIF($D$4:$D$13,D4)=1)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5"/>
  <sheetViews>
    <sheetView showGridLines="0" zoomScale="90" workbookViewId="0">
      <selection activeCell="A1" sqref="A1"/>
    </sheetView>
  </sheetViews>
  <sheetFormatPr baseColWidth="8" defaultRowHeight="15"/>
  <cols>
    <col width="6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32" customHeight="1">
      <c r="A1" s="1" t="inlineStr">
        <is>
          <t>Como usar a planilha de custo de estoque</t>
        </is>
      </c>
      <c r="B1" s="44" t="n"/>
      <c r="C1" s="44" t="n"/>
      <c r="D1" s="44" t="n"/>
      <c r="E1" s="44" t="n"/>
      <c r="F1" s="44" t="n"/>
      <c r="G1" s="44" t="n"/>
      <c r="H1" s="45" t="n"/>
    </row>
    <row r="2"/>
    <row r="3">
      <c r="A3" s="27" t="inlineStr">
        <is>
          <t>Objetivo</t>
        </is>
      </c>
    </row>
    <row r="4" ht="36" customHeight="1">
      <c r="B4" s="36" t="inlineStr">
        <is>
          <t>Esta planilha apura o custo mensal de manter o saldo médio de estoque, considerando capital, armazenagem, seguro, obsolescência e perdas.</t>
        </is>
      </c>
    </row>
    <row r="5"/>
    <row r="6">
      <c r="A6" s="27" t="inlineStr">
        <is>
          <t>Passo a passo</t>
        </is>
      </c>
    </row>
    <row r="7" ht="25" customHeight="1">
      <c r="A7" s="37" t="n">
        <v>1</v>
      </c>
      <c r="B7" s="38" t="inlineStr">
        <is>
          <t>Revise as taxas e os limites na aba Parâmetros.</t>
        </is>
      </c>
    </row>
    <row r="8" ht="25" customHeight="1">
      <c r="A8" s="39" t="n">
        <v>2</v>
      </c>
      <c r="B8" s="40" t="inlineStr">
        <is>
          <t>Substitua os exemplos fictícios na aba Custos de Estoque.</t>
        </is>
      </c>
    </row>
    <row r="9" ht="25" customHeight="1">
      <c r="A9" s="37" t="n">
        <v>3</v>
      </c>
      <c r="B9" s="38" t="inlineStr">
        <is>
          <t>Limpe somente as células amarelas das colunas A até K; não apague as fórmulas.</t>
        </is>
      </c>
    </row>
    <row r="10" ht="25" customHeight="1">
      <c r="A10" s="39" t="n">
        <v>4</v>
      </c>
      <c r="B10" s="40" t="inlineStr">
        <is>
          <t>Use uma linha por combinação de competência e SKU.</t>
        </is>
      </c>
    </row>
    <row r="11" ht="25" customHeight="1">
      <c r="A11" s="37" t="n">
        <v>5</v>
      </c>
      <c r="B11" s="38" t="inlineStr">
        <is>
          <t>Informe a competência como o primeiro dia do mês.</t>
        </is>
      </c>
    </row>
    <row r="12" ht="25" customHeight="1">
      <c r="A12" s="39" t="n">
        <v>6</v>
      </c>
      <c r="B12" s="40" t="inlineStr">
        <is>
          <t>Deixe uma taxa personalizada vazia para usar o parâmetro padrão.</t>
        </is>
      </c>
    </row>
    <row r="13" ht="25" customHeight="1">
      <c r="A13" s="37" t="n">
        <v>7</v>
      </c>
      <c r="B13" s="38" t="inlineStr">
        <is>
          <t>Digite zero quando um custo ou uma taxa for realmente zero.</t>
        </is>
      </c>
    </row>
    <row r="14" ht="25" customHeight="1">
      <c r="A14" s="39" t="n">
        <v>8</v>
      </c>
      <c r="B14" s="40" t="inlineStr">
        <is>
          <t>Selecione a competência na aba Resumo.</t>
        </is>
      </c>
    </row>
    <row r="15" ht="25" customHeight="1">
      <c r="A15" s="37" t="n">
        <v>9</v>
      </c>
      <c r="B15" s="38" t="inlineStr">
        <is>
          <t>Revise as linhas que não estejam com situação OK.</t>
        </is>
      </c>
    </row>
    <row r="16"/>
    <row r="17"/>
    <row r="18">
      <c r="A18" s="27" t="inlineStr">
        <is>
          <t>Definições</t>
        </is>
      </c>
    </row>
    <row r="19" ht="25" customHeight="1">
      <c r="A19" s="37" t="inlineStr">
        <is>
          <t>•</t>
        </is>
      </c>
      <c r="B19" s="38" t="inlineStr">
        <is>
          <t>Estoque médio valorizado: valor médio do saldo mantido durante a competência.</t>
        </is>
      </c>
    </row>
    <row r="20" ht="25" customHeight="1">
      <c r="A20" s="39" t="inlineStr">
        <is>
          <t>•</t>
        </is>
      </c>
      <c r="B20" s="40" t="inlineStr">
        <is>
          <t>Custo de capital: estoque médio valorizado multiplicado pela taxa mensal de capital.</t>
        </is>
      </c>
    </row>
    <row r="21" ht="25" customHeight="1">
      <c r="A21" s="37" t="inlineStr">
        <is>
          <t>•</t>
        </is>
      </c>
      <c r="B21" s="38" t="inlineStr">
        <is>
          <t>Armazenagem: custo mensal diretamente informado e atribuído ao SKU.</t>
        </is>
      </c>
    </row>
    <row r="22" ht="25" customHeight="1">
      <c r="A22" s="39" t="inlineStr">
        <is>
          <t>•</t>
        </is>
      </c>
      <c r="B22" s="40" t="inlineStr">
        <is>
          <t>Seguro: estoque médio valorizado multiplicado pela taxa mensal de seguro.</t>
        </is>
      </c>
    </row>
    <row r="23" ht="25" customHeight="1">
      <c r="A23" s="37" t="inlineStr">
        <is>
          <t>•</t>
        </is>
      </c>
      <c r="B23" s="38" t="inlineStr">
        <is>
          <t>Obsolescência: estimativa mensal de desvalorização ou risco de inutilização.</t>
        </is>
      </c>
    </row>
    <row r="24" ht="25" customHeight="1">
      <c r="A24" s="39" t="inlineStr">
        <is>
          <t>•</t>
        </is>
      </c>
      <c r="B24" s="40" t="inlineStr">
        <is>
          <t>Perdas: estimativa mensal de avarias, extravios ou diferenças operacionais.</t>
        </is>
      </c>
    </row>
    <row r="25" ht="25" customHeight="1">
      <c r="A25" s="37" t="inlineStr">
        <is>
          <t>•</t>
        </is>
      </c>
      <c r="B25" s="38" t="inlineStr">
        <is>
          <t>Taxa de manutenção: custo total dividido pelo estoque médio valorizado.</t>
        </is>
      </c>
    </row>
    <row r="26" ht="25" customHeight="1">
      <c r="A26" s="39" t="inlineStr">
        <is>
          <t>•</t>
        </is>
      </c>
      <c r="B26" s="40" t="inlineStr">
        <is>
          <t>Taxa da categoria: custo total da categoria dividido pelo estoque médio da categoria.</t>
        </is>
      </c>
    </row>
    <row r="27"/>
    <row r="28">
      <c r="A28" s="27" t="inlineStr">
        <is>
          <t>Limite de escopo</t>
        </is>
      </c>
    </row>
    <row r="29" ht="38" customHeight="1">
      <c r="B29" s="41" t="inlineStr">
        <is>
          <t>Esta planilha não calcula CMV. O custo de estoque mede o custo de manter o saldo; o CMV mede o custo das mercadorias efetivamente vendidas.</t>
        </is>
      </c>
    </row>
    <row r="30"/>
    <row r="31">
      <c r="A31" s="27" t="inlineStr">
        <is>
          <t>Observação dos dados</t>
        </is>
      </c>
    </row>
    <row r="32">
      <c r="B32" s="42" t="inlineStr">
        <is>
          <t>Todos os SKUs e produtos fornecidos no modelo são exemplos claramente fictícios.</t>
        </is>
      </c>
    </row>
    <row r="33"/>
    <row r="34">
      <c r="A34" s="27" t="inlineStr">
        <is>
          <t>Data do modelo</t>
        </is>
      </c>
    </row>
    <row r="35">
      <c r="B35" s="43" t="inlineStr">
        <is>
          <t>Modelo revisado em 07/09/2026.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fictício de operações</dc:creator>
  <dc:title xmlns:dc="http://purl.org/dc/elements/1.1/">Custo de manutenção de estoque</dc:title>
  <dc:description xmlns:dc="http://purl.org/dc/elements/1.1/">Modelo fictício para ecommerce e marketplace no Brasil</dc:description>
  <dc:subject xmlns:dc="http://purl.org/dc/elements/1.1/">Apuração gerencial do custo mensal de estoque</dc:subject>
  <dcterms:created xmlns:dcterms="http://purl.org/dc/terms/" xmlns:xsi="http://www.w3.org/2001/XMLSchema-instance" xsi:type="dcterms:W3CDTF">2026-09-07T03:14:07Z</dcterms:created>
  <dcterms:modified xmlns:dcterms="http://purl.org/dc/terms/" xmlns:xsi="http://www.w3.org/2001/XMLSchema-instance" xsi:type="dcterms:W3CDTF">2026-09-07T03:14:09+00:00Z</dcterms:modified>
</cp:coreProperties>
</file>