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mo" sheetId="1" state="visible" r:id="rId1"/>
    <sheet xmlns:r="http://schemas.openxmlformats.org/officeDocument/2006/relationships" name="Custos por SKU" sheetId="2" state="visible" r:id="rId2"/>
    <sheet xmlns:r="http://schemas.openxmlformats.org/officeDocument/2006/relationships" name="Rateios"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dd/mm/yyyy"/>
    <numFmt numFmtId="165" formatCode="&quot;R$&quot; #,##0.00"/>
    <numFmt numFmtId="166" formatCode="0.0%"/>
  </numFmts>
  <fonts count="7">
    <font>
      <name val="Calibri"/>
      <family val="2"/>
      <color theme="1"/>
      <sz val="11"/>
      <scheme val="minor"/>
    </font>
    <font>
      <name val="Calibri"/>
      <b val="1"/>
      <color rgb="00FFFFFF"/>
      <sz val="15"/>
    </font>
    <font>
      <name val="Calibri"/>
      <b val="1"/>
      <color rgb="00FFFFFF"/>
      <sz val="10"/>
    </font>
    <font>
      <name val="Calibri"/>
      <b val="1"/>
      <color rgb="00222222"/>
      <sz val="10"/>
    </font>
    <font>
      <name val="Calibri"/>
      <color rgb="00222222"/>
      <sz val="10"/>
    </font>
    <font>
      <name val="Calibri"/>
      <b val="1"/>
      <color rgb="002D6A57"/>
      <sz val="10"/>
    </font>
    <font>
      <name val="Calibri"/>
      <b val="1"/>
      <color rgb="00B7473A"/>
      <sz val="10"/>
    </font>
  </fonts>
  <fills count="11">
    <fill>
      <patternFill/>
    </fill>
    <fill>
      <patternFill patternType="gray125"/>
    </fill>
    <fill>
      <patternFill patternType="solid">
        <fgColor rgb="0017372E"/>
      </patternFill>
    </fill>
    <fill>
      <patternFill patternType="solid">
        <fgColor rgb="00C65D32"/>
      </patternFill>
    </fill>
    <fill>
      <patternFill patternType="solid">
        <fgColor rgb="00F6F0E4"/>
      </patternFill>
    </fill>
    <fill>
      <patternFill patternType="solid">
        <fgColor rgb="00FFF1C9"/>
      </patternFill>
    </fill>
    <fill>
      <patternFill patternType="solid">
        <fgColor rgb="00E7EEF2"/>
      </patternFill>
    </fill>
    <fill>
      <patternFill patternType="solid">
        <fgColor rgb="00FFFFFF"/>
      </patternFill>
    </fill>
    <fill>
      <patternFill patternType="solid">
        <fgColor rgb="00E7E6E6"/>
      </patternFill>
    </fill>
    <fill>
      <patternFill patternType="solid">
        <fgColor rgb="00D9EAD3"/>
      </patternFill>
    </fill>
    <fill>
      <patternFill patternType="solid">
        <fgColor rgb="00FCE4D6"/>
      </patternFill>
    </fill>
  </fills>
  <borders count="6">
    <border>
      <left/>
      <right/>
      <top/>
      <bottom/>
      <diagonal/>
    </border>
    <border>
      <left style="thin">
        <color rgb="00D8D0C1"/>
      </left>
      <right style="thin">
        <color rgb="00D8D0C1"/>
      </right>
      <top style="thin">
        <color rgb="00D8D0C1"/>
      </top>
      <bottom style="thin">
        <color rgb="00D8D0C1"/>
      </bottom>
    </border>
    <border>
      <left/>
      <right/>
      <top style="thin">
        <color rgb="00D8D0C1"/>
      </top>
      <bottom/>
      <diagonal/>
    </border>
    <border>
      <left/>
      <right style="thin">
        <color rgb="00D8D0C1"/>
      </right>
      <top style="thin">
        <color rgb="00D8D0C1"/>
      </top>
      <bottom/>
      <diagonal/>
    </border>
    <border>
      <left/>
      <right/>
      <top style="thin">
        <color rgb="00D8D0C1"/>
      </top>
      <bottom style="thin">
        <color rgb="00D8D0C1"/>
      </bottom>
      <diagonal/>
    </border>
    <border>
      <left/>
      <right style="thin">
        <color rgb="00D8D0C1"/>
      </right>
      <top style="thin">
        <color rgb="00D8D0C1"/>
      </top>
      <bottom style="thin">
        <color rgb="00D8D0C1"/>
      </bottom>
      <diagonal/>
    </border>
  </borders>
  <cellStyleXfs count="1">
    <xf numFmtId="0" fontId="0" fillId="0" borderId="0"/>
  </cellStyleXfs>
  <cellXfs count="38">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horizontal="centerContinuous" vertical="center"/>
    </xf>
    <xf numFmtId="0" fontId="2" fillId="3" borderId="1" applyAlignment="1" pivotButton="0" quotePrefix="0" xfId="0">
      <alignment horizontal="left" vertical="center"/>
    </xf>
    <xf numFmtId="0" fontId="3" fillId="4" borderId="1" applyAlignment="1" pivotButton="0" quotePrefix="0" xfId="0">
      <alignment horizontal="left" vertical="center"/>
    </xf>
    <xf numFmtId="164" fontId="4" fillId="5" borderId="1" applyAlignment="1" pivotButton="0" quotePrefix="0" xfId="0">
      <alignment horizontal="center" vertical="center"/>
    </xf>
    <xf numFmtId="1" fontId="3" fillId="6" borderId="1" applyAlignment="1" pivotButton="0" quotePrefix="0" xfId="0">
      <alignment horizontal="right" vertical="center"/>
    </xf>
    <xf numFmtId="1" fontId="4" fillId="5" borderId="1" applyAlignment="1" pivotButton="0" quotePrefix="0" xfId="0">
      <alignment horizontal="center" vertical="center"/>
    </xf>
    <xf numFmtId="0" fontId="3" fillId="7" borderId="1" applyAlignment="1" pivotButton="0" quotePrefix="0" xfId="0">
      <alignment horizontal="left" vertical="center"/>
    </xf>
    <xf numFmtId="165" fontId="3" fillId="6" borderId="1" applyAlignment="1" pivotButton="0" quotePrefix="0" xfId="0">
      <alignment horizontal="right" vertical="center"/>
    </xf>
    <xf numFmtId="0" fontId="3" fillId="8" borderId="1" applyAlignment="1" pivotButton="0" quotePrefix="0" xfId="0">
      <alignment horizontal="centerContinuous" vertical="center"/>
    </xf>
    <xf numFmtId="0" fontId="4" fillId="4" borderId="1" applyAlignment="1" pivotButton="0" quotePrefix="0" xfId="0">
      <alignment horizontal="left" vertical="center"/>
    </xf>
    <xf numFmtId="165" fontId="4" fillId="6" borderId="1" applyAlignment="1" pivotButton="0" quotePrefix="0" xfId="0">
      <alignment horizontal="right" vertical="center"/>
    </xf>
    <xf numFmtId="1" fontId="3" fillId="6" borderId="1" applyAlignment="1" pivotButton="0" quotePrefix="0" xfId="0">
      <alignment horizontal="center" vertical="center"/>
    </xf>
    <xf numFmtId="0" fontId="4" fillId="7" borderId="1" applyAlignment="1" pivotButton="0" quotePrefix="0" xfId="0">
      <alignment horizontal="left" vertical="center"/>
    </xf>
    <xf numFmtId="0" fontId="2" fillId="3" borderId="1" applyAlignment="1" pivotButton="0" quotePrefix="0" xfId="0">
      <alignment horizontal="center" vertical="center" wrapText="1"/>
    </xf>
    <xf numFmtId="0" fontId="4" fillId="5" borderId="1" applyAlignment="1" pivotButton="0" quotePrefix="0" xfId="0">
      <alignment horizontal="left" vertical="center"/>
    </xf>
    <xf numFmtId="0" fontId="4" fillId="5" borderId="1" applyAlignment="1" pivotButton="0" quotePrefix="0" xfId="0">
      <alignment horizontal="center" vertical="center"/>
    </xf>
    <xf numFmtId="165" fontId="4" fillId="5" borderId="1" applyAlignment="1" pivotButton="0" quotePrefix="0" xfId="0">
      <alignment horizontal="right" vertical="center"/>
    </xf>
    <xf numFmtId="166" fontId="4" fillId="6" borderId="1" applyAlignment="1" pivotButton="0" quotePrefix="0" xfId="0">
      <alignment horizontal="center" vertical="center"/>
    </xf>
    <xf numFmtId="0" fontId="4" fillId="6" borderId="1" applyAlignment="1" pivotButton="0" quotePrefix="0" xfId="0">
      <alignment horizontal="left" vertical="center"/>
    </xf>
    <xf numFmtId="0" fontId="4" fillId="5" borderId="1" applyAlignment="1" pivotButton="0" quotePrefix="0" xfId="0">
      <alignment horizontal="left" vertical="top" wrapText="1"/>
    </xf>
    <xf numFmtId="165" fontId="4" fillId="5" borderId="1" applyAlignment="1" pivotButton="0" quotePrefix="0" xfId="0">
      <alignment horizontal="center" vertical="center"/>
    </xf>
    <xf numFmtId="4" fontId="4" fillId="5" borderId="1" applyAlignment="1" pivotButton="0" quotePrefix="0" xfId="0">
      <alignment horizontal="center" vertical="center"/>
    </xf>
    <xf numFmtId="165" fontId="4" fillId="6" borderId="1" applyAlignment="1" pivotButton="0" quotePrefix="0" xfId="0">
      <alignment horizontal="center" vertical="center"/>
    </xf>
    <xf numFmtId="0" fontId="4" fillId="4" borderId="1" applyAlignment="1" pivotButton="0" quotePrefix="0" xfId="0">
      <alignment horizontal="left" vertical="top" wrapText="1"/>
    </xf>
    <xf numFmtId="0" fontId="4" fillId="7" borderId="1" applyAlignment="1" pivotButton="0" quotePrefix="0" xfId="0">
      <alignment horizontal="left" vertical="top" wrapText="1"/>
    </xf>
    <xf numFmtId="0" fontId="5" fillId="9" borderId="1" applyAlignment="1" pivotButton="0" quotePrefix="0" xfId="0">
      <alignment horizontal="left" vertical="center"/>
    </xf>
    <xf numFmtId="0" fontId="6" fillId="10" borderId="1" applyAlignment="1" pivotButton="0" quotePrefix="0" xfId="0">
      <alignment horizontal="left" vertical="center"/>
    </xf>
    <xf numFmtId="0" fontId="0" fillId="0" borderId="4" pivotButton="0" quotePrefix="0" xfId="0"/>
    <xf numFmtId="0" fontId="0" fillId="0" borderId="5" pivotButton="0" quotePrefix="0" xfId="0"/>
    <xf numFmtId="164" fontId="4" fillId="5" borderId="1" applyAlignment="1" pivotButton="0" quotePrefix="0" xfId="0">
      <alignment horizontal="center" vertical="center"/>
    </xf>
    <xf numFmtId="165" fontId="3" fillId="6" borderId="1" applyAlignment="1" pivotButton="0" quotePrefix="0" xfId="0">
      <alignment horizontal="right" vertical="center"/>
    </xf>
    <xf numFmtId="165" fontId="4" fillId="6" borderId="1" applyAlignment="1" pivotButton="0" quotePrefix="0" xfId="0">
      <alignment horizontal="right" vertical="center"/>
    </xf>
    <xf numFmtId="165" fontId="4" fillId="5" borderId="1" applyAlignment="1" pivotButton="0" quotePrefix="0" xfId="0">
      <alignment horizontal="right" vertical="center"/>
    </xf>
    <xf numFmtId="166" fontId="4" fillId="6" borderId="1" applyAlignment="1" pivotButton="0" quotePrefix="0" xfId="0">
      <alignment horizontal="center" vertical="center"/>
    </xf>
    <xf numFmtId="165" fontId="4" fillId="5" borderId="1" applyAlignment="1" pivotButton="0" quotePrefix="0" xfId="0">
      <alignment horizontal="center" vertical="center"/>
    </xf>
    <xf numFmtId="165" fontId="4" fillId="6" borderId="1" applyAlignment="1" pivotButton="0" quotePrefix="0" xfId="0">
      <alignment horizontal="center" vertical="center"/>
    </xf>
  </cellXfs>
  <cellStyles count="1">
    <cellStyle name="Normal" xfId="0" builtinId="0" hidden="0"/>
  </cellStyles>
  <dxfs count="4">
    <dxf>
      <font>
        <name val="Calibri"/>
        <b val="1"/>
        <color rgb="002D6A57"/>
        <sz val="10"/>
      </font>
      <fill>
        <patternFill patternType="solid">
          <fgColor rgb="00D9EAD3"/>
        </patternFill>
      </fill>
    </dxf>
    <dxf>
      <font>
        <name val="Calibri"/>
        <b val="1"/>
        <color rgb="008B1E1E"/>
        <sz val="10"/>
      </font>
      <fill>
        <patternFill patternType="solid">
          <fgColor rgb="00F4CCCC"/>
        </patternFill>
      </fill>
    </dxf>
    <dxf>
      <font>
        <name val="Calibri"/>
        <b val="1"/>
        <color rgb="00B7473A"/>
        <sz val="10"/>
      </font>
      <fill>
        <patternFill patternType="solid">
          <fgColor rgb="00FCE4D6"/>
        </patternFill>
      </fill>
    </dxf>
    <dxf>
      <font>
        <name val="Calibri"/>
        <color rgb="00666666"/>
        <sz val="10"/>
      </font>
      <fill>
        <patternFill patternType="solid">
          <fgColor rgb="00E7E6E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Situação dos SKUs</a:t>
            </a:r>
          </a:p>
        </rich>
      </tx>
    </title>
    <plotArea>
      <doughnutChart>
        <varyColors val="1"/>
        <ser>
          <idx val="0"/>
          <order val="0"/>
          <tx>
            <strRef>
              <f>'Resumo'!E12</f>
            </strRef>
          </tx>
          <spPr>
            <a:ln xmlns:a="http://schemas.openxmlformats.org/drawingml/2006/main">
              <a:prstDash val="solid"/>
            </a:ln>
          </spPr>
          <cat>
            <numRef>
              <f>'Resumo'!$D$13:$D$16</f>
            </numRef>
          </cat>
          <val>
            <numRef>
              <f>'Resumo'!$E$13:$E$16</f>
            </numRef>
          </val>
        </ser>
        <dLbls>
          <showVal val="0"/>
          <showPercent val="1"/>
          <showLeaderLines val="0"/>
        </dLbls>
        <firstSliceAng val="0"/>
        <holeSize val="55"/>
      </doughnutChart>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Componentes médios dos custos válidos</a:t>
            </a:r>
          </a:p>
        </rich>
      </tx>
    </title>
    <plotArea>
      <barChart>
        <barDir val="bar"/>
        <grouping val="clustered"/>
        <ser>
          <idx val="0"/>
          <order val="0"/>
          <tx>
            <strRef>
              <f>'Resumo'!B12</f>
            </strRef>
          </tx>
          <spPr>
            <a:solidFill xmlns:a="http://schemas.openxmlformats.org/drawingml/2006/main">
              <a:srgbClr val="2D6A57"/>
            </a:solidFill>
            <a:ln xmlns:a="http://schemas.openxmlformats.org/drawingml/2006/main">
              <a:solidFill>
                <a:srgbClr val="2D6A57"/>
              </a:solidFill>
              <a:prstDash val="solid"/>
            </a:ln>
          </spPr>
          <cat>
            <numRef>
              <f>'Resumo'!$A$13:$A$18</f>
            </numRef>
          </cat>
          <val>
            <numRef>
              <f>'Resumo'!$B$13:$B$18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Valor médio</a:t>
                </a:r>
              </a:p>
            </rich>
          </tx>
        </title>
        <numFmt formatCode="&quot;R$&quot; #,##0.0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None</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6</col>
      <colOff>0</colOff>
      <row>2</row>
      <rowOff>0</rowOff>
    </from>
    <ext cx="4500000" cy="1728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11</row>
      <rowOff>0</rowOff>
    </from>
    <ext cx="5148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CustosSKU" displayName="tbCustosSKU" ref="A5:X155" headerRowCount="1">
  <autoFilter ref="A5:X155"/>
  <tableColumns count="24">
    <tableColumn id="1" name="SKU"/>
    <tableColumn id="2" name="Produto"/>
    <tableColumn id="3" name="Categoria"/>
    <tableColumn id="4" name="Status do SKU"/>
    <tableColumn id="5" name="Data-base"/>
    <tableColumn id="6" name="Unidade de custeio"/>
    <tableColumn id="7" name="Referência interna"/>
    <tableColumn id="8" name="Custo bruto informado"/>
    <tableColumn id="9" name="Impostos recuperáveis"/>
    <tableColumn id="10" name="Impostos não recuperáveis"/>
    <tableColumn id="11" name="Embalagem"/>
    <tableColumn id="12" name="Manuseio"/>
    <tableColumn id="13" name="Código do rateio 1"/>
    <tableColumn id="14" name="Rateio 1"/>
    <tableColumn id="15" name="Código do rateio 2"/>
    <tableColumn id="16" name="Rateio 2"/>
    <tableColumn id="17" name="Outros custos unitários"/>
    <tableColumn id="18" name="Parcela base sem impostos"/>
    <tableColumn id="19" name="Custo líquido de aquisição"/>
    <tableColumn id="20" name="Custo completo unitário"/>
    <tableColumn id="21" name="Diferença de conferência"/>
    <tableColumn id="22" name="% de rateios"/>
    <tableColumn id="23" name="Status da apuração"/>
    <tableColumn id="24" name="Observações"/>
  </tableColumns>
  <tableStyleInfo name="TableStyleMedium2" showFirstColumn="0" showLastColumn="0" showRowStripes="1" showColumnStripes="0"/>
</table>
</file>

<file path=xl/tables/table2.xml><?xml version="1.0" encoding="utf-8"?>
<table xmlns="http://schemas.openxmlformats.org/spreadsheetml/2006/main" id="2" name="tbRateios" displayName="tbRateios" ref="A5:J55" headerRowCount="1">
  <autoFilter ref="A5:J55"/>
  <tableColumns count="10">
    <tableColumn id="1" name="Código do rateio"/>
    <tableColumn id="2" name="Descrição"/>
    <tableColumn id="3" name="Competência"/>
    <tableColumn id="4" name="Valor total do rateio"/>
    <tableColumn id="5" name="Base em unidades"/>
    <tableColumn id="6" name="Critério unitário"/>
    <tableColumn id="7" name="Rateio unitário"/>
    <tableColumn id="8" name="Ativo"/>
    <tableColumn id="9" name="Status do rateio"/>
    <tableColumn id="10" name="Observaçõ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L18"/>
  <sheetViews>
    <sheetView showGridLines="0" workbookViewId="0">
      <pane ySplit="2" topLeftCell="A3" activePane="bottomLeft" state="frozen"/>
      <selection pane="bottomLeft" activeCell="A1" sqref="A1"/>
    </sheetView>
  </sheetViews>
  <sheetFormatPr baseColWidth="8" defaultRowHeight="15"/>
  <cols>
    <col width="34" customWidth="1" min="1" max="1"/>
    <col width="15" customWidth="1" min="2" max="2"/>
    <col width="2.5" customWidth="1" min="3" max="3"/>
    <col width="24" customWidth="1" min="4" max="4"/>
    <col width="14" customWidth="1" min="5" max="5"/>
    <col width="2.5" customWidth="1" min="6" max="6"/>
    <col width="10" customWidth="1" min="7" max="7"/>
    <col width="10" customWidth="1" min="8" max="8"/>
    <col width="10" customWidth="1" min="9" max="9"/>
    <col width="10" customWidth="1" min="10" max="10"/>
    <col width="10" customWidth="1" min="11" max="11"/>
    <col width="10" customWidth="1" min="12" max="12"/>
  </cols>
  <sheetData>
    <row r="1" ht="28" customHeight="1">
      <c r="A1" s="1" t="inlineStr">
        <is>
          <t>Dashboard de custo unitário por SKU</t>
        </is>
      </c>
      <c r="B1" s="29" t="n"/>
      <c r="C1" s="29" t="n"/>
      <c r="D1" s="29" t="n"/>
      <c r="E1" s="29" t="n"/>
      <c r="F1" s="29" t="n"/>
      <c r="G1" s="29" t="n"/>
      <c r="H1" s="29" t="n"/>
      <c r="I1" s="29" t="n"/>
      <c r="J1" s="29" t="n"/>
      <c r="K1" s="29" t="n"/>
      <c r="L1" s="30" t="n"/>
    </row>
    <row r="2" ht="24" customHeight="1">
      <c r="A2" s="2" t="inlineStr">
        <is>
          <t>Apuração de custo completo, componentes e pendências da base de custo</t>
        </is>
      </c>
      <c r="B2" s="2" t="n"/>
      <c r="C2" s="2" t="n"/>
      <c r="D2" s="2" t="n"/>
      <c r="E2" s="2" t="n"/>
      <c r="F2" s="2" t="n"/>
      <c r="G2" s="2" t="n"/>
      <c r="H2" s="2" t="n"/>
      <c r="I2" s="2" t="n"/>
      <c r="J2" s="2" t="n"/>
      <c r="K2" s="2" t="n"/>
      <c r="L2" s="2" t="n"/>
    </row>
    <row r="3"/>
    <row r="4">
      <c r="A4" s="3" t="inlineStr">
        <is>
          <t>Parâmetros de revisão</t>
        </is>
      </c>
      <c r="B4" s="3" t="n"/>
      <c r="D4" s="3" t="inlineStr">
        <is>
          <t>Indicadores principais</t>
        </is>
      </c>
      <c r="E4" s="3" t="n"/>
    </row>
    <row r="5">
      <c r="A5" s="4" t="inlineStr">
        <is>
          <t>Data de referência</t>
        </is>
      </c>
      <c r="B5" s="31" t="n">
        <v>46271</v>
      </c>
      <c r="D5" s="4" t="inlineStr">
        <is>
          <t>SKUs ativos</t>
        </is>
      </c>
      <c r="E5" s="6">
        <f>COUNTIF('Custos por SKU'!$D$6:$D$155,"Ativo")</f>
        <v/>
      </c>
    </row>
    <row r="6">
      <c r="A6" s="4" t="inlineStr">
        <is>
          <t>Prazo máximo sem revisão, em dias</t>
        </is>
      </c>
      <c r="B6" s="7" t="n">
        <v>90</v>
      </c>
      <c r="D6" s="8" t="inlineStr">
        <is>
          <t>Custos apurados</t>
        </is>
      </c>
      <c r="E6" s="6">
        <f>COUNTIFS('Custos por SKU'!$D$6:$D$155,"Ativo",'Custos por SKU'!$W$6:$W$155,"OK")</f>
        <v/>
      </c>
    </row>
    <row r="7">
      <c r="D7" s="4" t="inlineStr">
        <is>
          <t>Itens sem base de custo</t>
        </is>
      </c>
      <c r="E7" s="6">
        <f>COUNTIFS('Custos por SKU'!$D$6:$D$155,"Ativo",'Custos por SKU'!$W$6:$W$155,"Sem base de custo")</f>
        <v/>
      </c>
    </row>
    <row r="8">
      <c r="D8" s="8" t="inlineStr">
        <is>
          <t>Itens para revisão</t>
        </is>
      </c>
      <c r="E8" s="6">
        <f>COUNTIFS('Custos por SKU'!$D$6:$D$155,"Ativo",'Custos por SKU'!$W$6:$W$155,"Revisar:*")</f>
        <v/>
      </c>
    </row>
    <row r="9">
      <c r="D9" s="4" t="inlineStr">
        <is>
          <t>Custo unitário médio válido</t>
        </is>
      </c>
      <c r="E9" s="32">
        <f>IFERROR(AVERAGEIFS('Custos por SKU'!$T$6:$T$155,'Custos por SKU'!$D$6:$D$155,"Ativo",'Custos por SKU'!$W$6:$W$155,"OK"),"")</f>
        <v/>
      </c>
    </row>
    <row r="10" ht="24" customHeight="1">
      <c r="A10" s="10">
        <f>IF($E$5=0,"Nenhum SKU ativo preenchido.",IF($E$7+$E$8=0,"Sem alertas de base de custo.","ATENÇÃO: "&amp;$E$7&amp;" SKU(s) sem base de custo e "&amp;$E$8&amp;" SKU(s) para revisão."))</f>
        <v/>
      </c>
      <c r="B10" s="10" t="n"/>
      <c r="C10" s="10" t="n"/>
      <c r="D10" s="10" t="n"/>
      <c r="E10" s="10" t="n"/>
      <c r="F10" s="10" t="n"/>
      <c r="G10" s="10" t="n"/>
      <c r="H10" s="10" t="n"/>
      <c r="I10" s="10" t="n"/>
      <c r="J10" s="10" t="n"/>
      <c r="K10" s="10" t="n"/>
      <c r="L10" s="10" t="n"/>
    </row>
    <row r="11"/>
    <row r="12">
      <c r="A12" s="3" t="inlineStr">
        <is>
          <t>Componente médio dos custos válidos</t>
        </is>
      </c>
      <c r="B12" s="3" t="n"/>
      <c r="D12" s="3" t="inlineStr">
        <is>
          <t>Situação dos cadastros</t>
        </is>
      </c>
      <c r="E12" s="3" t="n"/>
    </row>
    <row r="13">
      <c r="A13" s="11" t="inlineStr">
        <is>
          <t>Parcela base sem impostos</t>
        </is>
      </c>
      <c r="B13" s="33">
        <f>IF($E$6=0,"",IFERROR(SUMIFS('Custos por SKU'!$R$6:$R$155,'Custos por SKU'!$D$6:$D$155,"Ativo",'Custos por SKU'!$W$6:$W$155,"OK")/$E$6,""))</f>
        <v/>
      </c>
      <c r="D13" s="11" t="inlineStr">
        <is>
          <t>OK</t>
        </is>
      </c>
      <c r="E13" s="13">
        <f>$E$6</f>
        <v/>
      </c>
    </row>
    <row r="14">
      <c r="A14" s="14" t="inlineStr">
        <is>
          <t>Impostos não recuperáveis</t>
        </is>
      </c>
      <c r="B14" s="33">
        <f>IF($E$6=0,"",IFERROR(SUMIFS('Custos por SKU'!$J$6:$J$155,'Custos por SKU'!$D$6:$D$155,"Ativo",'Custos por SKU'!$W$6:$W$155,"OK")/$E$6,""))</f>
        <v/>
      </c>
      <c r="D14" s="14" t="inlineStr">
        <is>
          <t>Sem base de custo</t>
        </is>
      </c>
      <c r="E14" s="13">
        <f>$E$7</f>
        <v/>
      </c>
    </row>
    <row r="15">
      <c r="A15" s="11" t="inlineStr">
        <is>
          <t>Embalagem</t>
        </is>
      </c>
      <c r="B15" s="33">
        <f>IF($E$6=0,"",IFERROR(SUMIFS('Custos por SKU'!$K$6:$K$155,'Custos por SKU'!$D$6:$D$155,"Ativo",'Custos por SKU'!$W$6:$W$155,"OK")/$E$6,""))</f>
        <v/>
      </c>
      <c r="D15" s="11" t="inlineStr">
        <is>
          <t>Para revisão</t>
        </is>
      </c>
      <c r="E15" s="13">
        <f>$E$8</f>
        <v/>
      </c>
    </row>
    <row r="16">
      <c r="A16" s="14" t="inlineStr">
        <is>
          <t>Manuseio</t>
        </is>
      </c>
      <c r="B16" s="33">
        <f>IF($E$6=0,"",IFERROR(SUMIFS('Custos por SKU'!$L$6:$L$155,'Custos por SKU'!$D$6:$D$155,"Ativo",'Custos por SKU'!$W$6:$W$155,"OK")/$E$6,""))</f>
        <v/>
      </c>
      <c r="D16" s="14" t="inlineStr">
        <is>
          <t>Inativos</t>
        </is>
      </c>
      <c r="E16" s="13">
        <f>COUNTIF('Custos por SKU'!$D$6:$D$155,"Inativo")</f>
        <v/>
      </c>
    </row>
    <row r="17">
      <c r="A17" s="11" t="inlineStr">
        <is>
          <t>Rateios operacionais</t>
        </is>
      </c>
      <c r="B17" s="33">
        <f>IF($E$6=0,"",IFERROR((SUMIFS('Custos por SKU'!$N$6:$N$155,'Custos por SKU'!$D$6:$D$155,"Ativo",'Custos por SKU'!$W$6:$W$155,"OK")+SUMIFS('Custos por SKU'!$P$6:$P$155,'Custos por SKU'!$D$6:$D$155,"Ativo",'Custos por SKU'!$W$6:$W$155,"OK"))/$E$6,""))</f>
        <v/>
      </c>
    </row>
    <row r="18">
      <c r="A18" s="14" t="inlineStr">
        <is>
          <t>Outros custos unitários</t>
        </is>
      </c>
      <c r="B18" s="33">
        <f>IF($E$6=0,"",IFERROR(SUMIFS('Custos por SKU'!$Q$6:$Q$155,'Custos por SKU'!$D$6:$D$155,"Ativo",'Custos por SKU'!$W$6:$W$155,"OK")/$E$6,""))</f>
        <v/>
      </c>
    </row>
  </sheetData>
  <mergeCells count="1">
    <mergeCell ref="A1:L1"/>
  </mergeCells>
  <conditionalFormatting sqref="E6">
    <cfRule type="expression" priority="1" dxfId="0">
      <formula>$E$6&gt;0</formula>
    </cfRule>
  </conditionalFormatting>
  <conditionalFormatting sqref="E7">
    <cfRule type="expression" priority="2" dxfId="1">
      <formula>$E$7&gt;0</formula>
    </cfRule>
  </conditionalFormatting>
  <conditionalFormatting sqref="E8">
    <cfRule type="expression" priority="3" dxfId="2">
      <formula>$E$8&gt;0</formula>
    </cfRule>
  </conditionalFormatting>
  <conditionalFormatting sqref="A10:L10">
    <cfRule type="expression" priority="4" dxfId="1">
      <formula>ISNUMBER(SEARCH("ATENÇÃO",$A$10))</formula>
    </cfRule>
    <cfRule type="expression" priority="5" dxfId="0">
      <formula>ISNUMBER(SEARCH("Sem alertas",$A$10))</formula>
    </cfRule>
    <cfRule type="expression" priority="6" dxfId="3">
      <formula>ISNUMBER(SEARCH("Nenhum SKU",$A$10))</formula>
    </cfRule>
  </conditionalFormatting>
  <dataValidations count="2">
    <dataValidation sqref="B5" showDropDown="0" showInputMessage="0" showErrorMessage="1" allowBlank="0" errorTitle="Data inválida" error="Informe uma data entre 01/01/2020 e 31/12/2100." type="date" operator="between">
      <formula1>DATE(2020,1,1)</formula1>
      <formula2>DATE(2100,12,31)</formula2>
    </dataValidation>
    <dataValidation sqref="B6" showDropDown="0" showInputMessage="0" showErrorMessage="1" allowBlank="0" errorTitle="Prazo inválido" error="Informe um prazo inteiro entre 1 e 3650 dias." type="whole" operator="between">
      <formula1>1</formula1>
      <formula2>3650</formula2>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X155"/>
  <sheetViews>
    <sheetView showGridLines="0" workbookViewId="0">
      <pane ySplit="5" topLeftCell="A6" activePane="bottomLeft" state="frozen"/>
      <selection pane="bottomLeft" activeCell="A1" sqref="A1"/>
    </sheetView>
  </sheetViews>
  <sheetFormatPr baseColWidth="8" defaultRowHeight="15"/>
  <cols>
    <col width="14" customWidth="1" min="1" max="1"/>
    <col width="30" customWidth="1" min="2" max="2"/>
    <col width="18" customWidth="1" min="3" max="3"/>
    <col width="13" customWidth="1" min="4" max="4"/>
    <col width="12" customWidth="1" min="5" max="5"/>
    <col width="16" customWidth="1" min="6" max="6"/>
    <col width="20" customWidth="1" min="7" max="7"/>
    <col width="18" customWidth="1" min="8" max="8"/>
    <col width="18" customWidth="1" min="9" max="9"/>
    <col width="20" customWidth="1" min="10" max="10"/>
    <col width="14" customWidth="1" min="11" max="11"/>
    <col width="14" customWidth="1" min="12" max="12"/>
    <col width="18" customWidth="1" min="13" max="13"/>
    <col width="13" customWidth="1" min="14" max="14"/>
    <col width="18" customWidth="1" min="15" max="15"/>
    <col width="13" customWidth="1" min="16" max="16"/>
    <col width="18" customWidth="1" min="17" max="17"/>
    <col width="20" customWidth="1" min="18" max="18"/>
    <col width="20" customWidth="1" min="19" max="19"/>
    <col width="21" customWidth="1" min="20" max="20"/>
    <col width="18" customWidth="1" min="21" max="21"/>
    <col width="13" customWidth="1" min="22" max="22"/>
    <col width="30" customWidth="1" min="23" max="23"/>
    <col width="28" customWidth="1" min="24" max="24"/>
  </cols>
  <sheetData>
    <row r="1" ht="28" customHeight="1">
      <c r="A1" s="1" t="inlineStr">
        <is>
          <t>Composição do custo unitário por SKU</t>
        </is>
      </c>
      <c r="B1" s="29" t="n"/>
      <c r="C1" s="29" t="n"/>
      <c r="D1" s="29" t="n"/>
      <c r="E1" s="29" t="n"/>
      <c r="F1" s="29" t="n"/>
      <c r="G1" s="29" t="n"/>
      <c r="H1" s="29" t="n"/>
      <c r="I1" s="29" t="n"/>
      <c r="J1" s="29" t="n"/>
      <c r="K1" s="29" t="n"/>
      <c r="L1" s="29" t="n"/>
      <c r="M1" s="29" t="n"/>
      <c r="N1" s="29" t="n"/>
      <c r="O1" s="29" t="n"/>
      <c r="P1" s="29" t="n"/>
      <c r="Q1" s="29" t="n"/>
      <c r="R1" s="29" t="n"/>
      <c r="S1" s="29" t="n"/>
      <c r="T1" s="29" t="n"/>
      <c r="U1" s="29" t="n"/>
      <c r="V1" s="29" t="n"/>
      <c r="W1" s="29" t="n"/>
      <c r="X1" s="30" t="n"/>
    </row>
    <row r="2" ht="30" customHeight="1">
      <c r="A2" s="2" t="inlineStr">
        <is>
          <t>O custo bruto informado deve incluir os impostos destacados. Os impostos recuperáveis serão excluídos; os não recuperáveis permanecerão dentro do custo.</t>
        </is>
      </c>
      <c r="B2" s="2" t="n"/>
      <c r="C2" s="2" t="n"/>
      <c r="D2" s="2" t="n"/>
      <c r="E2" s="2" t="n"/>
      <c r="F2" s="2" t="n"/>
      <c r="G2" s="2" t="n"/>
      <c r="H2" s="2" t="n"/>
      <c r="I2" s="2" t="n"/>
      <c r="J2" s="2" t="n"/>
      <c r="K2" s="2" t="n"/>
      <c r="L2" s="2" t="n"/>
      <c r="M2" s="2" t="n"/>
      <c r="N2" s="2" t="n"/>
      <c r="O2" s="2" t="n"/>
      <c r="P2" s="2" t="n"/>
      <c r="Q2" s="2" t="n"/>
      <c r="R2" s="2" t="n"/>
      <c r="S2" s="2" t="n"/>
      <c r="T2" s="2" t="n"/>
      <c r="U2" s="2" t="n"/>
      <c r="V2" s="2" t="n"/>
      <c r="W2" s="2" t="n"/>
      <c r="X2" s="2" t="n"/>
    </row>
    <row r="3"/>
    <row r="4"/>
    <row r="5" ht="44" customHeight="1">
      <c r="A5" s="15" t="inlineStr">
        <is>
          <t>SKU</t>
        </is>
      </c>
      <c r="B5" s="15" t="inlineStr">
        <is>
          <t>Produto</t>
        </is>
      </c>
      <c r="C5" s="15" t="inlineStr">
        <is>
          <t>Categoria</t>
        </is>
      </c>
      <c r="D5" s="15" t="inlineStr">
        <is>
          <t>Status do SKU</t>
        </is>
      </c>
      <c r="E5" s="15" t="inlineStr">
        <is>
          <t>Data-base</t>
        </is>
      </c>
      <c r="F5" s="15" t="inlineStr">
        <is>
          <t>Unidade de custeio</t>
        </is>
      </c>
      <c r="G5" s="15" t="inlineStr">
        <is>
          <t>Referência interna</t>
        </is>
      </c>
      <c r="H5" s="15" t="inlineStr">
        <is>
          <t>Custo bruto informado</t>
        </is>
      </c>
      <c r="I5" s="15" t="inlineStr">
        <is>
          <t>Impostos recuperáveis</t>
        </is>
      </c>
      <c r="J5" s="15" t="inlineStr">
        <is>
          <t>Impostos não recuperáveis</t>
        </is>
      </c>
      <c r="K5" s="15" t="inlineStr">
        <is>
          <t>Embalagem</t>
        </is>
      </c>
      <c r="L5" s="15" t="inlineStr">
        <is>
          <t>Manuseio</t>
        </is>
      </c>
      <c r="M5" s="15" t="inlineStr">
        <is>
          <t>Código do rateio 1</t>
        </is>
      </c>
      <c r="N5" s="15" t="inlineStr">
        <is>
          <t>Rateio 1</t>
        </is>
      </c>
      <c r="O5" s="15" t="inlineStr">
        <is>
          <t>Código do rateio 2</t>
        </is>
      </c>
      <c r="P5" s="15" t="inlineStr">
        <is>
          <t>Rateio 2</t>
        </is>
      </c>
      <c r="Q5" s="15" t="inlineStr">
        <is>
          <t>Outros custos unitários</t>
        </is>
      </c>
      <c r="R5" s="15" t="inlineStr">
        <is>
          <t>Parcela base sem impostos</t>
        </is>
      </c>
      <c r="S5" s="15" t="inlineStr">
        <is>
          <t>Custo líquido de aquisição</t>
        </is>
      </c>
      <c r="T5" s="15" t="inlineStr">
        <is>
          <t>Custo completo unitário</t>
        </is>
      </c>
      <c r="U5" s="15" t="inlineStr">
        <is>
          <t>Diferença de conferência</t>
        </is>
      </c>
      <c r="V5" s="15" t="inlineStr">
        <is>
          <t>% de rateios</t>
        </is>
      </c>
      <c r="W5" s="15" t="inlineStr">
        <is>
          <t>Status da apuração</t>
        </is>
      </c>
      <c r="X5" s="15" t="inlineStr">
        <is>
          <t>Observações</t>
        </is>
      </c>
    </row>
    <row r="6" ht="21" customHeight="1">
      <c r="A6" s="16" t="inlineStr">
        <is>
          <t>FIC-001</t>
        </is>
      </c>
      <c r="B6" s="16" t="inlineStr">
        <is>
          <t>Caneca Neblina 350 ml</t>
        </is>
      </c>
      <c r="C6" s="16" t="inlineStr">
        <is>
          <t>Casa</t>
        </is>
      </c>
      <c r="D6" s="17" t="inlineStr">
        <is>
          <t>Ativo</t>
        </is>
      </c>
      <c r="E6" s="31" t="n">
        <v>46259</v>
      </c>
      <c r="F6" s="17" t="inlineStr">
        <is>
          <t>un</t>
        </is>
      </c>
      <c r="G6" s="16" t="inlineStr">
        <is>
          <t>MEM-CU-2601</t>
        </is>
      </c>
      <c r="H6" s="34" t="n">
        <v>18.9</v>
      </c>
      <c r="I6" s="34" t="n">
        <v>2.1</v>
      </c>
      <c r="J6" s="34" t="n">
        <v>0.85</v>
      </c>
      <c r="K6" s="34" t="n">
        <v>1.2</v>
      </c>
      <c r="L6" s="34" t="n">
        <v>0.8</v>
      </c>
      <c r="M6" s="17" t="inlineStr">
        <is>
          <t>RAT-ARM-0826</t>
        </is>
      </c>
      <c r="N6" s="33">
        <f>IF($A6="","",IF($M6="","",IF(COUNTIFS(Rateios!$A$6:$A$105,$M6,Rateios!$H$6:$H$105,"Sim",Rateios!$I$6:$I$105,"OK")=1,SUMIFS(Rateios!$G$6:$G$105,Rateios!$A$6:$A$105,$M6,Rateios!$H$6:$H$105,"Sim",Rateios!$I$6:$I$105,"OK"),"")))</f>
        <v/>
      </c>
      <c r="O6" s="17" t="inlineStr">
        <is>
          <t>RAT-SEP-0826</t>
        </is>
      </c>
      <c r="P6" s="33">
        <f>IF($A6="","",IF($O6="","",IF(COUNTIFS(Rateios!$A$6:$A$105,$O6,Rateios!$H$6:$H$105,"Sim",Rateios!$I$6:$I$105,"OK")=1,SUMIFS(Rateios!$G$6:$G$105,Rateios!$A$6:$A$105,$O6,Rateios!$H$6:$H$105,"Sim",Rateios!$I$6:$I$105,"OK"),"")))</f>
        <v/>
      </c>
      <c r="Q6" s="34" t="n">
        <v>0.15</v>
      </c>
      <c r="R6" s="33">
        <f>IF($A6="","",IF($H6="","",$H6-N($I6)-N($J6)))</f>
        <v/>
      </c>
      <c r="S6" s="33">
        <f>IF($A6="","",IF($H6="","",$H6-N($I6)))</f>
        <v/>
      </c>
      <c r="T6" s="33">
        <f>IF($A6="","",IF($H6="","",$S6+N($K6)+N($L6)+N($N6)+N($P6)+N($Q6)))</f>
        <v/>
      </c>
      <c r="U6" s="33">
        <f>IF($A6="","",IF($T6="","",$T6-SUM($R6,$J6:$L6,$N6,$P6,$Q6)))</f>
        <v/>
      </c>
      <c r="V6" s="35">
        <f>IF($A6="","",IF(OR($T6="",$T6=0),"",IFERROR((N($N6)+N($P6))/$T6,"")))</f>
        <v/>
      </c>
      <c r="W6" s="20">
        <f>IF($A6="","",IF($D6="Inativo","Inativo",IF($B6="","Revisar: produto ausente",IF($H6="","Sem base de custo",IF($E6="","Revisar: data-base ausente",IF(OR($C6="",$F6="",$G6=""),"Revisar: identificação incompleta",IF(COUNTIF($A$6:$A$155,$A6)&gt;1,"Revisar: SKU duplicado",IF(OR($H6&lt;0,N($I6)&lt;0,N($J6)&lt;0,N($K6)&lt;0,N($L6)&lt;0,N($Q6)&lt;0),"Revisar: valor negativo",IF($H6=0,"Revisar: custo base zerado",IF(N($I6)+N($J6)&gt;$H6,"Revisar: impostos acima do custo",IF(AND($M6&lt;&gt;"",$O6&lt;&gt;"",$M6=$O6),"Revisar: rateio duplicado",IF(OR(AND($M6&lt;&gt;"",COUNTIFS(Rateios!$A$6:$A$105,$M6,Rateios!$H$6:$H$105,"Sim",Rateios!$I$6:$I$105,"OK")&lt;&gt;1),AND($O6&lt;&gt;"",COUNTIFS(Rateios!$A$6:$A$105,$O6,Rateios!$H$6:$H$105,"Sim",Rateios!$I$6:$I$105,"OK")&lt;&gt;1)),"Revisar: rateio inválido",IF($E6&gt;Resumo!$B$5,"Revisar: data-base futura",IF(Resumo!$B$5-$E6&gt;Resumo!$B$6,"Revisar: data-base vencida",IF(ABS(N($U6))&gt;0.01,"Revisar: diferença de conferência","OK")))))))))))))))</f>
        <v/>
      </c>
      <c r="X6" s="21" t="inlineStr"/>
    </row>
    <row r="7" ht="21" customHeight="1">
      <c r="A7" s="16" t="inlineStr">
        <is>
          <t>FIC-002</t>
        </is>
      </c>
      <c r="B7" s="16" t="inlineStr">
        <is>
          <t>Caderno Aurora A5</t>
        </is>
      </c>
      <c r="C7" s="16" t="inlineStr">
        <is>
          <t>Papelaria</t>
        </is>
      </c>
      <c r="D7" s="17" t="inlineStr">
        <is>
          <t>Ativo</t>
        </is>
      </c>
      <c r="E7" s="31" t="n">
        <v>46254</v>
      </c>
      <c r="F7" s="17" t="inlineStr">
        <is>
          <t>un</t>
        </is>
      </c>
      <c r="G7" s="16" t="inlineStr">
        <is>
          <t>MEM-CU-2602</t>
        </is>
      </c>
      <c r="H7" s="34" t="n">
        <v>12.5</v>
      </c>
      <c r="I7" s="34" t="n">
        <v>1.2</v>
      </c>
      <c r="J7" s="34" t="n">
        <v>0.55</v>
      </c>
      <c r="K7" s="34" t="n">
        <v>0.75</v>
      </c>
      <c r="L7" s="34" t="n">
        <v>0.55</v>
      </c>
      <c r="M7" s="17" t="inlineStr">
        <is>
          <t>RAT-ARM-0826</t>
        </is>
      </c>
      <c r="N7" s="33">
        <f>IF($A7="","",IF($M7="","",IF(COUNTIFS(Rateios!$A$6:$A$105,$M7,Rateios!$H$6:$H$105,"Sim",Rateios!$I$6:$I$105,"OK")=1,SUMIFS(Rateios!$G$6:$G$105,Rateios!$A$6:$A$105,$M7,Rateios!$H$6:$H$105,"Sim",Rateios!$I$6:$I$105,"OK"),"")))</f>
        <v/>
      </c>
      <c r="O7" s="17" t="inlineStr">
        <is>
          <t>RAT-ETQ-0826</t>
        </is>
      </c>
      <c r="P7" s="33">
        <f>IF($A7="","",IF($O7="","",IF(COUNTIFS(Rateios!$A$6:$A$105,$O7,Rateios!$H$6:$H$105,"Sim",Rateios!$I$6:$I$105,"OK")=1,SUMIFS(Rateios!$G$6:$G$105,Rateios!$A$6:$A$105,$O7,Rateios!$H$6:$H$105,"Sim",Rateios!$I$6:$I$105,"OK"),"")))</f>
        <v/>
      </c>
      <c r="Q7" s="34" t="n">
        <v>0.1</v>
      </c>
      <c r="R7" s="33">
        <f>IF($A7="","",IF($H7="","",$H7-N($I7)-N($J7)))</f>
        <v/>
      </c>
      <c r="S7" s="33">
        <f>IF($A7="","",IF($H7="","",$H7-N($I7)))</f>
        <v/>
      </c>
      <c r="T7" s="33">
        <f>IF($A7="","",IF($H7="","",$S7+N($K7)+N($L7)+N($N7)+N($P7)+N($Q7)))</f>
        <v/>
      </c>
      <c r="U7" s="33">
        <f>IF($A7="","",IF($T7="","",$T7-SUM($R7,$J7:$L7,$N7,$P7,$Q7)))</f>
        <v/>
      </c>
      <c r="V7" s="35">
        <f>IF($A7="","",IF(OR($T7="",$T7=0),"",IFERROR((N($N7)+N($P7))/$T7,"")))</f>
        <v/>
      </c>
      <c r="W7" s="20">
        <f>IF($A7="","",IF($D7="Inativo","Inativo",IF($B7="","Revisar: produto ausente",IF($H7="","Sem base de custo",IF($E7="","Revisar: data-base ausente",IF(OR($C7="",$F7="",$G7=""),"Revisar: identificação incompleta",IF(COUNTIF($A$6:$A$155,$A7)&gt;1,"Revisar: SKU duplicado",IF(OR($H7&lt;0,N($I7)&lt;0,N($J7)&lt;0,N($K7)&lt;0,N($L7)&lt;0,N($Q7)&lt;0),"Revisar: valor negativo",IF($H7=0,"Revisar: custo base zerado",IF(N($I7)+N($J7)&gt;$H7,"Revisar: impostos acima do custo",IF(AND($M7&lt;&gt;"",$O7&lt;&gt;"",$M7=$O7),"Revisar: rateio duplicado",IF(OR(AND($M7&lt;&gt;"",COUNTIFS(Rateios!$A$6:$A$105,$M7,Rateios!$H$6:$H$105,"Sim",Rateios!$I$6:$I$105,"OK")&lt;&gt;1),AND($O7&lt;&gt;"",COUNTIFS(Rateios!$A$6:$A$105,$O7,Rateios!$H$6:$H$105,"Sim",Rateios!$I$6:$I$105,"OK")&lt;&gt;1)),"Revisar: rateio inválido",IF($E7&gt;Resumo!$B$5,"Revisar: data-base futura",IF(Resumo!$B$5-$E7&gt;Resumo!$B$6,"Revisar: data-base vencida",IF(ABS(N($U7))&gt;0.01,"Revisar: diferença de conferência","OK")))))))))))))))</f>
        <v/>
      </c>
      <c r="X7" s="21" t="inlineStr"/>
    </row>
    <row r="8" ht="21" customHeight="1">
      <c r="A8" s="16" t="inlineStr">
        <is>
          <t>FIC-003</t>
        </is>
      </c>
      <c r="B8" s="16" t="inlineStr">
        <is>
          <t>Luminária Pixel de Mesa</t>
        </is>
      </c>
      <c r="C8" s="16" t="inlineStr">
        <is>
          <t>Eletrônicos</t>
        </is>
      </c>
      <c r="D8" s="17" t="inlineStr">
        <is>
          <t>Ativo</t>
        </is>
      </c>
      <c r="E8" s="31" t="n">
        <v>46246</v>
      </c>
      <c r="F8" s="17" t="inlineStr">
        <is>
          <t>un</t>
        </is>
      </c>
      <c r="G8" s="16" t="inlineStr">
        <is>
          <t>MEM-CU-2603</t>
        </is>
      </c>
      <c r="H8" s="34" t="n">
        <v>45</v>
      </c>
      <c r="I8" s="34" t="n">
        <v>4.8</v>
      </c>
      <c r="J8" s="34" t="n">
        <v>2.1</v>
      </c>
      <c r="K8" s="34" t="n">
        <v>2.5</v>
      </c>
      <c r="L8" s="34" t="n">
        <v>1.4</v>
      </c>
      <c r="M8" s="17" t="inlineStr">
        <is>
          <t>RAT-ARM-0826</t>
        </is>
      </c>
      <c r="N8" s="33">
        <f>IF($A8="","",IF($M8="","",IF(COUNTIFS(Rateios!$A$6:$A$105,$M8,Rateios!$H$6:$H$105,"Sim",Rateios!$I$6:$I$105,"OK")=1,SUMIFS(Rateios!$G$6:$G$105,Rateios!$A$6:$A$105,$M8,Rateios!$H$6:$H$105,"Sim",Rateios!$I$6:$I$105,"OK"),"")))</f>
        <v/>
      </c>
      <c r="O8" s="17" t="inlineStr">
        <is>
          <t>RAT-SEP-0826</t>
        </is>
      </c>
      <c r="P8" s="33">
        <f>IF($A8="","",IF($O8="","",IF(COUNTIFS(Rateios!$A$6:$A$105,$O8,Rateios!$H$6:$H$105,"Sim",Rateios!$I$6:$I$105,"OK")=1,SUMIFS(Rateios!$G$6:$G$105,Rateios!$A$6:$A$105,$O8,Rateios!$H$6:$H$105,"Sim",Rateios!$I$6:$I$105,"OK"),"")))</f>
        <v/>
      </c>
      <c r="Q8" s="34" t="n">
        <v>0.6</v>
      </c>
      <c r="R8" s="33">
        <f>IF($A8="","",IF($H8="","",$H8-N($I8)-N($J8)))</f>
        <v/>
      </c>
      <c r="S8" s="33">
        <f>IF($A8="","",IF($H8="","",$H8-N($I8)))</f>
        <v/>
      </c>
      <c r="T8" s="33">
        <f>IF($A8="","",IF($H8="","",$S8+N($K8)+N($L8)+N($N8)+N($P8)+N($Q8)))</f>
        <v/>
      </c>
      <c r="U8" s="33">
        <f>IF($A8="","",IF($T8="","",$T8-SUM($R8,$J8:$L8,$N8,$P8,$Q8)))</f>
        <v/>
      </c>
      <c r="V8" s="35">
        <f>IF($A8="","",IF(OR($T8="",$T8=0),"",IFERROR((N($N8)+N($P8))/$T8,"")))</f>
        <v/>
      </c>
      <c r="W8" s="20">
        <f>IF($A8="","",IF($D8="Inativo","Inativo",IF($B8="","Revisar: produto ausente",IF($H8="","Sem base de custo",IF($E8="","Revisar: data-base ausente",IF(OR($C8="",$F8="",$G8=""),"Revisar: identificação incompleta",IF(COUNTIF($A$6:$A$155,$A8)&gt;1,"Revisar: SKU duplicado",IF(OR($H8&lt;0,N($I8)&lt;0,N($J8)&lt;0,N($K8)&lt;0,N($L8)&lt;0,N($Q8)&lt;0),"Revisar: valor negativo",IF($H8=0,"Revisar: custo base zerado",IF(N($I8)+N($J8)&gt;$H8,"Revisar: impostos acima do custo",IF(AND($M8&lt;&gt;"",$O8&lt;&gt;"",$M8=$O8),"Revisar: rateio duplicado",IF(OR(AND($M8&lt;&gt;"",COUNTIFS(Rateios!$A$6:$A$105,$M8,Rateios!$H$6:$H$105,"Sim",Rateios!$I$6:$I$105,"OK")&lt;&gt;1),AND($O8&lt;&gt;"",COUNTIFS(Rateios!$A$6:$A$105,$O8,Rateios!$H$6:$H$105,"Sim",Rateios!$I$6:$I$105,"OK")&lt;&gt;1)),"Revisar: rateio inválido",IF($E8&gt;Resumo!$B$5,"Revisar: data-base futura",IF(Resumo!$B$5-$E8&gt;Resumo!$B$6,"Revisar: data-base vencida",IF(ABS(N($U8))&gt;0.01,"Revisar: diferença de conferência","OK")))))))))))))))</f>
        <v/>
      </c>
      <c r="X8" s="21" t="inlineStr"/>
    </row>
    <row r="9" ht="21" customHeight="1">
      <c r="A9" s="16" t="inlineStr">
        <is>
          <t>FIC-004</t>
        </is>
      </c>
      <c r="B9" s="16" t="inlineStr">
        <is>
          <t>Organizador Prisma Modular</t>
        </is>
      </c>
      <c r="C9" s="16" t="inlineStr">
        <is>
          <t>Organização</t>
        </is>
      </c>
      <c r="D9" s="17" t="inlineStr">
        <is>
          <t>Ativo</t>
        </is>
      </c>
      <c r="E9" s="31" t="n">
        <v>46239</v>
      </c>
      <c r="F9" s="17" t="inlineStr">
        <is>
          <t>un</t>
        </is>
      </c>
      <c r="G9" s="16" t="inlineStr">
        <is>
          <t>MEM-CU-2604</t>
        </is>
      </c>
      <c r="H9" s="34" t="n">
        <v>29.8</v>
      </c>
      <c r="I9" s="34" t="n">
        <v>3</v>
      </c>
      <c r="J9" s="34" t="n">
        <v>1.2</v>
      </c>
      <c r="K9" s="34" t="n">
        <v>1.8</v>
      </c>
      <c r="L9" s="34" t="n">
        <v>0.9</v>
      </c>
      <c r="M9" s="17" t="inlineStr">
        <is>
          <t>RAT-ARM-0826</t>
        </is>
      </c>
      <c r="N9" s="33">
        <f>IF($A9="","",IF($M9="","",IF(COUNTIFS(Rateios!$A$6:$A$105,$M9,Rateios!$H$6:$H$105,"Sim",Rateios!$I$6:$I$105,"OK")=1,SUMIFS(Rateios!$G$6:$G$105,Rateios!$A$6:$A$105,$M9,Rateios!$H$6:$H$105,"Sim",Rateios!$I$6:$I$105,"OK"),"")))</f>
        <v/>
      </c>
      <c r="O9" s="17" t="inlineStr">
        <is>
          <t>RAT-CONF-0826</t>
        </is>
      </c>
      <c r="P9" s="33">
        <f>IF($A9="","",IF($O9="","",IF(COUNTIFS(Rateios!$A$6:$A$105,$O9,Rateios!$H$6:$H$105,"Sim",Rateios!$I$6:$I$105,"OK")=1,SUMIFS(Rateios!$G$6:$G$105,Rateios!$A$6:$A$105,$O9,Rateios!$H$6:$H$105,"Sim",Rateios!$I$6:$I$105,"OK"),"")))</f>
        <v/>
      </c>
      <c r="Q9" s="34" t="n">
        <v>0.2</v>
      </c>
      <c r="R9" s="33">
        <f>IF($A9="","",IF($H9="","",$H9-N($I9)-N($J9)))</f>
        <v/>
      </c>
      <c r="S9" s="33">
        <f>IF($A9="","",IF($H9="","",$H9-N($I9)))</f>
        <v/>
      </c>
      <c r="T9" s="33">
        <f>IF($A9="","",IF($H9="","",$S9+N($K9)+N($L9)+N($N9)+N($P9)+N($Q9)))</f>
        <v/>
      </c>
      <c r="U9" s="33">
        <f>IF($A9="","",IF($T9="","",$T9-SUM($R9,$J9:$L9,$N9,$P9,$Q9)))</f>
        <v/>
      </c>
      <c r="V9" s="35">
        <f>IF($A9="","",IF(OR($T9="",$T9=0),"",IFERROR((N($N9)+N($P9))/$T9,"")))</f>
        <v/>
      </c>
      <c r="W9" s="20">
        <f>IF($A9="","",IF($D9="Inativo","Inativo",IF($B9="","Revisar: produto ausente",IF($H9="","Sem base de custo",IF($E9="","Revisar: data-base ausente",IF(OR($C9="",$F9="",$G9=""),"Revisar: identificação incompleta",IF(COUNTIF($A$6:$A$155,$A9)&gt;1,"Revisar: SKU duplicado",IF(OR($H9&lt;0,N($I9)&lt;0,N($J9)&lt;0,N($K9)&lt;0,N($L9)&lt;0,N($Q9)&lt;0),"Revisar: valor negativo",IF($H9=0,"Revisar: custo base zerado",IF(N($I9)+N($J9)&gt;$H9,"Revisar: impostos acima do custo",IF(AND($M9&lt;&gt;"",$O9&lt;&gt;"",$M9=$O9),"Revisar: rateio duplicado",IF(OR(AND($M9&lt;&gt;"",COUNTIFS(Rateios!$A$6:$A$105,$M9,Rateios!$H$6:$H$105,"Sim",Rateios!$I$6:$I$105,"OK")&lt;&gt;1),AND($O9&lt;&gt;"",COUNTIFS(Rateios!$A$6:$A$105,$O9,Rateios!$H$6:$H$105,"Sim",Rateios!$I$6:$I$105,"OK")&lt;&gt;1)),"Revisar: rateio inválido",IF($E9&gt;Resumo!$B$5,"Revisar: data-base futura",IF(Resumo!$B$5-$E9&gt;Resumo!$B$6,"Revisar: data-base vencida",IF(ABS(N($U9))&gt;0.01,"Revisar: diferença de conferência","OK")))))))))))))))</f>
        <v/>
      </c>
      <c r="X9" s="21" t="inlineStr"/>
    </row>
    <row r="10" ht="21" customHeight="1">
      <c r="A10" s="16" t="inlineStr">
        <is>
          <t>FIC-005</t>
        </is>
      </c>
      <c r="B10" s="16" t="inlineStr">
        <is>
          <t>Kit Marcadores Cometa</t>
        </is>
      </c>
      <c r="C10" s="16" t="inlineStr">
        <is>
          <t>Papelaria</t>
        </is>
      </c>
      <c r="D10" s="17" t="inlineStr">
        <is>
          <t>Ativo</t>
        </is>
      </c>
      <c r="E10" s="31" t="n">
        <v>46262</v>
      </c>
      <c r="F10" s="17" t="inlineStr">
        <is>
          <t>kit</t>
        </is>
      </c>
      <c r="G10" s="16" t="inlineStr">
        <is>
          <t>MEM-CU-2605</t>
        </is>
      </c>
      <c r="H10" s="34" t="n">
        <v>16.4</v>
      </c>
      <c r="I10" s="34" t="n">
        <v>1.5</v>
      </c>
      <c r="J10" s="34" t="n">
        <v>0.7</v>
      </c>
      <c r="K10" s="34" t="n">
        <v>0.65</v>
      </c>
      <c r="L10" s="34" t="n">
        <v>0.5</v>
      </c>
      <c r="M10" s="17" t="inlineStr">
        <is>
          <t>RAT-ETQ-0826</t>
        </is>
      </c>
      <c r="N10" s="33">
        <f>IF($A10="","",IF($M10="","",IF(COUNTIFS(Rateios!$A$6:$A$105,$M10,Rateios!$H$6:$H$105,"Sim",Rateios!$I$6:$I$105,"OK")=1,SUMIFS(Rateios!$G$6:$G$105,Rateios!$A$6:$A$105,$M10,Rateios!$H$6:$H$105,"Sim",Rateios!$I$6:$I$105,"OK"),"")))</f>
        <v/>
      </c>
      <c r="O10" s="17" t="inlineStr">
        <is>
          <t>RAT-SEP-0826</t>
        </is>
      </c>
      <c r="P10" s="33">
        <f>IF($A10="","",IF($O10="","",IF(COUNTIFS(Rateios!$A$6:$A$105,$O10,Rateios!$H$6:$H$105,"Sim",Rateios!$I$6:$I$105,"OK")=1,SUMIFS(Rateios!$G$6:$G$105,Rateios!$A$6:$A$105,$O10,Rateios!$H$6:$H$105,"Sim",Rateios!$I$6:$I$105,"OK"),"")))</f>
        <v/>
      </c>
      <c r="Q10" s="34" t="n">
        <v>0</v>
      </c>
      <c r="R10" s="33">
        <f>IF($A10="","",IF($H10="","",$H10-N($I10)-N($J10)))</f>
        <v/>
      </c>
      <c r="S10" s="33">
        <f>IF($A10="","",IF($H10="","",$H10-N($I10)))</f>
        <v/>
      </c>
      <c r="T10" s="33">
        <f>IF($A10="","",IF($H10="","",$S10+N($K10)+N($L10)+N($N10)+N($P10)+N($Q10)))</f>
        <v/>
      </c>
      <c r="U10" s="33">
        <f>IF($A10="","",IF($T10="","",$T10-SUM($R10,$J10:$L10,$N10,$P10,$Q10)))</f>
        <v/>
      </c>
      <c r="V10" s="35">
        <f>IF($A10="","",IF(OR($T10="",$T10=0),"",IFERROR((N($N10)+N($P10))/$T10,"")))</f>
        <v/>
      </c>
      <c r="W10" s="20">
        <f>IF($A10="","",IF($D10="Inativo","Inativo",IF($B10="","Revisar: produto ausente",IF($H10="","Sem base de custo",IF($E10="","Revisar: data-base ausente",IF(OR($C10="",$F10="",$G10=""),"Revisar: identificação incompleta",IF(COUNTIF($A$6:$A$155,$A10)&gt;1,"Revisar: SKU duplicado",IF(OR($H10&lt;0,N($I10)&lt;0,N($J10)&lt;0,N($K10)&lt;0,N($L10)&lt;0,N($Q10)&lt;0),"Revisar: valor negativo",IF($H10=0,"Revisar: custo base zerado",IF(N($I10)+N($J10)&gt;$H10,"Revisar: impostos acima do custo",IF(AND($M10&lt;&gt;"",$O10&lt;&gt;"",$M10=$O10),"Revisar: rateio duplicado",IF(OR(AND($M10&lt;&gt;"",COUNTIFS(Rateios!$A$6:$A$105,$M10,Rateios!$H$6:$H$105,"Sim",Rateios!$I$6:$I$105,"OK")&lt;&gt;1),AND($O10&lt;&gt;"",COUNTIFS(Rateios!$A$6:$A$105,$O10,Rateios!$H$6:$H$105,"Sim",Rateios!$I$6:$I$105,"OK")&lt;&gt;1)),"Revisar: rateio inválido",IF($E10&gt;Resumo!$B$5,"Revisar: data-base futura",IF(Resumo!$B$5-$E10&gt;Resumo!$B$6,"Revisar: data-base vencida",IF(ABS(N($U10))&gt;0.01,"Revisar: diferença de conferência","OK")))))))))))))))</f>
        <v/>
      </c>
      <c r="X10" s="21" t="inlineStr"/>
    </row>
    <row r="11" ht="21" customHeight="1">
      <c r="A11" s="16" t="inlineStr">
        <is>
          <t>FIC-006</t>
        </is>
      </c>
      <c r="B11" s="16" t="inlineStr">
        <is>
          <t>Garrafa Horizonte 500 ml</t>
        </is>
      </c>
      <c r="C11" s="16" t="inlineStr">
        <is>
          <t>Utilidades</t>
        </is>
      </c>
      <c r="D11" s="17" t="inlineStr">
        <is>
          <t>Ativo</t>
        </is>
      </c>
      <c r="E11" s="31" t="n">
        <v>46249</v>
      </c>
      <c r="F11" s="17" t="inlineStr">
        <is>
          <t>un</t>
        </is>
      </c>
      <c r="G11" s="16" t="inlineStr">
        <is>
          <t>MEM-CU-2606</t>
        </is>
      </c>
      <c r="H11" s="34" t="n">
        <v>24.9</v>
      </c>
      <c r="I11" s="34" t="n">
        <v>2.4</v>
      </c>
      <c r="J11" s="34" t="n">
        <v>1</v>
      </c>
      <c r="K11" s="34" t="n">
        <v>1.1</v>
      </c>
      <c r="L11" s="34" t="n">
        <v>0.7</v>
      </c>
      <c r="M11" s="17" t="inlineStr">
        <is>
          <t>RAT-ARM-0826</t>
        </is>
      </c>
      <c r="N11" s="33">
        <f>IF($A11="","",IF($M11="","",IF(COUNTIFS(Rateios!$A$6:$A$105,$M11,Rateios!$H$6:$H$105,"Sim",Rateios!$I$6:$I$105,"OK")=1,SUMIFS(Rateios!$G$6:$G$105,Rateios!$A$6:$A$105,$M11,Rateios!$H$6:$H$105,"Sim",Rateios!$I$6:$I$105,"OK"),"")))</f>
        <v/>
      </c>
      <c r="O11" s="17" t="inlineStr">
        <is>
          <t>RAT-SEP-0826</t>
        </is>
      </c>
      <c r="P11" s="33">
        <f>IF($A11="","",IF($O11="","",IF(COUNTIFS(Rateios!$A$6:$A$105,$O11,Rateios!$H$6:$H$105,"Sim",Rateios!$I$6:$I$105,"OK")=1,SUMIFS(Rateios!$G$6:$G$105,Rateios!$A$6:$A$105,$O11,Rateios!$H$6:$H$105,"Sim",Rateios!$I$6:$I$105,"OK"),"")))</f>
        <v/>
      </c>
      <c r="Q11" s="34" t="n">
        <v>0.25</v>
      </c>
      <c r="R11" s="33">
        <f>IF($A11="","",IF($H11="","",$H11-N($I11)-N($J11)))</f>
        <v/>
      </c>
      <c r="S11" s="33">
        <f>IF($A11="","",IF($H11="","",$H11-N($I11)))</f>
        <v/>
      </c>
      <c r="T11" s="33">
        <f>IF($A11="","",IF($H11="","",$S11+N($K11)+N($L11)+N($N11)+N($P11)+N($Q11)))</f>
        <v/>
      </c>
      <c r="U11" s="33">
        <f>IF($A11="","",IF($T11="","",$T11-SUM($R11,$J11:$L11,$N11,$P11,$Q11)))</f>
        <v/>
      </c>
      <c r="V11" s="35">
        <f>IF($A11="","",IF(OR($T11="",$T11=0),"",IFERROR((N($N11)+N($P11))/$T11,"")))</f>
        <v/>
      </c>
      <c r="W11" s="20">
        <f>IF($A11="","",IF($D11="Inativo","Inativo",IF($B11="","Revisar: produto ausente",IF($H11="","Sem base de custo",IF($E11="","Revisar: data-base ausente",IF(OR($C11="",$F11="",$G11=""),"Revisar: identificação incompleta",IF(COUNTIF($A$6:$A$155,$A11)&gt;1,"Revisar: SKU duplicado",IF(OR($H11&lt;0,N($I11)&lt;0,N($J11)&lt;0,N($K11)&lt;0,N($L11)&lt;0,N($Q11)&lt;0),"Revisar: valor negativo",IF($H11=0,"Revisar: custo base zerado",IF(N($I11)+N($J11)&gt;$H11,"Revisar: impostos acima do custo",IF(AND($M11&lt;&gt;"",$O11&lt;&gt;"",$M11=$O11),"Revisar: rateio duplicado",IF(OR(AND($M11&lt;&gt;"",COUNTIFS(Rateios!$A$6:$A$105,$M11,Rateios!$H$6:$H$105,"Sim",Rateios!$I$6:$I$105,"OK")&lt;&gt;1),AND($O11&lt;&gt;"",COUNTIFS(Rateios!$A$6:$A$105,$O11,Rateios!$H$6:$H$105,"Sim",Rateios!$I$6:$I$105,"OK")&lt;&gt;1)),"Revisar: rateio inválido",IF($E11&gt;Resumo!$B$5,"Revisar: data-base futura",IF(Resumo!$B$5-$E11&gt;Resumo!$B$6,"Revisar: data-base vencida",IF(ABS(N($U11))&gt;0.01,"Revisar: diferença de conferência","OK")))))))))))))))</f>
        <v/>
      </c>
      <c r="X11" s="21" t="inlineStr"/>
    </row>
    <row r="12" ht="21" customHeight="1">
      <c r="A12" s="16" t="inlineStr">
        <is>
          <t>FIC-007</t>
        </is>
      </c>
      <c r="B12" s="16" t="inlineStr">
        <is>
          <t>Suporte Nuvem para Celular</t>
        </is>
      </c>
      <c r="C12" s="16" t="inlineStr">
        <is>
          <t>Acessórios</t>
        </is>
      </c>
      <c r="D12" s="17" t="inlineStr">
        <is>
          <t>Ativo</t>
        </is>
      </c>
      <c r="E12" s="31" t="n">
        <v>46264</v>
      </c>
      <c r="F12" s="17" t="inlineStr">
        <is>
          <t>un</t>
        </is>
      </c>
      <c r="G12" s="16" t="inlineStr">
        <is>
          <t>MEM-CU-2607</t>
        </is>
      </c>
      <c r="H12" s="34" t="n">
        <v>10.8</v>
      </c>
      <c r="I12" s="34" t="n">
        <v>1</v>
      </c>
      <c r="J12" s="34" t="n">
        <v>0.4</v>
      </c>
      <c r="K12" s="34" t="n">
        <v>0.45</v>
      </c>
      <c r="L12" s="34" t="n">
        <v>0.35</v>
      </c>
      <c r="M12" s="17" t="inlineStr">
        <is>
          <t>RAT-ETQ-0826</t>
        </is>
      </c>
      <c r="N12" s="33">
        <f>IF($A12="","",IF($M12="","",IF(COUNTIFS(Rateios!$A$6:$A$105,$M12,Rateios!$H$6:$H$105,"Sim",Rateios!$I$6:$I$105,"OK")=1,SUMIFS(Rateios!$G$6:$G$105,Rateios!$A$6:$A$105,$M12,Rateios!$H$6:$H$105,"Sim",Rateios!$I$6:$I$105,"OK"),"")))</f>
        <v/>
      </c>
      <c r="O12" s="17" t="inlineStr">
        <is>
          <t>RAT-CONF-0826</t>
        </is>
      </c>
      <c r="P12" s="33">
        <f>IF($A12="","",IF($O12="","",IF(COUNTIFS(Rateios!$A$6:$A$105,$O12,Rateios!$H$6:$H$105,"Sim",Rateios!$I$6:$I$105,"OK")=1,SUMIFS(Rateios!$G$6:$G$105,Rateios!$A$6:$A$105,$O12,Rateios!$H$6:$H$105,"Sim",Rateios!$I$6:$I$105,"OK"),"")))</f>
        <v/>
      </c>
      <c r="Q12" s="34" t="n">
        <v>0.1</v>
      </c>
      <c r="R12" s="33">
        <f>IF($A12="","",IF($H12="","",$H12-N($I12)-N($J12)))</f>
        <v/>
      </c>
      <c r="S12" s="33">
        <f>IF($A12="","",IF($H12="","",$H12-N($I12)))</f>
        <v/>
      </c>
      <c r="T12" s="33">
        <f>IF($A12="","",IF($H12="","",$S12+N($K12)+N($L12)+N($N12)+N($P12)+N($Q12)))</f>
        <v/>
      </c>
      <c r="U12" s="33">
        <f>IF($A12="","",IF($T12="","",$T12-SUM($R12,$J12:$L12,$N12,$P12,$Q12)))</f>
        <v/>
      </c>
      <c r="V12" s="35">
        <f>IF($A12="","",IF(OR($T12="",$T12=0),"",IFERROR((N($N12)+N($P12))/$T12,"")))</f>
        <v/>
      </c>
      <c r="W12" s="20">
        <f>IF($A12="","",IF($D12="Inativo","Inativo",IF($B12="","Revisar: produto ausente",IF($H12="","Sem base de custo",IF($E12="","Revisar: data-base ausente",IF(OR($C12="",$F12="",$G12=""),"Revisar: identificação incompleta",IF(COUNTIF($A$6:$A$155,$A12)&gt;1,"Revisar: SKU duplicado",IF(OR($H12&lt;0,N($I12)&lt;0,N($J12)&lt;0,N($K12)&lt;0,N($L12)&lt;0,N($Q12)&lt;0),"Revisar: valor negativo",IF($H12=0,"Revisar: custo base zerado",IF(N($I12)+N($J12)&gt;$H12,"Revisar: impostos acima do custo",IF(AND($M12&lt;&gt;"",$O12&lt;&gt;"",$M12=$O12),"Revisar: rateio duplicado",IF(OR(AND($M12&lt;&gt;"",COUNTIFS(Rateios!$A$6:$A$105,$M12,Rateios!$H$6:$H$105,"Sim",Rateios!$I$6:$I$105,"OK")&lt;&gt;1),AND($O12&lt;&gt;"",COUNTIFS(Rateios!$A$6:$A$105,$O12,Rateios!$H$6:$H$105,"Sim",Rateios!$I$6:$I$105,"OK")&lt;&gt;1)),"Revisar: rateio inválido",IF($E12&gt;Resumo!$B$5,"Revisar: data-base futura",IF(Resumo!$B$5-$E12&gt;Resumo!$B$6,"Revisar: data-base vencida",IF(ABS(N($U12))&gt;0.01,"Revisar: diferença de conferência","OK")))))))))))))))</f>
        <v/>
      </c>
      <c r="X12" s="21" t="inlineStr"/>
    </row>
    <row r="13" ht="21" customHeight="1">
      <c r="A13" s="16" t="inlineStr">
        <is>
          <t>FIC-008</t>
        </is>
      </c>
      <c r="B13" s="16" t="inlineStr">
        <is>
          <t>Almofada Vértice 40 cm</t>
        </is>
      </c>
      <c r="C13" s="16" t="inlineStr">
        <is>
          <t>Decoração</t>
        </is>
      </c>
      <c r="D13" s="17" t="inlineStr">
        <is>
          <t>Ativo</t>
        </is>
      </c>
      <c r="E13" s="31" t="n">
        <v>46244</v>
      </c>
      <c r="F13" s="17" t="inlineStr">
        <is>
          <t>un</t>
        </is>
      </c>
      <c r="G13" s="16" t="inlineStr">
        <is>
          <t>MEM-CU-2608</t>
        </is>
      </c>
      <c r="H13" s="34" t="n">
        <v>42</v>
      </c>
      <c r="I13" s="34" t="n">
        <v>4</v>
      </c>
      <c r="J13" s="34" t="n">
        <v>1.8</v>
      </c>
      <c r="K13" s="34" t="n">
        <v>2.1</v>
      </c>
      <c r="L13" s="34" t="n">
        <v>1.2</v>
      </c>
      <c r="M13" s="17" t="inlineStr">
        <is>
          <t>RAT-ARM-0826</t>
        </is>
      </c>
      <c r="N13" s="33">
        <f>IF($A13="","",IF($M13="","",IF(COUNTIFS(Rateios!$A$6:$A$105,$M13,Rateios!$H$6:$H$105,"Sim",Rateios!$I$6:$I$105,"OK")=1,SUMIFS(Rateios!$G$6:$G$105,Rateios!$A$6:$A$105,$M13,Rateios!$H$6:$H$105,"Sim",Rateios!$I$6:$I$105,"OK"),"")))</f>
        <v/>
      </c>
      <c r="O13" s="17" t="inlineStr">
        <is>
          <t>RAT-SEP-0826</t>
        </is>
      </c>
      <c r="P13" s="33">
        <f>IF($A13="","",IF($O13="","",IF(COUNTIFS(Rateios!$A$6:$A$105,$O13,Rateios!$H$6:$H$105,"Sim",Rateios!$I$6:$I$105,"OK")=1,SUMIFS(Rateios!$G$6:$G$105,Rateios!$A$6:$A$105,$O13,Rateios!$H$6:$H$105,"Sim",Rateios!$I$6:$I$105,"OK"),"")))</f>
        <v/>
      </c>
      <c r="Q13" s="34" t="n">
        <v>0.4</v>
      </c>
      <c r="R13" s="33">
        <f>IF($A13="","",IF($H13="","",$H13-N($I13)-N($J13)))</f>
        <v/>
      </c>
      <c r="S13" s="33">
        <f>IF($A13="","",IF($H13="","",$H13-N($I13)))</f>
        <v/>
      </c>
      <c r="T13" s="33">
        <f>IF($A13="","",IF($H13="","",$S13+N($K13)+N($L13)+N($N13)+N($P13)+N($Q13)))</f>
        <v/>
      </c>
      <c r="U13" s="33">
        <f>IF($A13="","",IF($T13="","",$T13-SUM($R13,$J13:$L13,$N13,$P13,$Q13)))</f>
        <v/>
      </c>
      <c r="V13" s="35">
        <f>IF($A13="","",IF(OR($T13="",$T13=0),"",IFERROR((N($N13)+N($P13))/$T13,"")))</f>
        <v/>
      </c>
      <c r="W13" s="20">
        <f>IF($A13="","",IF($D13="Inativo","Inativo",IF($B13="","Revisar: produto ausente",IF($H13="","Sem base de custo",IF($E13="","Revisar: data-base ausente",IF(OR($C13="",$F13="",$G13=""),"Revisar: identificação incompleta",IF(COUNTIF($A$6:$A$155,$A13)&gt;1,"Revisar: SKU duplicado",IF(OR($H13&lt;0,N($I13)&lt;0,N($J13)&lt;0,N($K13)&lt;0,N($L13)&lt;0,N($Q13)&lt;0),"Revisar: valor negativo",IF($H13=0,"Revisar: custo base zerado",IF(N($I13)+N($J13)&gt;$H13,"Revisar: impostos acima do custo",IF(AND($M13&lt;&gt;"",$O13&lt;&gt;"",$M13=$O13),"Revisar: rateio duplicado",IF(OR(AND($M13&lt;&gt;"",COUNTIFS(Rateios!$A$6:$A$105,$M13,Rateios!$H$6:$H$105,"Sim",Rateios!$I$6:$I$105,"OK")&lt;&gt;1),AND($O13&lt;&gt;"",COUNTIFS(Rateios!$A$6:$A$105,$O13,Rateios!$H$6:$H$105,"Sim",Rateios!$I$6:$I$105,"OK")&lt;&gt;1)),"Revisar: rateio inválido",IF($E13&gt;Resumo!$B$5,"Revisar: data-base futura",IF(Resumo!$B$5-$E13&gt;Resumo!$B$6,"Revisar: data-base vencida",IF(ABS(N($U13))&gt;0.01,"Revisar: diferença de conferência","OK")))))))))))))))</f>
        <v/>
      </c>
      <c r="X13" s="21" t="inlineStr"/>
    </row>
    <row r="14" ht="21" customHeight="1">
      <c r="A14" s="16" t="inlineStr">
        <is>
          <t>FIC-009</t>
        </is>
      </c>
      <c r="B14" s="16" t="inlineStr">
        <is>
          <t>Cabo Órbita USB-C 1 m</t>
        </is>
      </c>
      <c r="C14" s="16" t="inlineStr">
        <is>
          <t>Acessórios</t>
        </is>
      </c>
      <c r="D14" s="17" t="inlineStr">
        <is>
          <t>Ativo</t>
        </is>
      </c>
      <c r="E14" s="31" t="n">
        <v>46267</v>
      </c>
      <c r="F14" s="17" t="inlineStr">
        <is>
          <t>un</t>
        </is>
      </c>
      <c r="G14" s="16" t="inlineStr">
        <is>
          <t>MEM-CU-2609</t>
        </is>
      </c>
      <c r="H14" s="34" t="n"/>
      <c r="I14" s="34" t="n"/>
      <c r="J14" s="34" t="n"/>
      <c r="K14" s="34" t="n">
        <v>0.35</v>
      </c>
      <c r="L14" s="34" t="n">
        <v>0.25</v>
      </c>
      <c r="M14" s="17" t="inlineStr">
        <is>
          <t>RAT-ETQ-0826</t>
        </is>
      </c>
      <c r="N14" s="33">
        <f>IF($A14="","",IF($M14="","",IF(COUNTIFS(Rateios!$A$6:$A$105,$M14,Rateios!$H$6:$H$105,"Sim",Rateios!$I$6:$I$105,"OK")=1,SUMIFS(Rateios!$G$6:$G$105,Rateios!$A$6:$A$105,$M14,Rateios!$H$6:$H$105,"Sim",Rateios!$I$6:$I$105,"OK"),"")))</f>
        <v/>
      </c>
      <c r="O14" s="17" t="inlineStr">
        <is>
          <t>RAT-CONF-0826</t>
        </is>
      </c>
      <c r="P14" s="33">
        <f>IF($A14="","",IF($O14="","",IF(COUNTIFS(Rateios!$A$6:$A$105,$O14,Rateios!$H$6:$H$105,"Sim",Rateios!$I$6:$I$105,"OK")=1,SUMIFS(Rateios!$G$6:$G$105,Rateios!$A$6:$A$105,$O14,Rateios!$H$6:$H$105,"Sim",Rateios!$I$6:$I$105,"OK"),"")))</f>
        <v/>
      </c>
      <c r="Q14" s="34" t="n">
        <v>0.05</v>
      </c>
      <c r="R14" s="33">
        <f>IF($A14="","",IF($H14="","",$H14-N($I14)-N($J14)))</f>
        <v/>
      </c>
      <c r="S14" s="33">
        <f>IF($A14="","",IF($H14="","",$H14-N($I14)))</f>
        <v/>
      </c>
      <c r="T14" s="33">
        <f>IF($A14="","",IF($H14="","",$S14+N($K14)+N($L14)+N($N14)+N($P14)+N($Q14)))</f>
        <v/>
      </c>
      <c r="U14" s="33">
        <f>IF($A14="","",IF($T14="","",$T14-SUM($R14,$J14:$L14,$N14,$P14,$Q14)))</f>
        <v/>
      </c>
      <c r="V14" s="35">
        <f>IF($A14="","",IF(OR($T14="",$T14=0),"",IFERROR((N($N14)+N($P14))/$T14,"")))</f>
        <v/>
      </c>
      <c r="W14" s="20">
        <f>IF($A14="","",IF($D14="Inativo","Inativo",IF($B14="","Revisar: produto ausente",IF($H14="","Sem base de custo",IF($E14="","Revisar: data-base ausente",IF(OR($C14="",$F14="",$G14=""),"Revisar: identificação incompleta",IF(COUNTIF($A$6:$A$155,$A14)&gt;1,"Revisar: SKU duplicado",IF(OR($H14&lt;0,N($I14)&lt;0,N($J14)&lt;0,N($K14)&lt;0,N($L14)&lt;0,N($Q14)&lt;0),"Revisar: valor negativo",IF($H14=0,"Revisar: custo base zerado",IF(N($I14)+N($J14)&gt;$H14,"Revisar: impostos acima do custo",IF(AND($M14&lt;&gt;"",$O14&lt;&gt;"",$M14=$O14),"Revisar: rateio duplicado",IF(OR(AND($M14&lt;&gt;"",COUNTIFS(Rateios!$A$6:$A$105,$M14,Rateios!$H$6:$H$105,"Sim",Rateios!$I$6:$I$105,"OK")&lt;&gt;1),AND($O14&lt;&gt;"",COUNTIFS(Rateios!$A$6:$A$105,$O14,Rateios!$H$6:$H$105,"Sim",Rateios!$I$6:$I$105,"OK")&lt;&gt;1)),"Revisar: rateio inválido",IF($E14&gt;Resumo!$B$5,"Revisar: data-base futura",IF(Resumo!$B$5-$E14&gt;Resumo!$B$6,"Revisar: data-base vencida",IF(ABS(N($U14))&gt;0.01,"Revisar: diferença de conferência","OK")))))))))))))))</f>
        <v/>
      </c>
      <c r="X14" s="21" t="inlineStr"/>
    </row>
    <row r="15" ht="21" customHeight="1">
      <c r="A15" s="16" t="inlineStr">
        <is>
          <t>FIC-010</t>
        </is>
      </c>
      <c r="B15" s="16" t="inlineStr">
        <is>
          <t>Estojo Brisa Compacto</t>
        </is>
      </c>
      <c r="C15" s="16" t="inlineStr">
        <is>
          <t>Papelaria</t>
        </is>
      </c>
      <c r="D15" s="17" t="inlineStr">
        <is>
          <t>Ativo</t>
        </is>
      </c>
      <c r="E15" s="31" t="n">
        <v>46132</v>
      </c>
      <c r="F15" s="17" t="inlineStr">
        <is>
          <t>un</t>
        </is>
      </c>
      <c r="G15" s="16" t="inlineStr">
        <is>
          <t>MEM-CU-2610</t>
        </is>
      </c>
      <c r="H15" s="34" t="n">
        <v>14</v>
      </c>
      <c r="I15" s="34" t="n">
        <v>1.2</v>
      </c>
      <c r="J15" s="34" t="n">
        <v>0.6</v>
      </c>
      <c r="K15" s="34" t="n">
        <v>0.6</v>
      </c>
      <c r="L15" s="34" t="n">
        <v>0.4</v>
      </c>
      <c r="M15" s="17" t="inlineStr">
        <is>
          <t>RAT-ARM-0826</t>
        </is>
      </c>
      <c r="N15" s="33">
        <f>IF($A15="","",IF($M15="","",IF(COUNTIFS(Rateios!$A$6:$A$105,$M15,Rateios!$H$6:$H$105,"Sim",Rateios!$I$6:$I$105,"OK")=1,SUMIFS(Rateios!$G$6:$G$105,Rateios!$A$6:$A$105,$M15,Rateios!$H$6:$H$105,"Sim",Rateios!$I$6:$I$105,"OK"),"")))</f>
        <v/>
      </c>
      <c r="O15" s="17" t="inlineStr">
        <is>
          <t>RAT-CONF-0826</t>
        </is>
      </c>
      <c r="P15" s="33">
        <f>IF($A15="","",IF($O15="","",IF(COUNTIFS(Rateios!$A$6:$A$105,$O15,Rateios!$H$6:$H$105,"Sim",Rateios!$I$6:$I$105,"OK")=1,SUMIFS(Rateios!$G$6:$G$105,Rateios!$A$6:$A$105,$O15,Rateios!$H$6:$H$105,"Sim",Rateios!$I$6:$I$105,"OK"),"")))</f>
        <v/>
      </c>
      <c r="Q15" s="34" t="n">
        <v>0.1</v>
      </c>
      <c r="R15" s="33">
        <f>IF($A15="","",IF($H15="","",$H15-N($I15)-N($J15)))</f>
        <v/>
      </c>
      <c r="S15" s="33">
        <f>IF($A15="","",IF($H15="","",$H15-N($I15)))</f>
        <v/>
      </c>
      <c r="T15" s="33">
        <f>IF($A15="","",IF($H15="","",$S15+N($K15)+N($L15)+N($N15)+N($P15)+N($Q15)))</f>
        <v/>
      </c>
      <c r="U15" s="33">
        <f>IF($A15="","",IF($T15="","",$T15-SUM($R15,$J15:$L15,$N15,$P15,$Q15)))</f>
        <v/>
      </c>
      <c r="V15" s="35">
        <f>IF($A15="","",IF(OR($T15="",$T15=0),"",IFERROR((N($N15)+N($P15))/$T15,"")))</f>
        <v/>
      </c>
      <c r="W15" s="20">
        <f>IF($A15="","",IF($D15="Inativo","Inativo",IF($B15="","Revisar: produto ausente",IF($H15="","Sem base de custo",IF($E15="","Revisar: data-base ausente",IF(OR($C15="",$F15="",$G15=""),"Revisar: identificação incompleta",IF(COUNTIF($A$6:$A$155,$A15)&gt;1,"Revisar: SKU duplicado",IF(OR($H15&lt;0,N($I15)&lt;0,N($J15)&lt;0,N($K15)&lt;0,N($L15)&lt;0,N($Q15)&lt;0),"Revisar: valor negativo",IF($H15=0,"Revisar: custo base zerado",IF(N($I15)+N($J15)&gt;$H15,"Revisar: impostos acima do custo",IF(AND($M15&lt;&gt;"",$O15&lt;&gt;"",$M15=$O15),"Revisar: rateio duplicado",IF(OR(AND($M15&lt;&gt;"",COUNTIFS(Rateios!$A$6:$A$105,$M15,Rateios!$H$6:$H$105,"Sim",Rateios!$I$6:$I$105,"OK")&lt;&gt;1),AND($O15&lt;&gt;"",COUNTIFS(Rateios!$A$6:$A$105,$O15,Rateios!$H$6:$H$105,"Sim",Rateios!$I$6:$I$105,"OK")&lt;&gt;1)),"Revisar: rateio inválido",IF($E15&gt;Resumo!$B$5,"Revisar: data-base futura",IF(Resumo!$B$5-$E15&gt;Resumo!$B$6,"Revisar: data-base vencida",IF(ABS(N($U15))&gt;0.01,"Revisar: diferença de conferência","OK")))))))))))))))</f>
        <v/>
      </c>
      <c r="X15" s="21" t="inlineStr"/>
    </row>
    <row r="16" ht="21" customHeight="1">
      <c r="A16" s="16" t="n"/>
      <c r="B16" s="16" t="n"/>
      <c r="C16" s="16" t="n"/>
      <c r="D16" s="17" t="n"/>
      <c r="E16" s="31" t="n"/>
      <c r="F16" s="17" t="n"/>
      <c r="G16" s="16" t="n"/>
      <c r="H16" s="34" t="n"/>
      <c r="I16" s="34" t="n"/>
      <c r="J16" s="34" t="n"/>
      <c r="K16" s="34" t="n"/>
      <c r="L16" s="34" t="n"/>
      <c r="M16" s="17" t="n"/>
      <c r="N16" s="33">
        <f>IF($A16="","",IF($M16="","",IF(COUNTIFS(Rateios!$A$6:$A$105,$M16,Rateios!$H$6:$H$105,"Sim",Rateios!$I$6:$I$105,"OK")=1,SUMIFS(Rateios!$G$6:$G$105,Rateios!$A$6:$A$105,$M16,Rateios!$H$6:$H$105,"Sim",Rateios!$I$6:$I$105,"OK"),"")))</f>
        <v/>
      </c>
      <c r="O16" s="17" t="n"/>
      <c r="P16" s="33">
        <f>IF($A16="","",IF($O16="","",IF(COUNTIFS(Rateios!$A$6:$A$105,$O16,Rateios!$H$6:$H$105,"Sim",Rateios!$I$6:$I$105,"OK")=1,SUMIFS(Rateios!$G$6:$G$105,Rateios!$A$6:$A$105,$O16,Rateios!$H$6:$H$105,"Sim",Rateios!$I$6:$I$105,"OK"),"")))</f>
        <v/>
      </c>
      <c r="Q16" s="34" t="n"/>
      <c r="R16" s="33">
        <f>IF($A16="","",IF($H16="","",$H16-N($I16)-N($J16)))</f>
        <v/>
      </c>
      <c r="S16" s="33">
        <f>IF($A16="","",IF($H16="","",$H16-N($I16)))</f>
        <v/>
      </c>
      <c r="T16" s="33">
        <f>IF($A16="","",IF($H16="","",$S16+N($K16)+N($L16)+N($N16)+N($P16)+N($Q16)))</f>
        <v/>
      </c>
      <c r="U16" s="33">
        <f>IF($A16="","",IF($T16="","",$T16-SUM($R16,$J16:$L16,$N16,$P16,$Q16)))</f>
        <v/>
      </c>
      <c r="V16" s="35">
        <f>IF($A16="","",IF(OR($T16="",$T16=0),"",IFERROR((N($N16)+N($P16))/$T16,"")))</f>
        <v/>
      </c>
      <c r="W16" s="20">
        <f>IF($A16="","",IF($D16="Inativo","Inativo",IF($B16="","Revisar: produto ausente",IF($H16="","Sem base de custo",IF($E16="","Revisar: data-base ausente",IF(OR($C16="",$F16="",$G16=""),"Revisar: identificação incompleta",IF(COUNTIF($A$6:$A$155,$A16)&gt;1,"Revisar: SKU duplicado",IF(OR($H16&lt;0,N($I16)&lt;0,N($J16)&lt;0,N($K16)&lt;0,N($L16)&lt;0,N($Q16)&lt;0),"Revisar: valor negativo",IF($H16=0,"Revisar: custo base zerado",IF(N($I16)+N($J16)&gt;$H16,"Revisar: impostos acima do custo",IF(AND($M16&lt;&gt;"",$O16&lt;&gt;"",$M16=$O16),"Revisar: rateio duplicado",IF(OR(AND($M16&lt;&gt;"",COUNTIFS(Rateios!$A$6:$A$105,$M16,Rateios!$H$6:$H$105,"Sim",Rateios!$I$6:$I$105,"OK")&lt;&gt;1),AND($O16&lt;&gt;"",COUNTIFS(Rateios!$A$6:$A$105,$O16,Rateios!$H$6:$H$105,"Sim",Rateios!$I$6:$I$105,"OK")&lt;&gt;1)),"Revisar: rateio inválido",IF($E16&gt;Resumo!$B$5,"Revisar: data-base futura",IF(Resumo!$B$5-$E16&gt;Resumo!$B$6,"Revisar: data-base vencida",IF(ABS(N($U16))&gt;0.01,"Revisar: diferença de conferência","OK")))))))))))))))</f>
        <v/>
      </c>
      <c r="X16" s="21" t="n"/>
    </row>
    <row r="17" ht="21" customHeight="1">
      <c r="A17" s="16" t="n"/>
      <c r="B17" s="16" t="n"/>
      <c r="C17" s="16" t="n"/>
      <c r="D17" s="17" t="n"/>
      <c r="E17" s="31" t="n"/>
      <c r="F17" s="17" t="n"/>
      <c r="G17" s="16" t="n"/>
      <c r="H17" s="34" t="n"/>
      <c r="I17" s="34" t="n"/>
      <c r="J17" s="34" t="n"/>
      <c r="K17" s="34" t="n"/>
      <c r="L17" s="34" t="n"/>
      <c r="M17" s="17" t="n"/>
      <c r="N17" s="33">
        <f>IF($A17="","",IF($M17="","",IF(COUNTIFS(Rateios!$A$6:$A$105,$M17,Rateios!$H$6:$H$105,"Sim",Rateios!$I$6:$I$105,"OK")=1,SUMIFS(Rateios!$G$6:$G$105,Rateios!$A$6:$A$105,$M17,Rateios!$H$6:$H$105,"Sim",Rateios!$I$6:$I$105,"OK"),"")))</f>
        <v/>
      </c>
      <c r="O17" s="17" t="n"/>
      <c r="P17" s="33">
        <f>IF($A17="","",IF($O17="","",IF(COUNTIFS(Rateios!$A$6:$A$105,$O17,Rateios!$H$6:$H$105,"Sim",Rateios!$I$6:$I$105,"OK")=1,SUMIFS(Rateios!$G$6:$G$105,Rateios!$A$6:$A$105,$O17,Rateios!$H$6:$H$105,"Sim",Rateios!$I$6:$I$105,"OK"),"")))</f>
        <v/>
      </c>
      <c r="Q17" s="34" t="n"/>
      <c r="R17" s="33">
        <f>IF($A17="","",IF($H17="","",$H17-N($I17)-N($J17)))</f>
        <v/>
      </c>
      <c r="S17" s="33">
        <f>IF($A17="","",IF($H17="","",$H17-N($I17)))</f>
        <v/>
      </c>
      <c r="T17" s="33">
        <f>IF($A17="","",IF($H17="","",$S17+N($K17)+N($L17)+N($N17)+N($P17)+N($Q17)))</f>
        <v/>
      </c>
      <c r="U17" s="33">
        <f>IF($A17="","",IF($T17="","",$T17-SUM($R17,$J17:$L17,$N17,$P17,$Q17)))</f>
        <v/>
      </c>
      <c r="V17" s="35">
        <f>IF($A17="","",IF(OR($T17="",$T17=0),"",IFERROR((N($N17)+N($P17))/$T17,"")))</f>
        <v/>
      </c>
      <c r="W17" s="20">
        <f>IF($A17="","",IF($D17="Inativo","Inativo",IF($B17="","Revisar: produto ausente",IF($H17="","Sem base de custo",IF($E17="","Revisar: data-base ausente",IF(OR($C17="",$F17="",$G17=""),"Revisar: identificação incompleta",IF(COUNTIF($A$6:$A$155,$A17)&gt;1,"Revisar: SKU duplicado",IF(OR($H17&lt;0,N($I17)&lt;0,N($J17)&lt;0,N($K17)&lt;0,N($L17)&lt;0,N($Q17)&lt;0),"Revisar: valor negativo",IF($H17=0,"Revisar: custo base zerado",IF(N($I17)+N($J17)&gt;$H17,"Revisar: impostos acima do custo",IF(AND($M17&lt;&gt;"",$O17&lt;&gt;"",$M17=$O17),"Revisar: rateio duplicado",IF(OR(AND($M17&lt;&gt;"",COUNTIFS(Rateios!$A$6:$A$105,$M17,Rateios!$H$6:$H$105,"Sim",Rateios!$I$6:$I$105,"OK")&lt;&gt;1),AND($O17&lt;&gt;"",COUNTIFS(Rateios!$A$6:$A$105,$O17,Rateios!$H$6:$H$105,"Sim",Rateios!$I$6:$I$105,"OK")&lt;&gt;1)),"Revisar: rateio inválido",IF($E17&gt;Resumo!$B$5,"Revisar: data-base futura",IF(Resumo!$B$5-$E17&gt;Resumo!$B$6,"Revisar: data-base vencida",IF(ABS(N($U17))&gt;0.01,"Revisar: diferença de conferência","OK")))))))))))))))</f>
        <v/>
      </c>
      <c r="X17" s="21" t="n"/>
    </row>
    <row r="18" ht="21" customHeight="1">
      <c r="A18" s="16" t="n"/>
      <c r="B18" s="16" t="n"/>
      <c r="C18" s="16" t="n"/>
      <c r="D18" s="17" t="n"/>
      <c r="E18" s="31" t="n"/>
      <c r="F18" s="17" t="n"/>
      <c r="G18" s="16" t="n"/>
      <c r="H18" s="34" t="n"/>
      <c r="I18" s="34" t="n"/>
      <c r="J18" s="34" t="n"/>
      <c r="K18" s="34" t="n"/>
      <c r="L18" s="34" t="n"/>
      <c r="M18" s="17" t="n"/>
      <c r="N18" s="33">
        <f>IF($A18="","",IF($M18="","",IF(COUNTIFS(Rateios!$A$6:$A$105,$M18,Rateios!$H$6:$H$105,"Sim",Rateios!$I$6:$I$105,"OK")=1,SUMIFS(Rateios!$G$6:$G$105,Rateios!$A$6:$A$105,$M18,Rateios!$H$6:$H$105,"Sim",Rateios!$I$6:$I$105,"OK"),"")))</f>
        <v/>
      </c>
      <c r="O18" s="17" t="n"/>
      <c r="P18" s="33">
        <f>IF($A18="","",IF($O18="","",IF(COUNTIFS(Rateios!$A$6:$A$105,$O18,Rateios!$H$6:$H$105,"Sim",Rateios!$I$6:$I$105,"OK")=1,SUMIFS(Rateios!$G$6:$G$105,Rateios!$A$6:$A$105,$O18,Rateios!$H$6:$H$105,"Sim",Rateios!$I$6:$I$105,"OK"),"")))</f>
        <v/>
      </c>
      <c r="Q18" s="34" t="n"/>
      <c r="R18" s="33">
        <f>IF($A18="","",IF($H18="","",$H18-N($I18)-N($J18)))</f>
        <v/>
      </c>
      <c r="S18" s="33">
        <f>IF($A18="","",IF($H18="","",$H18-N($I18)))</f>
        <v/>
      </c>
      <c r="T18" s="33">
        <f>IF($A18="","",IF($H18="","",$S18+N($K18)+N($L18)+N($N18)+N($P18)+N($Q18)))</f>
        <v/>
      </c>
      <c r="U18" s="33">
        <f>IF($A18="","",IF($T18="","",$T18-SUM($R18,$J18:$L18,$N18,$P18,$Q18)))</f>
        <v/>
      </c>
      <c r="V18" s="35">
        <f>IF($A18="","",IF(OR($T18="",$T18=0),"",IFERROR((N($N18)+N($P18))/$T18,"")))</f>
        <v/>
      </c>
      <c r="W18" s="20">
        <f>IF($A18="","",IF($D18="Inativo","Inativo",IF($B18="","Revisar: produto ausente",IF($H18="","Sem base de custo",IF($E18="","Revisar: data-base ausente",IF(OR($C18="",$F18="",$G18=""),"Revisar: identificação incompleta",IF(COUNTIF($A$6:$A$155,$A18)&gt;1,"Revisar: SKU duplicado",IF(OR($H18&lt;0,N($I18)&lt;0,N($J18)&lt;0,N($K18)&lt;0,N($L18)&lt;0,N($Q18)&lt;0),"Revisar: valor negativo",IF($H18=0,"Revisar: custo base zerado",IF(N($I18)+N($J18)&gt;$H18,"Revisar: impostos acima do custo",IF(AND($M18&lt;&gt;"",$O18&lt;&gt;"",$M18=$O18),"Revisar: rateio duplicado",IF(OR(AND($M18&lt;&gt;"",COUNTIFS(Rateios!$A$6:$A$105,$M18,Rateios!$H$6:$H$105,"Sim",Rateios!$I$6:$I$105,"OK")&lt;&gt;1),AND($O18&lt;&gt;"",COUNTIFS(Rateios!$A$6:$A$105,$O18,Rateios!$H$6:$H$105,"Sim",Rateios!$I$6:$I$105,"OK")&lt;&gt;1)),"Revisar: rateio inválido",IF($E18&gt;Resumo!$B$5,"Revisar: data-base futura",IF(Resumo!$B$5-$E18&gt;Resumo!$B$6,"Revisar: data-base vencida",IF(ABS(N($U18))&gt;0.01,"Revisar: diferença de conferência","OK")))))))))))))))</f>
        <v/>
      </c>
      <c r="X18" s="21" t="n"/>
    </row>
    <row r="19" ht="21" customHeight="1">
      <c r="A19" s="16" t="n"/>
      <c r="B19" s="16" t="n"/>
      <c r="C19" s="16" t="n"/>
      <c r="D19" s="17" t="n"/>
      <c r="E19" s="31" t="n"/>
      <c r="F19" s="17" t="n"/>
      <c r="G19" s="16" t="n"/>
      <c r="H19" s="34" t="n"/>
      <c r="I19" s="34" t="n"/>
      <c r="J19" s="34" t="n"/>
      <c r="K19" s="34" t="n"/>
      <c r="L19" s="34" t="n"/>
      <c r="M19" s="17" t="n"/>
      <c r="N19" s="33">
        <f>IF($A19="","",IF($M19="","",IF(COUNTIFS(Rateios!$A$6:$A$105,$M19,Rateios!$H$6:$H$105,"Sim",Rateios!$I$6:$I$105,"OK")=1,SUMIFS(Rateios!$G$6:$G$105,Rateios!$A$6:$A$105,$M19,Rateios!$H$6:$H$105,"Sim",Rateios!$I$6:$I$105,"OK"),"")))</f>
        <v/>
      </c>
      <c r="O19" s="17" t="n"/>
      <c r="P19" s="33">
        <f>IF($A19="","",IF($O19="","",IF(COUNTIFS(Rateios!$A$6:$A$105,$O19,Rateios!$H$6:$H$105,"Sim",Rateios!$I$6:$I$105,"OK")=1,SUMIFS(Rateios!$G$6:$G$105,Rateios!$A$6:$A$105,$O19,Rateios!$H$6:$H$105,"Sim",Rateios!$I$6:$I$105,"OK"),"")))</f>
        <v/>
      </c>
      <c r="Q19" s="34" t="n"/>
      <c r="R19" s="33">
        <f>IF($A19="","",IF($H19="","",$H19-N($I19)-N($J19)))</f>
        <v/>
      </c>
      <c r="S19" s="33">
        <f>IF($A19="","",IF($H19="","",$H19-N($I19)))</f>
        <v/>
      </c>
      <c r="T19" s="33">
        <f>IF($A19="","",IF($H19="","",$S19+N($K19)+N($L19)+N($N19)+N($P19)+N($Q19)))</f>
        <v/>
      </c>
      <c r="U19" s="33">
        <f>IF($A19="","",IF($T19="","",$T19-SUM($R19,$J19:$L19,$N19,$P19,$Q19)))</f>
        <v/>
      </c>
      <c r="V19" s="35">
        <f>IF($A19="","",IF(OR($T19="",$T19=0),"",IFERROR((N($N19)+N($P19))/$T19,"")))</f>
        <v/>
      </c>
      <c r="W19" s="20">
        <f>IF($A19="","",IF($D19="Inativo","Inativo",IF($B19="","Revisar: produto ausente",IF($H19="","Sem base de custo",IF($E19="","Revisar: data-base ausente",IF(OR($C19="",$F19="",$G19=""),"Revisar: identificação incompleta",IF(COUNTIF($A$6:$A$155,$A19)&gt;1,"Revisar: SKU duplicado",IF(OR($H19&lt;0,N($I19)&lt;0,N($J19)&lt;0,N($K19)&lt;0,N($L19)&lt;0,N($Q19)&lt;0),"Revisar: valor negativo",IF($H19=0,"Revisar: custo base zerado",IF(N($I19)+N($J19)&gt;$H19,"Revisar: impostos acima do custo",IF(AND($M19&lt;&gt;"",$O19&lt;&gt;"",$M19=$O19),"Revisar: rateio duplicado",IF(OR(AND($M19&lt;&gt;"",COUNTIFS(Rateios!$A$6:$A$105,$M19,Rateios!$H$6:$H$105,"Sim",Rateios!$I$6:$I$105,"OK")&lt;&gt;1),AND($O19&lt;&gt;"",COUNTIFS(Rateios!$A$6:$A$105,$O19,Rateios!$H$6:$H$105,"Sim",Rateios!$I$6:$I$105,"OK")&lt;&gt;1)),"Revisar: rateio inválido",IF($E19&gt;Resumo!$B$5,"Revisar: data-base futura",IF(Resumo!$B$5-$E19&gt;Resumo!$B$6,"Revisar: data-base vencida",IF(ABS(N($U19))&gt;0.01,"Revisar: diferença de conferência","OK")))))))))))))))</f>
        <v/>
      </c>
      <c r="X19" s="21" t="n"/>
    </row>
    <row r="20" ht="21" customHeight="1">
      <c r="A20" s="16" t="n"/>
      <c r="B20" s="16" t="n"/>
      <c r="C20" s="16" t="n"/>
      <c r="D20" s="17" t="n"/>
      <c r="E20" s="31" t="n"/>
      <c r="F20" s="17" t="n"/>
      <c r="G20" s="16" t="n"/>
      <c r="H20" s="34" t="n"/>
      <c r="I20" s="34" t="n"/>
      <c r="J20" s="34" t="n"/>
      <c r="K20" s="34" t="n"/>
      <c r="L20" s="34" t="n"/>
      <c r="M20" s="17" t="n"/>
      <c r="N20" s="33">
        <f>IF($A20="","",IF($M20="","",IF(COUNTIFS(Rateios!$A$6:$A$105,$M20,Rateios!$H$6:$H$105,"Sim",Rateios!$I$6:$I$105,"OK")=1,SUMIFS(Rateios!$G$6:$G$105,Rateios!$A$6:$A$105,$M20,Rateios!$H$6:$H$105,"Sim",Rateios!$I$6:$I$105,"OK"),"")))</f>
        <v/>
      </c>
      <c r="O20" s="17" t="n"/>
      <c r="P20" s="33">
        <f>IF($A20="","",IF($O20="","",IF(COUNTIFS(Rateios!$A$6:$A$105,$O20,Rateios!$H$6:$H$105,"Sim",Rateios!$I$6:$I$105,"OK")=1,SUMIFS(Rateios!$G$6:$G$105,Rateios!$A$6:$A$105,$O20,Rateios!$H$6:$H$105,"Sim",Rateios!$I$6:$I$105,"OK"),"")))</f>
        <v/>
      </c>
      <c r="Q20" s="34" t="n"/>
      <c r="R20" s="33">
        <f>IF($A20="","",IF($H20="","",$H20-N($I20)-N($J20)))</f>
        <v/>
      </c>
      <c r="S20" s="33">
        <f>IF($A20="","",IF($H20="","",$H20-N($I20)))</f>
        <v/>
      </c>
      <c r="T20" s="33">
        <f>IF($A20="","",IF($H20="","",$S20+N($K20)+N($L20)+N($N20)+N($P20)+N($Q20)))</f>
        <v/>
      </c>
      <c r="U20" s="33">
        <f>IF($A20="","",IF($T20="","",$T20-SUM($R20,$J20:$L20,$N20,$P20,$Q20)))</f>
        <v/>
      </c>
      <c r="V20" s="35">
        <f>IF($A20="","",IF(OR($T20="",$T20=0),"",IFERROR((N($N20)+N($P20))/$T20,"")))</f>
        <v/>
      </c>
      <c r="W20" s="20">
        <f>IF($A20="","",IF($D20="Inativo","Inativo",IF($B20="","Revisar: produto ausente",IF($H20="","Sem base de custo",IF($E20="","Revisar: data-base ausente",IF(OR($C20="",$F20="",$G20=""),"Revisar: identificação incompleta",IF(COUNTIF($A$6:$A$155,$A20)&gt;1,"Revisar: SKU duplicado",IF(OR($H20&lt;0,N($I20)&lt;0,N($J20)&lt;0,N($K20)&lt;0,N($L20)&lt;0,N($Q20)&lt;0),"Revisar: valor negativo",IF($H20=0,"Revisar: custo base zerado",IF(N($I20)+N($J20)&gt;$H20,"Revisar: impostos acima do custo",IF(AND($M20&lt;&gt;"",$O20&lt;&gt;"",$M20=$O20),"Revisar: rateio duplicado",IF(OR(AND($M20&lt;&gt;"",COUNTIFS(Rateios!$A$6:$A$105,$M20,Rateios!$H$6:$H$105,"Sim",Rateios!$I$6:$I$105,"OK")&lt;&gt;1),AND($O20&lt;&gt;"",COUNTIFS(Rateios!$A$6:$A$105,$O20,Rateios!$H$6:$H$105,"Sim",Rateios!$I$6:$I$105,"OK")&lt;&gt;1)),"Revisar: rateio inválido",IF($E20&gt;Resumo!$B$5,"Revisar: data-base futura",IF(Resumo!$B$5-$E20&gt;Resumo!$B$6,"Revisar: data-base vencida",IF(ABS(N($U20))&gt;0.01,"Revisar: diferença de conferência","OK")))))))))))))))</f>
        <v/>
      </c>
      <c r="X20" s="21" t="n"/>
    </row>
    <row r="21" ht="21" customHeight="1">
      <c r="A21" s="16" t="n"/>
      <c r="B21" s="16" t="n"/>
      <c r="C21" s="16" t="n"/>
      <c r="D21" s="17" t="n"/>
      <c r="E21" s="31" t="n"/>
      <c r="F21" s="17" t="n"/>
      <c r="G21" s="16" t="n"/>
      <c r="H21" s="34" t="n"/>
      <c r="I21" s="34" t="n"/>
      <c r="J21" s="34" t="n"/>
      <c r="K21" s="34" t="n"/>
      <c r="L21" s="34" t="n"/>
      <c r="M21" s="17" t="n"/>
      <c r="N21" s="33">
        <f>IF($A21="","",IF($M21="","",IF(COUNTIFS(Rateios!$A$6:$A$105,$M21,Rateios!$H$6:$H$105,"Sim",Rateios!$I$6:$I$105,"OK")=1,SUMIFS(Rateios!$G$6:$G$105,Rateios!$A$6:$A$105,$M21,Rateios!$H$6:$H$105,"Sim",Rateios!$I$6:$I$105,"OK"),"")))</f>
        <v/>
      </c>
      <c r="O21" s="17" t="n"/>
      <c r="P21" s="33">
        <f>IF($A21="","",IF($O21="","",IF(COUNTIFS(Rateios!$A$6:$A$105,$O21,Rateios!$H$6:$H$105,"Sim",Rateios!$I$6:$I$105,"OK")=1,SUMIFS(Rateios!$G$6:$G$105,Rateios!$A$6:$A$105,$O21,Rateios!$H$6:$H$105,"Sim",Rateios!$I$6:$I$105,"OK"),"")))</f>
        <v/>
      </c>
      <c r="Q21" s="34" t="n"/>
      <c r="R21" s="33">
        <f>IF($A21="","",IF($H21="","",$H21-N($I21)-N($J21)))</f>
        <v/>
      </c>
      <c r="S21" s="33">
        <f>IF($A21="","",IF($H21="","",$H21-N($I21)))</f>
        <v/>
      </c>
      <c r="T21" s="33">
        <f>IF($A21="","",IF($H21="","",$S21+N($K21)+N($L21)+N($N21)+N($P21)+N($Q21)))</f>
        <v/>
      </c>
      <c r="U21" s="33">
        <f>IF($A21="","",IF($T21="","",$T21-SUM($R21,$J21:$L21,$N21,$P21,$Q21)))</f>
        <v/>
      </c>
      <c r="V21" s="35">
        <f>IF($A21="","",IF(OR($T21="",$T21=0),"",IFERROR((N($N21)+N($P21))/$T21,"")))</f>
        <v/>
      </c>
      <c r="W21" s="20">
        <f>IF($A21="","",IF($D21="Inativo","Inativo",IF($B21="","Revisar: produto ausente",IF($H21="","Sem base de custo",IF($E21="","Revisar: data-base ausente",IF(OR($C21="",$F21="",$G21=""),"Revisar: identificação incompleta",IF(COUNTIF($A$6:$A$155,$A21)&gt;1,"Revisar: SKU duplicado",IF(OR($H21&lt;0,N($I21)&lt;0,N($J21)&lt;0,N($K21)&lt;0,N($L21)&lt;0,N($Q21)&lt;0),"Revisar: valor negativo",IF($H21=0,"Revisar: custo base zerado",IF(N($I21)+N($J21)&gt;$H21,"Revisar: impostos acima do custo",IF(AND($M21&lt;&gt;"",$O21&lt;&gt;"",$M21=$O21),"Revisar: rateio duplicado",IF(OR(AND($M21&lt;&gt;"",COUNTIFS(Rateios!$A$6:$A$105,$M21,Rateios!$H$6:$H$105,"Sim",Rateios!$I$6:$I$105,"OK")&lt;&gt;1),AND($O21&lt;&gt;"",COUNTIFS(Rateios!$A$6:$A$105,$O21,Rateios!$H$6:$H$105,"Sim",Rateios!$I$6:$I$105,"OK")&lt;&gt;1)),"Revisar: rateio inválido",IF($E21&gt;Resumo!$B$5,"Revisar: data-base futura",IF(Resumo!$B$5-$E21&gt;Resumo!$B$6,"Revisar: data-base vencida",IF(ABS(N($U21))&gt;0.01,"Revisar: diferença de conferência","OK")))))))))))))))</f>
        <v/>
      </c>
      <c r="X21" s="21" t="n"/>
    </row>
    <row r="22" ht="21" customHeight="1">
      <c r="A22" s="16" t="n"/>
      <c r="B22" s="16" t="n"/>
      <c r="C22" s="16" t="n"/>
      <c r="D22" s="17" t="n"/>
      <c r="E22" s="31" t="n"/>
      <c r="F22" s="17" t="n"/>
      <c r="G22" s="16" t="n"/>
      <c r="H22" s="34" t="n"/>
      <c r="I22" s="34" t="n"/>
      <c r="J22" s="34" t="n"/>
      <c r="K22" s="34" t="n"/>
      <c r="L22" s="34" t="n"/>
      <c r="M22" s="17" t="n"/>
      <c r="N22" s="33">
        <f>IF($A22="","",IF($M22="","",IF(COUNTIFS(Rateios!$A$6:$A$105,$M22,Rateios!$H$6:$H$105,"Sim",Rateios!$I$6:$I$105,"OK")=1,SUMIFS(Rateios!$G$6:$G$105,Rateios!$A$6:$A$105,$M22,Rateios!$H$6:$H$105,"Sim",Rateios!$I$6:$I$105,"OK"),"")))</f>
        <v/>
      </c>
      <c r="O22" s="17" t="n"/>
      <c r="P22" s="33">
        <f>IF($A22="","",IF($O22="","",IF(COUNTIFS(Rateios!$A$6:$A$105,$O22,Rateios!$H$6:$H$105,"Sim",Rateios!$I$6:$I$105,"OK")=1,SUMIFS(Rateios!$G$6:$G$105,Rateios!$A$6:$A$105,$O22,Rateios!$H$6:$H$105,"Sim",Rateios!$I$6:$I$105,"OK"),"")))</f>
        <v/>
      </c>
      <c r="Q22" s="34" t="n"/>
      <c r="R22" s="33">
        <f>IF($A22="","",IF($H22="","",$H22-N($I22)-N($J22)))</f>
        <v/>
      </c>
      <c r="S22" s="33">
        <f>IF($A22="","",IF($H22="","",$H22-N($I22)))</f>
        <v/>
      </c>
      <c r="T22" s="33">
        <f>IF($A22="","",IF($H22="","",$S22+N($K22)+N($L22)+N($N22)+N($P22)+N($Q22)))</f>
        <v/>
      </c>
      <c r="U22" s="33">
        <f>IF($A22="","",IF($T22="","",$T22-SUM($R22,$J22:$L22,$N22,$P22,$Q22)))</f>
        <v/>
      </c>
      <c r="V22" s="35">
        <f>IF($A22="","",IF(OR($T22="",$T22=0),"",IFERROR((N($N22)+N($P22))/$T22,"")))</f>
        <v/>
      </c>
      <c r="W22" s="20">
        <f>IF($A22="","",IF($D22="Inativo","Inativo",IF($B22="","Revisar: produto ausente",IF($H22="","Sem base de custo",IF($E22="","Revisar: data-base ausente",IF(OR($C22="",$F22="",$G22=""),"Revisar: identificação incompleta",IF(COUNTIF($A$6:$A$155,$A22)&gt;1,"Revisar: SKU duplicado",IF(OR($H22&lt;0,N($I22)&lt;0,N($J22)&lt;0,N($K22)&lt;0,N($L22)&lt;0,N($Q22)&lt;0),"Revisar: valor negativo",IF($H22=0,"Revisar: custo base zerado",IF(N($I22)+N($J22)&gt;$H22,"Revisar: impostos acima do custo",IF(AND($M22&lt;&gt;"",$O22&lt;&gt;"",$M22=$O22),"Revisar: rateio duplicado",IF(OR(AND($M22&lt;&gt;"",COUNTIFS(Rateios!$A$6:$A$105,$M22,Rateios!$H$6:$H$105,"Sim",Rateios!$I$6:$I$105,"OK")&lt;&gt;1),AND($O22&lt;&gt;"",COUNTIFS(Rateios!$A$6:$A$105,$O22,Rateios!$H$6:$H$105,"Sim",Rateios!$I$6:$I$105,"OK")&lt;&gt;1)),"Revisar: rateio inválido",IF($E22&gt;Resumo!$B$5,"Revisar: data-base futura",IF(Resumo!$B$5-$E22&gt;Resumo!$B$6,"Revisar: data-base vencida",IF(ABS(N($U22))&gt;0.01,"Revisar: diferença de conferência","OK")))))))))))))))</f>
        <v/>
      </c>
      <c r="X22" s="21" t="n"/>
    </row>
    <row r="23" ht="21" customHeight="1">
      <c r="A23" s="16" t="n"/>
      <c r="B23" s="16" t="n"/>
      <c r="C23" s="16" t="n"/>
      <c r="D23" s="17" t="n"/>
      <c r="E23" s="31" t="n"/>
      <c r="F23" s="17" t="n"/>
      <c r="G23" s="16" t="n"/>
      <c r="H23" s="34" t="n"/>
      <c r="I23" s="34" t="n"/>
      <c r="J23" s="34" t="n"/>
      <c r="K23" s="34" t="n"/>
      <c r="L23" s="34" t="n"/>
      <c r="M23" s="17" t="n"/>
      <c r="N23" s="33">
        <f>IF($A23="","",IF($M23="","",IF(COUNTIFS(Rateios!$A$6:$A$105,$M23,Rateios!$H$6:$H$105,"Sim",Rateios!$I$6:$I$105,"OK")=1,SUMIFS(Rateios!$G$6:$G$105,Rateios!$A$6:$A$105,$M23,Rateios!$H$6:$H$105,"Sim",Rateios!$I$6:$I$105,"OK"),"")))</f>
        <v/>
      </c>
      <c r="O23" s="17" t="n"/>
      <c r="P23" s="33">
        <f>IF($A23="","",IF($O23="","",IF(COUNTIFS(Rateios!$A$6:$A$105,$O23,Rateios!$H$6:$H$105,"Sim",Rateios!$I$6:$I$105,"OK")=1,SUMIFS(Rateios!$G$6:$G$105,Rateios!$A$6:$A$105,$O23,Rateios!$H$6:$H$105,"Sim",Rateios!$I$6:$I$105,"OK"),"")))</f>
        <v/>
      </c>
      <c r="Q23" s="34" t="n"/>
      <c r="R23" s="33">
        <f>IF($A23="","",IF($H23="","",$H23-N($I23)-N($J23)))</f>
        <v/>
      </c>
      <c r="S23" s="33">
        <f>IF($A23="","",IF($H23="","",$H23-N($I23)))</f>
        <v/>
      </c>
      <c r="T23" s="33">
        <f>IF($A23="","",IF($H23="","",$S23+N($K23)+N($L23)+N($N23)+N($P23)+N($Q23)))</f>
        <v/>
      </c>
      <c r="U23" s="33">
        <f>IF($A23="","",IF($T23="","",$T23-SUM($R23,$J23:$L23,$N23,$P23,$Q23)))</f>
        <v/>
      </c>
      <c r="V23" s="35">
        <f>IF($A23="","",IF(OR($T23="",$T23=0),"",IFERROR((N($N23)+N($P23))/$T23,"")))</f>
        <v/>
      </c>
      <c r="W23" s="20">
        <f>IF($A23="","",IF($D23="Inativo","Inativo",IF($B23="","Revisar: produto ausente",IF($H23="","Sem base de custo",IF($E23="","Revisar: data-base ausente",IF(OR($C23="",$F23="",$G23=""),"Revisar: identificação incompleta",IF(COUNTIF($A$6:$A$155,$A23)&gt;1,"Revisar: SKU duplicado",IF(OR($H23&lt;0,N($I23)&lt;0,N($J23)&lt;0,N($K23)&lt;0,N($L23)&lt;0,N($Q23)&lt;0),"Revisar: valor negativo",IF($H23=0,"Revisar: custo base zerado",IF(N($I23)+N($J23)&gt;$H23,"Revisar: impostos acima do custo",IF(AND($M23&lt;&gt;"",$O23&lt;&gt;"",$M23=$O23),"Revisar: rateio duplicado",IF(OR(AND($M23&lt;&gt;"",COUNTIFS(Rateios!$A$6:$A$105,$M23,Rateios!$H$6:$H$105,"Sim",Rateios!$I$6:$I$105,"OK")&lt;&gt;1),AND($O23&lt;&gt;"",COUNTIFS(Rateios!$A$6:$A$105,$O23,Rateios!$H$6:$H$105,"Sim",Rateios!$I$6:$I$105,"OK")&lt;&gt;1)),"Revisar: rateio inválido",IF($E23&gt;Resumo!$B$5,"Revisar: data-base futura",IF(Resumo!$B$5-$E23&gt;Resumo!$B$6,"Revisar: data-base vencida",IF(ABS(N($U23))&gt;0.01,"Revisar: diferença de conferência","OK")))))))))))))))</f>
        <v/>
      </c>
      <c r="X23" s="21" t="n"/>
    </row>
    <row r="24" ht="21" customHeight="1">
      <c r="A24" s="16" t="n"/>
      <c r="B24" s="16" t="n"/>
      <c r="C24" s="16" t="n"/>
      <c r="D24" s="17" t="n"/>
      <c r="E24" s="31" t="n"/>
      <c r="F24" s="17" t="n"/>
      <c r="G24" s="16" t="n"/>
      <c r="H24" s="34" t="n"/>
      <c r="I24" s="34" t="n"/>
      <c r="J24" s="34" t="n"/>
      <c r="K24" s="34" t="n"/>
      <c r="L24" s="34" t="n"/>
      <c r="M24" s="17" t="n"/>
      <c r="N24" s="33">
        <f>IF($A24="","",IF($M24="","",IF(COUNTIFS(Rateios!$A$6:$A$105,$M24,Rateios!$H$6:$H$105,"Sim",Rateios!$I$6:$I$105,"OK")=1,SUMIFS(Rateios!$G$6:$G$105,Rateios!$A$6:$A$105,$M24,Rateios!$H$6:$H$105,"Sim",Rateios!$I$6:$I$105,"OK"),"")))</f>
        <v/>
      </c>
      <c r="O24" s="17" t="n"/>
      <c r="P24" s="33">
        <f>IF($A24="","",IF($O24="","",IF(COUNTIFS(Rateios!$A$6:$A$105,$O24,Rateios!$H$6:$H$105,"Sim",Rateios!$I$6:$I$105,"OK")=1,SUMIFS(Rateios!$G$6:$G$105,Rateios!$A$6:$A$105,$O24,Rateios!$H$6:$H$105,"Sim",Rateios!$I$6:$I$105,"OK"),"")))</f>
        <v/>
      </c>
      <c r="Q24" s="34" t="n"/>
      <c r="R24" s="33">
        <f>IF($A24="","",IF($H24="","",$H24-N($I24)-N($J24)))</f>
        <v/>
      </c>
      <c r="S24" s="33">
        <f>IF($A24="","",IF($H24="","",$H24-N($I24)))</f>
        <v/>
      </c>
      <c r="T24" s="33">
        <f>IF($A24="","",IF($H24="","",$S24+N($K24)+N($L24)+N($N24)+N($P24)+N($Q24)))</f>
        <v/>
      </c>
      <c r="U24" s="33">
        <f>IF($A24="","",IF($T24="","",$T24-SUM($R24,$J24:$L24,$N24,$P24,$Q24)))</f>
        <v/>
      </c>
      <c r="V24" s="35">
        <f>IF($A24="","",IF(OR($T24="",$T24=0),"",IFERROR((N($N24)+N($P24))/$T24,"")))</f>
        <v/>
      </c>
      <c r="W24" s="20">
        <f>IF($A24="","",IF($D24="Inativo","Inativo",IF($B24="","Revisar: produto ausente",IF($H24="","Sem base de custo",IF($E24="","Revisar: data-base ausente",IF(OR($C24="",$F24="",$G24=""),"Revisar: identificação incompleta",IF(COUNTIF($A$6:$A$155,$A24)&gt;1,"Revisar: SKU duplicado",IF(OR($H24&lt;0,N($I24)&lt;0,N($J24)&lt;0,N($K24)&lt;0,N($L24)&lt;0,N($Q24)&lt;0),"Revisar: valor negativo",IF($H24=0,"Revisar: custo base zerado",IF(N($I24)+N($J24)&gt;$H24,"Revisar: impostos acima do custo",IF(AND($M24&lt;&gt;"",$O24&lt;&gt;"",$M24=$O24),"Revisar: rateio duplicado",IF(OR(AND($M24&lt;&gt;"",COUNTIFS(Rateios!$A$6:$A$105,$M24,Rateios!$H$6:$H$105,"Sim",Rateios!$I$6:$I$105,"OK")&lt;&gt;1),AND($O24&lt;&gt;"",COUNTIFS(Rateios!$A$6:$A$105,$O24,Rateios!$H$6:$H$105,"Sim",Rateios!$I$6:$I$105,"OK")&lt;&gt;1)),"Revisar: rateio inválido",IF($E24&gt;Resumo!$B$5,"Revisar: data-base futura",IF(Resumo!$B$5-$E24&gt;Resumo!$B$6,"Revisar: data-base vencida",IF(ABS(N($U24))&gt;0.01,"Revisar: diferença de conferência","OK")))))))))))))))</f>
        <v/>
      </c>
      <c r="X24" s="21" t="n"/>
    </row>
    <row r="25" ht="21" customHeight="1">
      <c r="A25" s="16" t="n"/>
      <c r="B25" s="16" t="n"/>
      <c r="C25" s="16" t="n"/>
      <c r="D25" s="17" t="n"/>
      <c r="E25" s="31" t="n"/>
      <c r="F25" s="17" t="n"/>
      <c r="G25" s="16" t="n"/>
      <c r="H25" s="34" t="n"/>
      <c r="I25" s="34" t="n"/>
      <c r="J25" s="34" t="n"/>
      <c r="K25" s="34" t="n"/>
      <c r="L25" s="34" t="n"/>
      <c r="M25" s="17" t="n"/>
      <c r="N25" s="33">
        <f>IF($A25="","",IF($M25="","",IF(COUNTIFS(Rateios!$A$6:$A$105,$M25,Rateios!$H$6:$H$105,"Sim",Rateios!$I$6:$I$105,"OK")=1,SUMIFS(Rateios!$G$6:$G$105,Rateios!$A$6:$A$105,$M25,Rateios!$H$6:$H$105,"Sim",Rateios!$I$6:$I$105,"OK"),"")))</f>
        <v/>
      </c>
      <c r="O25" s="17" t="n"/>
      <c r="P25" s="33">
        <f>IF($A25="","",IF($O25="","",IF(COUNTIFS(Rateios!$A$6:$A$105,$O25,Rateios!$H$6:$H$105,"Sim",Rateios!$I$6:$I$105,"OK")=1,SUMIFS(Rateios!$G$6:$G$105,Rateios!$A$6:$A$105,$O25,Rateios!$H$6:$H$105,"Sim",Rateios!$I$6:$I$105,"OK"),"")))</f>
        <v/>
      </c>
      <c r="Q25" s="34" t="n"/>
      <c r="R25" s="33">
        <f>IF($A25="","",IF($H25="","",$H25-N($I25)-N($J25)))</f>
        <v/>
      </c>
      <c r="S25" s="33">
        <f>IF($A25="","",IF($H25="","",$H25-N($I25)))</f>
        <v/>
      </c>
      <c r="T25" s="33">
        <f>IF($A25="","",IF($H25="","",$S25+N($K25)+N($L25)+N($N25)+N($P25)+N($Q25)))</f>
        <v/>
      </c>
      <c r="U25" s="33">
        <f>IF($A25="","",IF($T25="","",$T25-SUM($R25,$J25:$L25,$N25,$P25,$Q25)))</f>
        <v/>
      </c>
      <c r="V25" s="35">
        <f>IF($A25="","",IF(OR($T25="",$T25=0),"",IFERROR((N($N25)+N($P25))/$T25,"")))</f>
        <v/>
      </c>
      <c r="W25" s="20">
        <f>IF($A25="","",IF($D25="Inativo","Inativo",IF($B25="","Revisar: produto ausente",IF($H25="","Sem base de custo",IF($E25="","Revisar: data-base ausente",IF(OR($C25="",$F25="",$G25=""),"Revisar: identificação incompleta",IF(COUNTIF($A$6:$A$155,$A25)&gt;1,"Revisar: SKU duplicado",IF(OR($H25&lt;0,N($I25)&lt;0,N($J25)&lt;0,N($K25)&lt;0,N($L25)&lt;0,N($Q25)&lt;0),"Revisar: valor negativo",IF($H25=0,"Revisar: custo base zerado",IF(N($I25)+N($J25)&gt;$H25,"Revisar: impostos acima do custo",IF(AND($M25&lt;&gt;"",$O25&lt;&gt;"",$M25=$O25),"Revisar: rateio duplicado",IF(OR(AND($M25&lt;&gt;"",COUNTIFS(Rateios!$A$6:$A$105,$M25,Rateios!$H$6:$H$105,"Sim",Rateios!$I$6:$I$105,"OK")&lt;&gt;1),AND($O25&lt;&gt;"",COUNTIFS(Rateios!$A$6:$A$105,$O25,Rateios!$H$6:$H$105,"Sim",Rateios!$I$6:$I$105,"OK")&lt;&gt;1)),"Revisar: rateio inválido",IF($E25&gt;Resumo!$B$5,"Revisar: data-base futura",IF(Resumo!$B$5-$E25&gt;Resumo!$B$6,"Revisar: data-base vencida",IF(ABS(N($U25))&gt;0.01,"Revisar: diferença de conferência","OK")))))))))))))))</f>
        <v/>
      </c>
      <c r="X25" s="21" t="n"/>
    </row>
    <row r="26" ht="21" customHeight="1">
      <c r="A26" s="16" t="n"/>
      <c r="B26" s="16" t="n"/>
      <c r="C26" s="16" t="n"/>
      <c r="D26" s="17" t="n"/>
      <c r="E26" s="31" t="n"/>
      <c r="F26" s="17" t="n"/>
      <c r="G26" s="16" t="n"/>
      <c r="H26" s="34" t="n"/>
      <c r="I26" s="34" t="n"/>
      <c r="J26" s="34" t="n"/>
      <c r="K26" s="34" t="n"/>
      <c r="L26" s="34" t="n"/>
      <c r="M26" s="17" t="n"/>
      <c r="N26" s="33">
        <f>IF($A26="","",IF($M26="","",IF(COUNTIFS(Rateios!$A$6:$A$105,$M26,Rateios!$H$6:$H$105,"Sim",Rateios!$I$6:$I$105,"OK")=1,SUMIFS(Rateios!$G$6:$G$105,Rateios!$A$6:$A$105,$M26,Rateios!$H$6:$H$105,"Sim",Rateios!$I$6:$I$105,"OK"),"")))</f>
        <v/>
      </c>
      <c r="O26" s="17" t="n"/>
      <c r="P26" s="33">
        <f>IF($A26="","",IF($O26="","",IF(COUNTIFS(Rateios!$A$6:$A$105,$O26,Rateios!$H$6:$H$105,"Sim",Rateios!$I$6:$I$105,"OK")=1,SUMIFS(Rateios!$G$6:$G$105,Rateios!$A$6:$A$105,$O26,Rateios!$H$6:$H$105,"Sim",Rateios!$I$6:$I$105,"OK"),"")))</f>
        <v/>
      </c>
      <c r="Q26" s="34" t="n"/>
      <c r="R26" s="33">
        <f>IF($A26="","",IF($H26="","",$H26-N($I26)-N($J26)))</f>
        <v/>
      </c>
      <c r="S26" s="33">
        <f>IF($A26="","",IF($H26="","",$H26-N($I26)))</f>
        <v/>
      </c>
      <c r="T26" s="33">
        <f>IF($A26="","",IF($H26="","",$S26+N($K26)+N($L26)+N($N26)+N($P26)+N($Q26)))</f>
        <v/>
      </c>
      <c r="U26" s="33">
        <f>IF($A26="","",IF($T26="","",$T26-SUM($R26,$J26:$L26,$N26,$P26,$Q26)))</f>
        <v/>
      </c>
      <c r="V26" s="35">
        <f>IF($A26="","",IF(OR($T26="",$T26=0),"",IFERROR((N($N26)+N($P26))/$T26,"")))</f>
        <v/>
      </c>
      <c r="W26" s="20">
        <f>IF($A26="","",IF($D26="Inativo","Inativo",IF($B26="","Revisar: produto ausente",IF($H26="","Sem base de custo",IF($E26="","Revisar: data-base ausente",IF(OR($C26="",$F26="",$G26=""),"Revisar: identificação incompleta",IF(COUNTIF($A$6:$A$155,$A26)&gt;1,"Revisar: SKU duplicado",IF(OR($H26&lt;0,N($I26)&lt;0,N($J26)&lt;0,N($K26)&lt;0,N($L26)&lt;0,N($Q26)&lt;0),"Revisar: valor negativo",IF($H26=0,"Revisar: custo base zerado",IF(N($I26)+N($J26)&gt;$H26,"Revisar: impostos acima do custo",IF(AND($M26&lt;&gt;"",$O26&lt;&gt;"",$M26=$O26),"Revisar: rateio duplicado",IF(OR(AND($M26&lt;&gt;"",COUNTIFS(Rateios!$A$6:$A$105,$M26,Rateios!$H$6:$H$105,"Sim",Rateios!$I$6:$I$105,"OK")&lt;&gt;1),AND($O26&lt;&gt;"",COUNTIFS(Rateios!$A$6:$A$105,$O26,Rateios!$H$6:$H$105,"Sim",Rateios!$I$6:$I$105,"OK")&lt;&gt;1)),"Revisar: rateio inválido",IF($E26&gt;Resumo!$B$5,"Revisar: data-base futura",IF(Resumo!$B$5-$E26&gt;Resumo!$B$6,"Revisar: data-base vencida",IF(ABS(N($U26))&gt;0.01,"Revisar: diferença de conferência","OK")))))))))))))))</f>
        <v/>
      </c>
      <c r="X26" s="21" t="n"/>
    </row>
    <row r="27" ht="21" customHeight="1">
      <c r="A27" s="16" t="n"/>
      <c r="B27" s="16" t="n"/>
      <c r="C27" s="16" t="n"/>
      <c r="D27" s="17" t="n"/>
      <c r="E27" s="31" t="n"/>
      <c r="F27" s="17" t="n"/>
      <c r="G27" s="16" t="n"/>
      <c r="H27" s="34" t="n"/>
      <c r="I27" s="34" t="n"/>
      <c r="J27" s="34" t="n"/>
      <c r="K27" s="34" t="n"/>
      <c r="L27" s="34" t="n"/>
      <c r="M27" s="17" t="n"/>
      <c r="N27" s="33">
        <f>IF($A27="","",IF($M27="","",IF(COUNTIFS(Rateios!$A$6:$A$105,$M27,Rateios!$H$6:$H$105,"Sim",Rateios!$I$6:$I$105,"OK")=1,SUMIFS(Rateios!$G$6:$G$105,Rateios!$A$6:$A$105,$M27,Rateios!$H$6:$H$105,"Sim",Rateios!$I$6:$I$105,"OK"),"")))</f>
        <v/>
      </c>
      <c r="O27" s="17" t="n"/>
      <c r="P27" s="33">
        <f>IF($A27="","",IF($O27="","",IF(COUNTIFS(Rateios!$A$6:$A$105,$O27,Rateios!$H$6:$H$105,"Sim",Rateios!$I$6:$I$105,"OK")=1,SUMIFS(Rateios!$G$6:$G$105,Rateios!$A$6:$A$105,$O27,Rateios!$H$6:$H$105,"Sim",Rateios!$I$6:$I$105,"OK"),"")))</f>
        <v/>
      </c>
      <c r="Q27" s="34" t="n"/>
      <c r="R27" s="33">
        <f>IF($A27="","",IF($H27="","",$H27-N($I27)-N($J27)))</f>
        <v/>
      </c>
      <c r="S27" s="33">
        <f>IF($A27="","",IF($H27="","",$H27-N($I27)))</f>
        <v/>
      </c>
      <c r="T27" s="33">
        <f>IF($A27="","",IF($H27="","",$S27+N($K27)+N($L27)+N($N27)+N($P27)+N($Q27)))</f>
        <v/>
      </c>
      <c r="U27" s="33">
        <f>IF($A27="","",IF($T27="","",$T27-SUM($R27,$J27:$L27,$N27,$P27,$Q27)))</f>
        <v/>
      </c>
      <c r="V27" s="35">
        <f>IF($A27="","",IF(OR($T27="",$T27=0),"",IFERROR((N($N27)+N($P27))/$T27,"")))</f>
        <v/>
      </c>
      <c r="W27" s="20">
        <f>IF($A27="","",IF($D27="Inativo","Inativo",IF($B27="","Revisar: produto ausente",IF($H27="","Sem base de custo",IF($E27="","Revisar: data-base ausente",IF(OR($C27="",$F27="",$G27=""),"Revisar: identificação incompleta",IF(COUNTIF($A$6:$A$155,$A27)&gt;1,"Revisar: SKU duplicado",IF(OR($H27&lt;0,N($I27)&lt;0,N($J27)&lt;0,N($K27)&lt;0,N($L27)&lt;0,N($Q27)&lt;0),"Revisar: valor negativo",IF($H27=0,"Revisar: custo base zerado",IF(N($I27)+N($J27)&gt;$H27,"Revisar: impostos acima do custo",IF(AND($M27&lt;&gt;"",$O27&lt;&gt;"",$M27=$O27),"Revisar: rateio duplicado",IF(OR(AND($M27&lt;&gt;"",COUNTIFS(Rateios!$A$6:$A$105,$M27,Rateios!$H$6:$H$105,"Sim",Rateios!$I$6:$I$105,"OK")&lt;&gt;1),AND($O27&lt;&gt;"",COUNTIFS(Rateios!$A$6:$A$105,$O27,Rateios!$H$6:$H$105,"Sim",Rateios!$I$6:$I$105,"OK")&lt;&gt;1)),"Revisar: rateio inválido",IF($E27&gt;Resumo!$B$5,"Revisar: data-base futura",IF(Resumo!$B$5-$E27&gt;Resumo!$B$6,"Revisar: data-base vencida",IF(ABS(N($U27))&gt;0.01,"Revisar: diferença de conferência","OK")))))))))))))))</f>
        <v/>
      </c>
      <c r="X27" s="21" t="n"/>
    </row>
    <row r="28" ht="21" customHeight="1">
      <c r="A28" s="16" t="n"/>
      <c r="B28" s="16" t="n"/>
      <c r="C28" s="16" t="n"/>
      <c r="D28" s="17" t="n"/>
      <c r="E28" s="31" t="n"/>
      <c r="F28" s="17" t="n"/>
      <c r="G28" s="16" t="n"/>
      <c r="H28" s="34" t="n"/>
      <c r="I28" s="34" t="n"/>
      <c r="J28" s="34" t="n"/>
      <c r="K28" s="34" t="n"/>
      <c r="L28" s="34" t="n"/>
      <c r="M28" s="17" t="n"/>
      <c r="N28" s="33">
        <f>IF($A28="","",IF($M28="","",IF(COUNTIFS(Rateios!$A$6:$A$105,$M28,Rateios!$H$6:$H$105,"Sim",Rateios!$I$6:$I$105,"OK")=1,SUMIFS(Rateios!$G$6:$G$105,Rateios!$A$6:$A$105,$M28,Rateios!$H$6:$H$105,"Sim",Rateios!$I$6:$I$105,"OK"),"")))</f>
        <v/>
      </c>
      <c r="O28" s="17" t="n"/>
      <c r="P28" s="33">
        <f>IF($A28="","",IF($O28="","",IF(COUNTIFS(Rateios!$A$6:$A$105,$O28,Rateios!$H$6:$H$105,"Sim",Rateios!$I$6:$I$105,"OK")=1,SUMIFS(Rateios!$G$6:$G$105,Rateios!$A$6:$A$105,$O28,Rateios!$H$6:$H$105,"Sim",Rateios!$I$6:$I$105,"OK"),"")))</f>
        <v/>
      </c>
      <c r="Q28" s="34" t="n"/>
      <c r="R28" s="33">
        <f>IF($A28="","",IF($H28="","",$H28-N($I28)-N($J28)))</f>
        <v/>
      </c>
      <c r="S28" s="33">
        <f>IF($A28="","",IF($H28="","",$H28-N($I28)))</f>
        <v/>
      </c>
      <c r="T28" s="33">
        <f>IF($A28="","",IF($H28="","",$S28+N($K28)+N($L28)+N($N28)+N($P28)+N($Q28)))</f>
        <v/>
      </c>
      <c r="U28" s="33">
        <f>IF($A28="","",IF($T28="","",$T28-SUM($R28,$J28:$L28,$N28,$P28,$Q28)))</f>
        <v/>
      </c>
      <c r="V28" s="35">
        <f>IF($A28="","",IF(OR($T28="",$T28=0),"",IFERROR((N($N28)+N($P28))/$T28,"")))</f>
        <v/>
      </c>
      <c r="W28" s="20">
        <f>IF($A28="","",IF($D28="Inativo","Inativo",IF($B28="","Revisar: produto ausente",IF($H28="","Sem base de custo",IF($E28="","Revisar: data-base ausente",IF(OR($C28="",$F28="",$G28=""),"Revisar: identificação incompleta",IF(COUNTIF($A$6:$A$155,$A28)&gt;1,"Revisar: SKU duplicado",IF(OR($H28&lt;0,N($I28)&lt;0,N($J28)&lt;0,N($K28)&lt;0,N($L28)&lt;0,N($Q28)&lt;0),"Revisar: valor negativo",IF($H28=0,"Revisar: custo base zerado",IF(N($I28)+N($J28)&gt;$H28,"Revisar: impostos acima do custo",IF(AND($M28&lt;&gt;"",$O28&lt;&gt;"",$M28=$O28),"Revisar: rateio duplicado",IF(OR(AND($M28&lt;&gt;"",COUNTIFS(Rateios!$A$6:$A$105,$M28,Rateios!$H$6:$H$105,"Sim",Rateios!$I$6:$I$105,"OK")&lt;&gt;1),AND($O28&lt;&gt;"",COUNTIFS(Rateios!$A$6:$A$105,$O28,Rateios!$H$6:$H$105,"Sim",Rateios!$I$6:$I$105,"OK")&lt;&gt;1)),"Revisar: rateio inválido",IF($E28&gt;Resumo!$B$5,"Revisar: data-base futura",IF(Resumo!$B$5-$E28&gt;Resumo!$B$6,"Revisar: data-base vencida",IF(ABS(N($U28))&gt;0.01,"Revisar: diferença de conferência","OK")))))))))))))))</f>
        <v/>
      </c>
      <c r="X28" s="21" t="n"/>
    </row>
    <row r="29" ht="21" customHeight="1">
      <c r="A29" s="16" t="n"/>
      <c r="B29" s="16" t="n"/>
      <c r="C29" s="16" t="n"/>
      <c r="D29" s="17" t="n"/>
      <c r="E29" s="31" t="n"/>
      <c r="F29" s="17" t="n"/>
      <c r="G29" s="16" t="n"/>
      <c r="H29" s="34" t="n"/>
      <c r="I29" s="34" t="n"/>
      <c r="J29" s="34" t="n"/>
      <c r="K29" s="34" t="n"/>
      <c r="L29" s="34" t="n"/>
      <c r="M29" s="17" t="n"/>
      <c r="N29" s="33">
        <f>IF($A29="","",IF($M29="","",IF(COUNTIFS(Rateios!$A$6:$A$105,$M29,Rateios!$H$6:$H$105,"Sim",Rateios!$I$6:$I$105,"OK")=1,SUMIFS(Rateios!$G$6:$G$105,Rateios!$A$6:$A$105,$M29,Rateios!$H$6:$H$105,"Sim",Rateios!$I$6:$I$105,"OK"),"")))</f>
        <v/>
      </c>
      <c r="O29" s="17" t="n"/>
      <c r="P29" s="33">
        <f>IF($A29="","",IF($O29="","",IF(COUNTIFS(Rateios!$A$6:$A$105,$O29,Rateios!$H$6:$H$105,"Sim",Rateios!$I$6:$I$105,"OK")=1,SUMIFS(Rateios!$G$6:$G$105,Rateios!$A$6:$A$105,$O29,Rateios!$H$6:$H$105,"Sim",Rateios!$I$6:$I$105,"OK"),"")))</f>
        <v/>
      </c>
      <c r="Q29" s="34" t="n"/>
      <c r="R29" s="33">
        <f>IF($A29="","",IF($H29="","",$H29-N($I29)-N($J29)))</f>
        <v/>
      </c>
      <c r="S29" s="33">
        <f>IF($A29="","",IF($H29="","",$H29-N($I29)))</f>
        <v/>
      </c>
      <c r="T29" s="33">
        <f>IF($A29="","",IF($H29="","",$S29+N($K29)+N($L29)+N($N29)+N($P29)+N($Q29)))</f>
        <v/>
      </c>
      <c r="U29" s="33">
        <f>IF($A29="","",IF($T29="","",$T29-SUM($R29,$J29:$L29,$N29,$P29,$Q29)))</f>
        <v/>
      </c>
      <c r="V29" s="35">
        <f>IF($A29="","",IF(OR($T29="",$T29=0),"",IFERROR((N($N29)+N($P29))/$T29,"")))</f>
        <v/>
      </c>
      <c r="W29" s="20">
        <f>IF($A29="","",IF($D29="Inativo","Inativo",IF($B29="","Revisar: produto ausente",IF($H29="","Sem base de custo",IF($E29="","Revisar: data-base ausente",IF(OR($C29="",$F29="",$G29=""),"Revisar: identificação incompleta",IF(COUNTIF($A$6:$A$155,$A29)&gt;1,"Revisar: SKU duplicado",IF(OR($H29&lt;0,N($I29)&lt;0,N($J29)&lt;0,N($K29)&lt;0,N($L29)&lt;0,N($Q29)&lt;0),"Revisar: valor negativo",IF($H29=0,"Revisar: custo base zerado",IF(N($I29)+N($J29)&gt;$H29,"Revisar: impostos acima do custo",IF(AND($M29&lt;&gt;"",$O29&lt;&gt;"",$M29=$O29),"Revisar: rateio duplicado",IF(OR(AND($M29&lt;&gt;"",COUNTIFS(Rateios!$A$6:$A$105,$M29,Rateios!$H$6:$H$105,"Sim",Rateios!$I$6:$I$105,"OK")&lt;&gt;1),AND($O29&lt;&gt;"",COUNTIFS(Rateios!$A$6:$A$105,$O29,Rateios!$H$6:$H$105,"Sim",Rateios!$I$6:$I$105,"OK")&lt;&gt;1)),"Revisar: rateio inválido",IF($E29&gt;Resumo!$B$5,"Revisar: data-base futura",IF(Resumo!$B$5-$E29&gt;Resumo!$B$6,"Revisar: data-base vencida",IF(ABS(N($U29))&gt;0.01,"Revisar: diferença de conferência","OK")))))))))))))))</f>
        <v/>
      </c>
      <c r="X29" s="21" t="n"/>
    </row>
    <row r="30" ht="21" customHeight="1">
      <c r="A30" s="16" t="n"/>
      <c r="B30" s="16" t="n"/>
      <c r="C30" s="16" t="n"/>
      <c r="D30" s="17" t="n"/>
      <c r="E30" s="31" t="n"/>
      <c r="F30" s="17" t="n"/>
      <c r="G30" s="16" t="n"/>
      <c r="H30" s="34" t="n"/>
      <c r="I30" s="34" t="n"/>
      <c r="J30" s="34" t="n"/>
      <c r="K30" s="34" t="n"/>
      <c r="L30" s="34" t="n"/>
      <c r="M30" s="17" t="n"/>
      <c r="N30" s="33">
        <f>IF($A30="","",IF($M30="","",IF(COUNTIFS(Rateios!$A$6:$A$105,$M30,Rateios!$H$6:$H$105,"Sim",Rateios!$I$6:$I$105,"OK")=1,SUMIFS(Rateios!$G$6:$G$105,Rateios!$A$6:$A$105,$M30,Rateios!$H$6:$H$105,"Sim",Rateios!$I$6:$I$105,"OK"),"")))</f>
        <v/>
      </c>
      <c r="O30" s="17" t="n"/>
      <c r="P30" s="33">
        <f>IF($A30="","",IF($O30="","",IF(COUNTIFS(Rateios!$A$6:$A$105,$O30,Rateios!$H$6:$H$105,"Sim",Rateios!$I$6:$I$105,"OK")=1,SUMIFS(Rateios!$G$6:$G$105,Rateios!$A$6:$A$105,$O30,Rateios!$H$6:$H$105,"Sim",Rateios!$I$6:$I$105,"OK"),"")))</f>
        <v/>
      </c>
      <c r="Q30" s="34" t="n"/>
      <c r="R30" s="33">
        <f>IF($A30="","",IF($H30="","",$H30-N($I30)-N($J30)))</f>
        <v/>
      </c>
      <c r="S30" s="33">
        <f>IF($A30="","",IF($H30="","",$H30-N($I30)))</f>
        <v/>
      </c>
      <c r="T30" s="33">
        <f>IF($A30="","",IF($H30="","",$S30+N($K30)+N($L30)+N($N30)+N($P30)+N($Q30)))</f>
        <v/>
      </c>
      <c r="U30" s="33">
        <f>IF($A30="","",IF($T30="","",$T30-SUM($R30,$J30:$L30,$N30,$P30,$Q30)))</f>
        <v/>
      </c>
      <c r="V30" s="35">
        <f>IF($A30="","",IF(OR($T30="",$T30=0),"",IFERROR((N($N30)+N($P30))/$T30,"")))</f>
        <v/>
      </c>
      <c r="W30" s="20">
        <f>IF($A30="","",IF($D30="Inativo","Inativo",IF($B30="","Revisar: produto ausente",IF($H30="","Sem base de custo",IF($E30="","Revisar: data-base ausente",IF(OR($C30="",$F30="",$G30=""),"Revisar: identificação incompleta",IF(COUNTIF($A$6:$A$155,$A30)&gt;1,"Revisar: SKU duplicado",IF(OR($H30&lt;0,N($I30)&lt;0,N($J30)&lt;0,N($K30)&lt;0,N($L30)&lt;0,N($Q30)&lt;0),"Revisar: valor negativo",IF($H30=0,"Revisar: custo base zerado",IF(N($I30)+N($J30)&gt;$H30,"Revisar: impostos acima do custo",IF(AND($M30&lt;&gt;"",$O30&lt;&gt;"",$M30=$O30),"Revisar: rateio duplicado",IF(OR(AND($M30&lt;&gt;"",COUNTIFS(Rateios!$A$6:$A$105,$M30,Rateios!$H$6:$H$105,"Sim",Rateios!$I$6:$I$105,"OK")&lt;&gt;1),AND($O30&lt;&gt;"",COUNTIFS(Rateios!$A$6:$A$105,$O30,Rateios!$H$6:$H$105,"Sim",Rateios!$I$6:$I$105,"OK")&lt;&gt;1)),"Revisar: rateio inválido",IF($E30&gt;Resumo!$B$5,"Revisar: data-base futura",IF(Resumo!$B$5-$E30&gt;Resumo!$B$6,"Revisar: data-base vencida",IF(ABS(N($U30))&gt;0.01,"Revisar: diferença de conferência","OK")))))))))))))))</f>
        <v/>
      </c>
      <c r="X30" s="21" t="n"/>
    </row>
    <row r="31" ht="21" customHeight="1">
      <c r="A31" s="16" t="n"/>
      <c r="B31" s="16" t="n"/>
      <c r="C31" s="16" t="n"/>
      <c r="D31" s="17" t="n"/>
      <c r="E31" s="31" t="n"/>
      <c r="F31" s="17" t="n"/>
      <c r="G31" s="16" t="n"/>
      <c r="H31" s="34" t="n"/>
      <c r="I31" s="34" t="n"/>
      <c r="J31" s="34" t="n"/>
      <c r="K31" s="34" t="n"/>
      <c r="L31" s="34" t="n"/>
      <c r="M31" s="17" t="n"/>
      <c r="N31" s="33">
        <f>IF($A31="","",IF($M31="","",IF(COUNTIFS(Rateios!$A$6:$A$105,$M31,Rateios!$H$6:$H$105,"Sim",Rateios!$I$6:$I$105,"OK")=1,SUMIFS(Rateios!$G$6:$G$105,Rateios!$A$6:$A$105,$M31,Rateios!$H$6:$H$105,"Sim",Rateios!$I$6:$I$105,"OK"),"")))</f>
        <v/>
      </c>
      <c r="O31" s="17" t="n"/>
      <c r="P31" s="33">
        <f>IF($A31="","",IF($O31="","",IF(COUNTIFS(Rateios!$A$6:$A$105,$O31,Rateios!$H$6:$H$105,"Sim",Rateios!$I$6:$I$105,"OK")=1,SUMIFS(Rateios!$G$6:$G$105,Rateios!$A$6:$A$105,$O31,Rateios!$H$6:$H$105,"Sim",Rateios!$I$6:$I$105,"OK"),"")))</f>
        <v/>
      </c>
      <c r="Q31" s="34" t="n"/>
      <c r="R31" s="33">
        <f>IF($A31="","",IF($H31="","",$H31-N($I31)-N($J31)))</f>
        <v/>
      </c>
      <c r="S31" s="33">
        <f>IF($A31="","",IF($H31="","",$H31-N($I31)))</f>
        <v/>
      </c>
      <c r="T31" s="33">
        <f>IF($A31="","",IF($H31="","",$S31+N($K31)+N($L31)+N($N31)+N($P31)+N($Q31)))</f>
        <v/>
      </c>
      <c r="U31" s="33">
        <f>IF($A31="","",IF($T31="","",$T31-SUM($R31,$J31:$L31,$N31,$P31,$Q31)))</f>
        <v/>
      </c>
      <c r="V31" s="35">
        <f>IF($A31="","",IF(OR($T31="",$T31=0),"",IFERROR((N($N31)+N($P31))/$T31,"")))</f>
        <v/>
      </c>
      <c r="W31" s="20">
        <f>IF($A31="","",IF($D31="Inativo","Inativo",IF($B31="","Revisar: produto ausente",IF($H31="","Sem base de custo",IF($E31="","Revisar: data-base ausente",IF(OR($C31="",$F31="",$G31=""),"Revisar: identificação incompleta",IF(COUNTIF($A$6:$A$155,$A31)&gt;1,"Revisar: SKU duplicado",IF(OR($H31&lt;0,N($I31)&lt;0,N($J31)&lt;0,N($K31)&lt;0,N($L31)&lt;0,N($Q31)&lt;0),"Revisar: valor negativo",IF($H31=0,"Revisar: custo base zerado",IF(N($I31)+N($J31)&gt;$H31,"Revisar: impostos acima do custo",IF(AND($M31&lt;&gt;"",$O31&lt;&gt;"",$M31=$O31),"Revisar: rateio duplicado",IF(OR(AND($M31&lt;&gt;"",COUNTIFS(Rateios!$A$6:$A$105,$M31,Rateios!$H$6:$H$105,"Sim",Rateios!$I$6:$I$105,"OK")&lt;&gt;1),AND($O31&lt;&gt;"",COUNTIFS(Rateios!$A$6:$A$105,$O31,Rateios!$H$6:$H$105,"Sim",Rateios!$I$6:$I$105,"OK")&lt;&gt;1)),"Revisar: rateio inválido",IF($E31&gt;Resumo!$B$5,"Revisar: data-base futura",IF(Resumo!$B$5-$E31&gt;Resumo!$B$6,"Revisar: data-base vencida",IF(ABS(N($U31))&gt;0.01,"Revisar: diferença de conferência","OK")))))))))))))))</f>
        <v/>
      </c>
      <c r="X31" s="21" t="n"/>
    </row>
    <row r="32" ht="21" customHeight="1">
      <c r="A32" s="16" t="n"/>
      <c r="B32" s="16" t="n"/>
      <c r="C32" s="16" t="n"/>
      <c r="D32" s="17" t="n"/>
      <c r="E32" s="31" t="n"/>
      <c r="F32" s="17" t="n"/>
      <c r="G32" s="16" t="n"/>
      <c r="H32" s="34" t="n"/>
      <c r="I32" s="34" t="n"/>
      <c r="J32" s="34" t="n"/>
      <c r="K32" s="34" t="n"/>
      <c r="L32" s="34" t="n"/>
      <c r="M32" s="17" t="n"/>
      <c r="N32" s="33">
        <f>IF($A32="","",IF($M32="","",IF(COUNTIFS(Rateios!$A$6:$A$105,$M32,Rateios!$H$6:$H$105,"Sim",Rateios!$I$6:$I$105,"OK")=1,SUMIFS(Rateios!$G$6:$G$105,Rateios!$A$6:$A$105,$M32,Rateios!$H$6:$H$105,"Sim",Rateios!$I$6:$I$105,"OK"),"")))</f>
        <v/>
      </c>
      <c r="O32" s="17" t="n"/>
      <c r="P32" s="33">
        <f>IF($A32="","",IF($O32="","",IF(COUNTIFS(Rateios!$A$6:$A$105,$O32,Rateios!$H$6:$H$105,"Sim",Rateios!$I$6:$I$105,"OK")=1,SUMIFS(Rateios!$G$6:$G$105,Rateios!$A$6:$A$105,$O32,Rateios!$H$6:$H$105,"Sim",Rateios!$I$6:$I$105,"OK"),"")))</f>
        <v/>
      </c>
      <c r="Q32" s="34" t="n"/>
      <c r="R32" s="33">
        <f>IF($A32="","",IF($H32="","",$H32-N($I32)-N($J32)))</f>
        <v/>
      </c>
      <c r="S32" s="33">
        <f>IF($A32="","",IF($H32="","",$H32-N($I32)))</f>
        <v/>
      </c>
      <c r="T32" s="33">
        <f>IF($A32="","",IF($H32="","",$S32+N($K32)+N($L32)+N($N32)+N($P32)+N($Q32)))</f>
        <v/>
      </c>
      <c r="U32" s="33">
        <f>IF($A32="","",IF($T32="","",$T32-SUM($R32,$J32:$L32,$N32,$P32,$Q32)))</f>
        <v/>
      </c>
      <c r="V32" s="35">
        <f>IF($A32="","",IF(OR($T32="",$T32=0),"",IFERROR((N($N32)+N($P32))/$T32,"")))</f>
        <v/>
      </c>
      <c r="W32" s="20">
        <f>IF($A32="","",IF($D32="Inativo","Inativo",IF($B32="","Revisar: produto ausente",IF($H32="","Sem base de custo",IF($E32="","Revisar: data-base ausente",IF(OR($C32="",$F32="",$G32=""),"Revisar: identificação incompleta",IF(COUNTIF($A$6:$A$155,$A32)&gt;1,"Revisar: SKU duplicado",IF(OR($H32&lt;0,N($I32)&lt;0,N($J32)&lt;0,N($K32)&lt;0,N($L32)&lt;0,N($Q32)&lt;0),"Revisar: valor negativo",IF($H32=0,"Revisar: custo base zerado",IF(N($I32)+N($J32)&gt;$H32,"Revisar: impostos acima do custo",IF(AND($M32&lt;&gt;"",$O32&lt;&gt;"",$M32=$O32),"Revisar: rateio duplicado",IF(OR(AND($M32&lt;&gt;"",COUNTIFS(Rateios!$A$6:$A$105,$M32,Rateios!$H$6:$H$105,"Sim",Rateios!$I$6:$I$105,"OK")&lt;&gt;1),AND($O32&lt;&gt;"",COUNTIFS(Rateios!$A$6:$A$105,$O32,Rateios!$H$6:$H$105,"Sim",Rateios!$I$6:$I$105,"OK")&lt;&gt;1)),"Revisar: rateio inválido",IF($E32&gt;Resumo!$B$5,"Revisar: data-base futura",IF(Resumo!$B$5-$E32&gt;Resumo!$B$6,"Revisar: data-base vencida",IF(ABS(N($U32))&gt;0.01,"Revisar: diferença de conferência","OK")))))))))))))))</f>
        <v/>
      </c>
      <c r="X32" s="21" t="n"/>
    </row>
    <row r="33" ht="21" customHeight="1">
      <c r="A33" s="16" t="n"/>
      <c r="B33" s="16" t="n"/>
      <c r="C33" s="16" t="n"/>
      <c r="D33" s="17" t="n"/>
      <c r="E33" s="31" t="n"/>
      <c r="F33" s="17" t="n"/>
      <c r="G33" s="16" t="n"/>
      <c r="H33" s="34" t="n"/>
      <c r="I33" s="34" t="n"/>
      <c r="J33" s="34" t="n"/>
      <c r="K33" s="34" t="n"/>
      <c r="L33" s="34" t="n"/>
      <c r="M33" s="17" t="n"/>
      <c r="N33" s="33">
        <f>IF($A33="","",IF($M33="","",IF(COUNTIFS(Rateios!$A$6:$A$105,$M33,Rateios!$H$6:$H$105,"Sim",Rateios!$I$6:$I$105,"OK")=1,SUMIFS(Rateios!$G$6:$G$105,Rateios!$A$6:$A$105,$M33,Rateios!$H$6:$H$105,"Sim",Rateios!$I$6:$I$105,"OK"),"")))</f>
        <v/>
      </c>
      <c r="O33" s="17" t="n"/>
      <c r="P33" s="33">
        <f>IF($A33="","",IF($O33="","",IF(COUNTIFS(Rateios!$A$6:$A$105,$O33,Rateios!$H$6:$H$105,"Sim",Rateios!$I$6:$I$105,"OK")=1,SUMIFS(Rateios!$G$6:$G$105,Rateios!$A$6:$A$105,$O33,Rateios!$H$6:$H$105,"Sim",Rateios!$I$6:$I$105,"OK"),"")))</f>
        <v/>
      </c>
      <c r="Q33" s="34" t="n"/>
      <c r="R33" s="33">
        <f>IF($A33="","",IF($H33="","",$H33-N($I33)-N($J33)))</f>
        <v/>
      </c>
      <c r="S33" s="33">
        <f>IF($A33="","",IF($H33="","",$H33-N($I33)))</f>
        <v/>
      </c>
      <c r="T33" s="33">
        <f>IF($A33="","",IF($H33="","",$S33+N($K33)+N($L33)+N($N33)+N($P33)+N($Q33)))</f>
        <v/>
      </c>
      <c r="U33" s="33">
        <f>IF($A33="","",IF($T33="","",$T33-SUM($R33,$J33:$L33,$N33,$P33,$Q33)))</f>
        <v/>
      </c>
      <c r="V33" s="35">
        <f>IF($A33="","",IF(OR($T33="",$T33=0),"",IFERROR((N($N33)+N($P33))/$T33,"")))</f>
        <v/>
      </c>
      <c r="W33" s="20">
        <f>IF($A33="","",IF($D33="Inativo","Inativo",IF($B33="","Revisar: produto ausente",IF($H33="","Sem base de custo",IF($E33="","Revisar: data-base ausente",IF(OR($C33="",$F33="",$G33=""),"Revisar: identificação incompleta",IF(COUNTIF($A$6:$A$155,$A33)&gt;1,"Revisar: SKU duplicado",IF(OR($H33&lt;0,N($I33)&lt;0,N($J33)&lt;0,N($K33)&lt;0,N($L33)&lt;0,N($Q33)&lt;0),"Revisar: valor negativo",IF($H33=0,"Revisar: custo base zerado",IF(N($I33)+N($J33)&gt;$H33,"Revisar: impostos acima do custo",IF(AND($M33&lt;&gt;"",$O33&lt;&gt;"",$M33=$O33),"Revisar: rateio duplicado",IF(OR(AND($M33&lt;&gt;"",COUNTIFS(Rateios!$A$6:$A$105,$M33,Rateios!$H$6:$H$105,"Sim",Rateios!$I$6:$I$105,"OK")&lt;&gt;1),AND($O33&lt;&gt;"",COUNTIFS(Rateios!$A$6:$A$105,$O33,Rateios!$H$6:$H$105,"Sim",Rateios!$I$6:$I$105,"OK")&lt;&gt;1)),"Revisar: rateio inválido",IF($E33&gt;Resumo!$B$5,"Revisar: data-base futura",IF(Resumo!$B$5-$E33&gt;Resumo!$B$6,"Revisar: data-base vencida",IF(ABS(N($U33))&gt;0.01,"Revisar: diferença de conferência","OK")))))))))))))))</f>
        <v/>
      </c>
      <c r="X33" s="21" t="n"/>
    </row>
    <row r="34" ht="21" customHeight="1">
      <c r="A34" s="16" t="n"/>
      <c r="B34" s="16" t="n"/>
      <c r="C34" s="16" t="n"/>
      <c r="D34" s="17" t="n"/>
      <c r="E34" s="31" t="n"/>
      <c r="F34" s="17" t="n"/>
      <c r="G34" s="16" t="n"/>
      <c r="H34" s="34" t="n"/>
      <c r="I34" s="34" t="n"/>
      <c r="J34" s="34" t="n"/>
      <c r="K34" s="34" t="n"/>
      <c r="L34" s="34" t="n"/>
      <c r="M34" s="17" t="n"/>
      <c r="N34" s="33">
        <f>IF($A34="","",IF($M34="","",IF(COUNTIFS(Rateios!$A$6:$A$105,$M34,Rateios!$H$6:$H$105,"Sim",Rateios!$I$6:$I$105,"OK")=1,SUMIFS(Rateios!$G$6:$G$105,Rateios!$A$6:$A$105,$M34,Rateios!$H$6:$H$105,"Sim",Rateios!$I$6:$I$105,"OK"),"")))</f>
        <v/>
      </c>
      <c r="O34" s="17" t="n"/>
      <c r="P34" s="33">
        <f>IF($A34="","",IF($O34="","",IF(COUNTIFS(Rateios!$A$6:$A$105,$O34,Rateios!$H$6:$H$105,"Sim",Rateios!$I$6:$I$105,"OK")=1,SUMIFS(Rateios!$G$6:$G$105,Rateios!$A$6:$A$105,$O34,Rateios!$H$6:$H$105,"Sim",Rateios!$I$6:$I$105,"OK"),"")))</f>
        <v/>
      </c>
      <c r="Q34" s="34" t="n"/>
      <c r="R34" s="33">
        <f>IF($A34="","",IF($H34="","",$H34-N($I34)-N($J34)))</f>
        <v/>
      </c>
      <c r="S34" s="33">
        <f>IF($A34="","",IF($H34="","",$H34-N($I34)))</f>
        <v/>
      </c>
      <c r="T34" s="33">
        <f>IF($A34="","",IF($H34="","",$S34+N($K34)+N($L34)+N($N34)+N($P34)+N($Q34)))</f>
        <v/>
      </c>
      <c r="U34" s="33">
        <f>IF($A34="","",IF($T34="","",$T34-SUM($R34,$J34:$L34,$N34,$P34,$Q34)))</f>
        <v/>
      </c>
      <c r="V34" s="35">
        <f>IF($A34="","",IF(OR($T34="",$T34=0),"",IFERROR((N($N34)+N($P34))/$T34,"")))</f>
        <v/>
      </c>
      <c r="W34" s="20">
        <f>IF($A34="","",IF($D34="Inativo","Inativo",IF($B34="","Revisar: produto ausente",IF($H34="","Sem base de custo",IF($E34="","Revisar: data-base ausente",IF(OR($C34="",$F34="",$G34=""),"Revisar: identificação incompleta",IF(COUNTIF($A$6:$A$155,$A34)&gt;1,"Revisar: SKU duplicado",IF(OR($H34&lt;0,N($I34)&lt;0,N($J34)&lt;0,N($K34)&lt;0,N($L34)&lt;0,N($Q34)&lt;0),"Revisar: valor negativo",IF($H34=0,"Revisar: custo base zerado",IF(N($I34)+N($J34)&gt;$H34,"Revisar: impostos acima do custo",IF(AND($M34&lt;&gt;"",$O34&lt;&gt;"",$M34=$O34),"Revisar: rateio duplicado",IF(OR(AND($M34&lt;&gt;"",COUNTIFS(Rateios!$A$6:$A$105,$M34,Rateios!$H$6:$H$105,"Sim",Rateios!$I$6:$I$105,"OK")&lt;&gt;1),AND($O34&lt;&gt;"",COUNTIFS(Rateios!$A$6:$A$105,$O34,Rateios!$H$6:$H$105,"Sim",Rateios!$I$6:$I$105,"OK")&lt;&gt;1)),"Revisar: rateio inválido",IF($E34&gt;Resumo!$B$5,"Revisar: data-base futura",IF(Resumo!$B$5-$E34&gt;Resumo!$B$6,"Revisar: data-base vencida",IF(ABS(N($U34))&gt;0.01,"Revisar: diferença de conferência","OK")))))))))))))))</f>
        <v/>
      </c>
      <c r="X34" s="21" t="n"/>
    </row>
    <row r="35" ht="21" customHeight="1">
      <c r="A35" s="16" t="n"/>
      <c r="B35" s="16" t="n"/>
      <c r="C35" s="16" t="n"/>
      <c r="D35" s="17" t="n"/>
      <c r="E35" s="31" t="n"/>
      <c r="F35" s="17" t="n"/>
      <c r="G35" s="16" t="n"/>
      <c r="H35" s="34" t="n"/>
      <c r="I35" s="34" t="n"/>
      <c r="J35" s="34" t="n"/>
      <c r="K35" s="34" t="n"/>
      <c r="L35" s="34" t="n"/>
      <c r="M35" s="17" t="n"/>
      <c r="N35" s="33">
        <f>IF($A35="","",IF($M35="","",IF(COUNTIFS(Rateios!$A$6:$A$105,$M35,Rateios!$H$6:$H$105,"Sim",Rateios!$I$6:$I$105,"OK")=1,SUMIFS(Rateios!$G$6:$G$105,Rateios!$A$6:$A$105,$M35,Rateios!$H$6:$H$105,"Sim",Rateios!$I$6:$I$105,"OK"),"")))</f>
        <v/>
      </c>
      <c r="O35" s="17" t="n"/>
      <c r="P35" s="33">
        <f>IF($A35="","",IF($O35="","",IF(COUNTIFS(Rateios!$A$6:$A$105,$O35,Rateios!$H$6:$H$105,"Sim",Rateios!$I$6:$I$105,"OK")=1,SUMIFS(Rateios!$G$6:$G$105,Rateios!$A$6:$A$105,$O35,Rateios!$H$6:$H$105,"Sim",Rateios!$I$6:$I$105,"OK"),"")))</f>
        <v/>
      </c>
      <c r="Q35" s="34" t="n"/>
      <c r="R35" s="33">
        <f>IF($A35="","",IF($H35="","",$H35-N($I35)-N($J35)))</f>
        <v/>
      </c>
      <c r="S35" s="33">
        <f>IF($A35="","",IF($H35="","",$H35-N($I35)))</f>
        <v/>
      </c>
      <c r="T35" s="33">
        <f>IF($A35="","",IF($H35="","",$S35+N($K35)+N($L35)+N($N35)+N($P35)+N($Q35)))</f>
        <v/>
      </c>
      <c r="U35" s="33">
        <f>IF($A35="","",IF($T35="","",$T35-SUM($R35,$J35:$L35,$N35,$P35,$Q35)))</f>
        <v/>
      </c>
      <c r="V35" s="35">
        <f>IF($A35="","",IF(OR($T35="",$T35=0),"",IFERROR((N($N35)+N($P35))/$T35,"")))</f>
        <v/>
      </c>
      <c r="W35" s="20">
        <f>IF($A35="","",IF($D35="Inativo","Inativo",IF($B35="","Revisar: produto ausente",IF($H35="","Sem base de custo",IF($E35="","Revisar: data-base ausente",IF(OR($C35="",$F35="",$G35=""),"Revisar: identificação incompleta",IF(COUNTIF($A$6:$A$155,$A35)&gt;1,"Revisar: SKU duplicado",IF(OR($H35&lt;0,N($I35)&lt;0,N($J35)&lt;0,N($K35)&lt;0,N($L35)&lt;0,N($Q35)&lt;0),"Revisar: valor negativo",IF($H35=0,"Revisar: custo base zerado",IF(N($I35)+N($J35)&gt;$H35,"Revisar: impostos acima do custo",IF(AND($M35&lt;&gt;"",$O35&lt;&gt;"",$M35=$O35),"Revisar: rateio duplicado",IF(OR(AND($M35&lt;&gt;"",COUNTIFS(Rateios!$A$6:$A$105,$M35,Rateios!$H$6:$H$105,"Sim",Rateios!$I$6:$I$105,"OK")&lt;&gt;1),AND($O35&lt;&gt;"",COUNTIFS(Rateios!$A$6:$A$105,$O35,Rateios!$H$6:$H$105,"Sim",Rateios!$I$6:$I$105,"OK")&lt;&gt;1)),"Revisar: rateio inválido",IF($E35&gt;Resumo!$B$5,"Revisar: data-base futura",IF(Resumo!$B$5-$E35&gt;Resumo!$B$6,"Revisar: data-base vencida",IF(ABS(N($U35))&gt;0.01,"Revisar: diferença de conferência","OK")))))))))))))))</f>
        <v/>
      </c>
      <c r="X35" s="21" t="n"/>
    </row>
    <row r="36" ht="21" customHeight="1">
      <c r="A36" s="16" t="n"/>
      <c r="B36" s="16" t="n"/>
      <c r="C36" s="16" t="n"/>
      <c r="D36" s="17" t="n"/>
      <c r="E36" s="31" t="n"/>
      <c r="F36" s="17" t="n"/>
      <c r="G36" s="16" t="n"/>
      <c r="H36" s="34" t="n"/>
      <c r="I36" s="34" t="n"/>
      <c r="J36" s="34" t="n"/>
      <c r="K36" s="34" t="n"/>
      <c r="L36" s="34" t="n"/>
      <c r="M36" s="17" t="n"/>
      <c r="N36" s="33">
        <f>IF($A36="","",IF($M36="","",IF(COUNTIFS(Rateios!$A$6:$A$105,$M36,Rateios!$H$6:$H$105,"Sim",Rateios!$I$6:$I$105,"OK")=1,SUMIFS(Rateios!$G$6:$G$105,Rateios!$A$6:$A$105,$M36,Rateios!$H$6:$H$105,"Sim",Rateios!$I$6:$I$105,"OK"),"")))</f>
        <v/>
      </c>
      <c r="O36" s="17" t="n"/>
      <c r="P36" s="33">
        <f>IF($A36="","",IF($O36="","",IF(COUNTIFS(Rateios!$A$6:$A$105,$O36,Rateios!$H$6:$H$105,"Sim",Rateios!$I$6:$I$105,"OK")=1,SUMIFS(Rateios!$G$6:$G$105,Rateios!$A$6:$A$105,$O36,Rateios!$H$6:$H$105,"Sim",Rateios!$I$6:$I$105,"OK"),"")))</f>
        <v/>
      </c>
      <c r="Q36" s="34" t="n"/>
      <c r="R36" s="33">
        <f>IF($A36="","",IF($H36="","",$H36-N($I36)-N($J36)))</f>
        <v/>
      </c>
      <c r="S36" s="33">
        <f>IF($A36="","",IF($H36="","",$H36-N($I36)))</f>
        <v/>
      </c>
      <c r="T36" s="33">
        <f>IF($A36="","",IF($H36="","",$S36+N($K36)+N($L36)+N($N36)+N($P36)+N($Q36)))</f>
        <v/>
      </c>
      <c r="U36" s="33">
        <f>IF($A36="","",IF($T36="","",$T36-SUM($R36,$J36:$L36,$N36,$P36,$Q36)))</f>
        <v/>
      </c>
      <c r="V36" s="35">
        <f>IF($A36="","",IF(OR($T36="",$T36=0),"",IFERROR((N($N36)+N($P36))/$T36,"")))</f>
        <v/>
      </c>
      <c r="W36" s="20">
        <f>IF($A36="","",IF($D36="Inativo","Inativo",IF($B36="","Revisar: produto ausente",IF($H36="","Sem base de custo",IF($E36="","Revisar: data-base ausente",IF(OR($C36="",$F36="",$G36=""),"Revisar: identificação incompleta",IF(COUNTIF($A$6:$A$155,$A36)&gt;1,"Revisar: SKU duplicado",IF(OR($H36&lt;0,N($I36)&lt;0,N($J36)&lt;0,N($K36)&lt;0,N($L36)&lt;0,N($Q36)&lt;0),"Revisar: valor negativo",IF($H36=0,"Revisar: custo base zerado",IF(N($I36)+N($J36)&gt;$H36,"Revisar: impostos acima do custo",IF(AND($M36&lt;&gt;"",$O36&lt;&gt;"",$M36=$O36),"Revisar: rateio duplicado",IF(OR(AND($M36&lt;&gt;"",COUNTIFS(Rateios!$A$6:$A$105,$M36,Rateios!$H$6:$H$105,"Sim",Rateios!$I$6:$I$105,"OK")&lt;&gt;1),AND($O36&lt;&gt;"",COUNTIFS(Rateios!$A$6:$A$105,$O36,Rateios!$H$6:$H$105,"Sim",Rateios!$I$6:$I$105,"OK")&lt;&gt;1)),"Revisar: rateio inválido",IF($E36&gt;Resumo!$B$5,"Revisar: data-base futura",IF(Resumo!$B$5-$E36&gt;Resumo!$B$6,"Revisar: data-base vencida",IF(ABS(N($U36))&gt;0.01,"Revisar: diferença de conferência","OK")))))))))))))))</f>
        <v/>
      </c>
      <c r="X36" s="21" t="n"/>
    </row>
    <row r="37" ht="21" customHeight="1">
      <c r="A37" s="16" t="n"/>
      <c r="B37" s="16" t="n"/>
      <c r="C37" s="16" t="n"/>
      <c r="D37" s="17" t="n"/>
      <c r="E37" s="31" t="n"/>
      <c r="F37" s="17" t="n"/>
      <c r="G37" s="16" t="n"/>
      <c r="H37" s="34" t="n"/>
      <c r="I37" s="34" t="n"/>
      <c r="J37" s="34" t="n"/>
      <c r="K37" s="34" t="n"/>
      <c r="L37" s="34" t="n"/>
      <c r="M37" s="17" t="n"/>
      <c r="N37" s="33">
        <f>IF($A37="","",IF($M37="","",IF(COUNTIFS(Rateios!$A$6:$A$105,$M37,Rateios!$H$6:$H$105,"Sim",Rateios!$I$6:$I$105,"OK")=1,SUMIFS(Rateios!$G$6:$G$105,Rateios!$A$6:$A$105,$M37,Rateios!$H$6:$H$105,"Sim",Rateios!$I$6:$I$105,"OK"),"")))</f>
        <v/>
      </c>
      <c r="O37" s="17" t="n"/>
      <c r="P37" s="33">
        <f>IF($A37="","",IF($O37="","",IF(COUNTIFS(Rateios!$A$6:$A$105,$O37,Rateios!$H$6:$H$105,"Sim",Rateios!$I$6:$I$105,"OK")=1,SUMIFS(Rateios!$G$6:$G$105,Rateios!$A$6:$A$105,$O37,Rateios!$H$6:$H$105,"Sim",Rateios!$I$6:$I$105,"OK"),"")))</f>
        <v/>
      </c>
      <c r="Q37" s="34" t="n"/>
      <c r="R37" s="33">
        <f>IF($A37="","",IF($H37="","",$H37-N($I37)-N($J37)))</f>
        <v/>
      </c>
      <c r="S37" s="33">
        <f>IF($A37="","",IF($H37="","",$H37-N($I37)))</f>
        <v/>
      </c>
      <c r="T37" s="33">
        <f>IF($A37="","",IF($H37="","",$S37+N($K37)+N($L37)+N($N37)+N($P37)+N($Q37)))</f>
        <v/>
      </c>
      <c r="U37" s="33">
        <f>IF($A37="","",IF($T37="","",$T37-SUM($R37,$J37:$L37,$N37,$P37,$Q37)))</f>
        <v/>
      </c>
      <c r="V37" s="35">
        <f>IF($A37="","",IF(OR($T37="",$T37=0),"",IFERROR((N($N37)+N($P37))/$T37,"")))</f>
        <v/>
      </c>
      <c r="W37" s="20">
        <f>IF($A37="","",IF($D37="Inativo","Inativo",IF($B37="","Revisar: produto ausente",IF($H37="","Sem base de custo",IF($E37="","Revisar: data-base ausente",IF(OR($C37="",$F37="",$G37=""),"Revisar: identificação incompleta",IF(COUNTIF($A$6:$A$155,$A37)&gt;1,"Revisar: SKU duplicado",IF(OR($H37&lt;0,N($I37)&lt;0,N($J37)&lt;0,N($K37)&lt;0,N($L37)&lt;0,N($Q37)&lt;0),"Revisar: valor negativo",IF($H37=0,"Revisar: custo base zerado",IF(N($I37)+N($J37)&gt;$H37,"Revisar: impostos acima do custo",IF(AND($M37&lt;&gt;"",$O37&lt;&gt;"",$M37=$O37),"Revisar: rateio duplicado",IF(OR(AND($M37&lt;&gt;"",COUNTIFS(Rateios!$A$6:$A$105,$M37,Rateios!$H$6:$H$105,"Sim",Rateios!$I$6:$I$105,"OK")&lt;&gt;1),AND($O37&lt;&gt;"",COUNTIFS(Rateios!$A$6:$A$105,$O37,Rateios!$H$6:$H$105,"Sim",Rateios!$I$6:$I$105,"OK")&lt;&gt;1)),"Revisar: rateio inválido",IF($E37&gt;Resumo!$B$5,"Revisar: data-base futura",IF(Resumo!$B$5-$E37&gt;Resumo!$B$6,"Revisar: data-base vencida",IF(ABS(N($U37))&gt;0.01,"Revisar: diferença de conferência","OK")))))))))))))))</f>
        <v/>
      </c>
      <c r="X37" s="21" t="n"/>
    </row>
    <row r="38" ht="21" customHeight="1">
      <c r="A38" s="16" t="n"/>
      <c r="B38" s="16" t="n"/>
      <c r="C38" s="16" t="n"/>
      <c r="D38" s="17" t="n"/>
      <c r="E38" s="31" t="n"/>
      <c r="F38" s="17" t="n"/>
      <c r="G38" s="16" t="n"/>
      <c r="H38" s="34" t="n"/>
      <c r="I38" s="34" t="n"/>
      <c r="J38" s="34" t="n"/>
      <c r="K38" s="34" t="n"/>
      <c r="L38" s="34" t="n"/>
      <c r="M38" s="17" t="n"/>
      <c r="N38" s="33">
        <f>IF($A38="","",IF($M38="","",IF(COUNTIFS(Rateios!$A$6:$A$105,$M38,Rateios!$H$6:$H$105,"Sim",Rateios!$I$6:$I$105,"OK")=1,SUMIFS(Rateios!$G$6:$G$105,Rateios!$A$6:$A$105,$M38,Rateios!$H$6:$H$105,"Sim",Rateios!$I$6:$I$105,"OK"),"")))</f>
        <v/>
      </c>
      <c r="O38" s="17" t="n"/>
      <c r="P38" s="33">
        <f>IF($A38="","",IF($O38="","",IF(COUNTIFS(Rateios!$A$6:$A$105,$O38,Rateios!$H$6:$H$105,"Sim",Rateios!$I$6:$I$105,"OK")=1,SUMIFS(Rateios!$G$6:$G$105,Rateios!$A$6:$A$105,$O38,Rateios!$H$6:$H$105,"Sim",Rateios!$I$6:$I$105,"OK"),"")))</f>
        <v/>
      </c>
      <c r="Q38" s="34" t="n"/>
      <c r="R38" s="33">
        <f>IF($A38="","",IF($H38="","",$H38-N($I38)-N($J38)))</f>
        <v/>
      </c>
      <c r="S38" s="33">
        <f>IF($A38="","",IF($H38="","",$H38-N($I38)))</f>
        <v/>
      </c>
      <c r="T38" s="33">
        <f>IF($A38="","",IF($H38="","",$S38+N($K38)+N($L38)+N($N38)+N($P38)+N($Q38)))</f>
        <v/>
      </c>
      <c r="U38" s="33">
        <f>IF($A38="","",IF($T38="","",$T38-SUM($R38,$J38:$L38,$N38,$P38,$Q38)))</f>
        <v/>
      </c>
      <c r="V38" s="35">
        <f>IF($A38="","",IF(OR($T38="",$T38=0),"",IFERROR((N($N38)+N($P38))/$T38,"")))</f>
        <v/>
      </c>
      <c r="W38" s="20">
        <f>IF($A38="","",IF($D38="Inativo","Inativo",IF($B38="","Revisar: produto ausente",IF($H38="","Sem base de custo",IF($E38="","Revisar: data-base ausente",IF(OR($C38="",$F38="",$G38=""),"Revisar: identificação incompleta",IF(COUNTIF($A$6:$A$155,$A38)&gt;1,"Revisar: SKU duplicado",IF(OR($H38&lt;0,N($I38)&lt;0,N($J38)&lt;0,N($K38)&lt;0,N($L38)&lt;0,N($Q38)&lt;0),"Revisar: valor negativo",IF($H38=0,"Revisar: custo base zerado",IF(N($I38)+N($J38)&gt;$H38,"Revisar: impostos acima do custo",IF(AND($M38&lt;&gt;"",$O38&lt;&gt;"",$M38=$O38),"Revisar: rateio duplicado",IF(OR(AND($M38&lt;&gt;"",COUNTIFS(Rateios!$A$6:$A$105,$M38,Rateios!$H$6:$H$105,"Sim",Rateios!$I$6:$I$105,"OK")&lt;&gt;1),AND($O38&lt;&gt;"",COUNTIFS(Rateios!$A$6:$A$105,$O38,Rateios!$H$6:$H$105,"Sim",Rateios!$I$6:$I$105,"OK")&lt;&gt;1)),"Revisar: rateio inválido",IF($E38&gt;Resumo!$B$5,"Revisar: data-base futura",IF(Resumo!$B$5-$E38&gt;Resumo!$B$6,"Revisar: data-base vencida",IF(ABS(N($U38))&gt;0.01,"Revisar: diferença de conferência","OK")))))))))))))))</f>
        <v/>
      </c>
      <c r="X38" s="21" t="n"/>
    </row>
    <row r="39" ht="21" customHeight="1">
      <c r="A39" s="16" t="n"/>
      <c r="B39" s="16" t="n"/>
      <c r="C39" s="16" t="n"/>
      <c r="D39" s="17" t="n"/>
      <c r="E39" s="31" t="n"/>
      <c r="F39" s="17" t="n"/>
      <c r="G39" s="16" t="n"/>
      <c r="H39" s="34" t="n"/>
      <c r="I39" s="34" t="n"/>
      <c r="J39" s="34" t="n"/>
      <c r="K39" s="34" t="n"/>
      <c r="L39" s="34" t="n"/>
      <c r="M39" s="17" t="n"/>
      <c r="N39" s="33">
        <f>IF($A39="","",IF($M39="","",IF(COUNTIFS(Rateios!$A$6:$A$105,$M39,Rateios!$H$6:$H$105,"Sim",Rateios!$I$6:$I$105,"OK")=1,SUMIFS(Rateios!$G$6:$G$105,Rateios!$A$6:$A$105,$M39,Rateios!$H$6:$H$105,"Sim",Rateios!$I$6:$I$105,"OK"),"")))</f>
        <v/>
      </c>
      <c r="O39" s="17" t="n"/>
      <c r="P39" s="33">
        <f>IF($A39="","",IF($O39="","",IF(COUNTIFS(Rateios!$A$6:$A$105,$O39,Rateios!$H$6:$H$105,"Sim",Rateios!$I$6:$I$105,"OK")=1,SUMIFS(Rateios!$G$6:$G$105,Rateios!$A$6:$A$105,$O39,Rateios!$H$6:$H$105,"Sim",Rateios!$I$6:$I$105,"OK"),"")))</f>
        <v/>
      </c>
      <c r="Q39" s="34" t="n"/>
      <c r="R39" s="33">
        <f>IF($A39="","",IF($H39="","",$H39-N($I39)-N($J39)))</f>
        <v/>
      </c>
      <c r="S39" s="33">
        <f>IF($A39="","",IF($H39="","",$H39-N($I39)))</f>
        <v/>
      </c>
      <c r="T39" s="33">
        <f>IF($A39="","",IF($H39="","",$S39+N($K39)+N($L39)+N($N39)+N($P39)+N($Q39)))</f>
        <v/>
      </c>
      <c r="U39" s="33">
        <f>IF($A39="","",IF($T39="","",$T39-SUM($R39,$J39:$L39,$N39,$P39,$Q39)))</f>
        <v/>
      </c>
      <c r="V39" s="35">
        <f>IF($A39="","",IF(OR($T39="",$T39=0),"",IFERROR((N($N39)+N($P39))/$T39,"")))</f>
        <v/>
      </c>
      <c r="W39" s="20">
        <f>IF($A39="","",IF($D39="Inativo","Inativo",IF($B39="","Revisar: produto ausente",IF($H39="","Sem base de custo",IF($E39="","Revisar: data-base ausente",IF(OR($C39="",$F39="",$G39=""),"Revisar: identificação incompleta",IF(COUNTIF($A$6:$A$155,$A39)&gt;1,"Revisar: SKU duplicado",IF(OR($H39&lt;0,N($I39)&lt;0,N($J39)&lt;0,N($K39)&lt;0,N($L39)&lt;0,N($Q39)&lt;0),"Revisar: valor negativo",IF($H39=0,"Revisar: custo base zerado",IF(N($I39)+N($J39)&gt;$H39,"Revisar: impostos acima do custo",IF(AND($M39&lt;&gt;"",$O39&lt;&gt;"",$M39=$O39),"Revisar: rateio duplicado",IF(OR(AND($M39&lt;&gt;"",COUNTIFS(Rateios!$A$6:$A$105,$M39,Rateios!$H$6:$H$105,"Sim",Rateios!$I$6:$I$105,"OK")&lt;&gt;1),AND($O39&lt;&gt;"",COUNTIFS(Rateios!$A$6:$A$105,$O39,Rateios!$H$6:$H$105,"Sim",Rateios!$I$6:$I$105,"OK")&lt;&gt;1)),"Revisar: rateio inválido",IF($E39&gt;Resumo!$B$5,"Revisar: data-base futura",IF(Resumo!$B$5-$E39&gt;Resumo!$B$6,"Revisar: data-base vencida",IF(ABS(N($U39))&gt;0.01,"Revisar: diferença de conferência","OK")))))))))))))))</f>
        <v/>
      </c>
      <c r="X39" s="21" t="n"/>
    </row>
    <row r="40" ht="21" customHeight="1">
      <c r="A40" s="16" t="n"/>
      <c r="B40" s="16" t="n"/>
      <c r="C40" s="16" t="n"/>
      <c r="D40" s="17" t="n"/>
      <c r="E40" s="31" t="n"/>
      <c r="F40" s="17" t="n"/>
      <c r="G40" s="16" t="n"/>
      <c r="H40" s="34" t="n"/>
      <c r="I40" s="34" t="n"/>
      <c r="J40" s="34" t="n"/>
      <c r="K40" s="34" t="n"/>
      <c r="L40" s="34" t="n"/>
      <c r="M40" s="17" t="n"/>
      <c r="N40" s="33">
        <f>IF($A40="","",IF($M40="","",IF(COUNTIFS(Rateios!$A$6:$A$105,$M40,Rateios!$H$6:$H$105,"Sim",Rateios!$I$6:$I$105,"OK")=1,SUMIFS(Rateios!$G$6:$G$105,Rateios!$A$6:$A$105,$M40,Rateios!$H$6:$H$105,"Sim",Rateios!$I$6:$I$105,"OK"),"")))</f>
        <v/>
      </c>
      <c r="O40" s="17" t="n"/>
      <c r="P40" s="33">
        <f>IF($A40="","",IF($O40="","",IF(COUNTIFS(Rateios!$A$6:$A$105,$O40,Rateios!$H$6:$H$105,"Sim",Rateios!$I$6:$I$105,"OK")=1,SUMIFS(Rateios!$G$6:$G$105,Rateios!$A$6:$A$105,$O40,Rateios!$H$6:$H$105,"Sim",Rateios!$I$6:$I$105,"OK"),"")))</f>
        <v/>
      </c>
      <c r="Q40" s="34" t="n"/>
      <c r="R40" s="33">
        <f>IF($A40="","",IF($H40="","",$H40-N($I40)-N($J40)))</f>
        <v/>
      </c>
      <c r="S40" s="33">
        <f>IF($A40="","",IF($H40="","",$H40-N($I40)))</f>
        <v/>
      </c>
      <c r="T40" s="33">
        <f>IF($A40="","",IF($H40="","",$S40+N($K40)+N($L40)+N($N40)+N($P40)+N($Q40)))</f>
        <v/>
      </c>
      <c r="U40" s="33">
        <f>IF($A40="","",IF($T40="","",$T40-SUM($R40,$J40:$L40,$N40,$P40,$Q40)))</f>
        <v/>
      </c>
      <c r="V40" s="35">
        <f>IF($A40="","",IF(OR($T40="",$T40=0),"",IFERROR((N($N40)+N($P40))/$T40,"")))</f>
        <v/>
      </c>
      <c r="W40" s="20">
        <f>IF($A40="","",IF($D40="Inativo","Inativo",IF($B40="","Revisar: produto ausente",IF($H40="","Sem base de custo",IF($E40="","Revisar: data-base ausente",IF(OR($C40="",$F40="",$G40=""),"Revisar: identificação incompleta",IF(COUNTIF($A$6:$A$155,$A40)&gt;1,"Revisar: SKU duplicado",IF(OR($H40&lt;0,N($I40)&lt;0,N($J40)&lt;0,N($K40)&lt;0,N($L40)&lt;0,N($Q40)&lt;0),"Revisar: valor negativo",IF($H40=0,"Revisar: custo base zerado",IF(N($I40)+N($J40)&gt;$H40,"Revisar: impostos acima do custo",IF(AND($M40&lt;&gt;"",$O40&lt;&gt;"",$M40=$O40),"Revisar: rateio duplicado",IF(OR(AND($M40&lt;&gt;"",COUNTIFS(Rateios!$A$6:$A$105,$M40,Rateios!$H$6:$H$105,"Sim",Rateios!$I$6:$I$105,"OK")&lt;&gt;1),AND($O40&lt;&gt;"",COUNTIFS(Rateios!$A$6:$A$105,$O40,Rateios!$H$6:$H$105,"Sim",Rateios!$I$6:$I$105,"OK")&lt;&gt;1)),"Revisar: rateio inválido",IF($E40&gt;Resumo!$B$5,"Revisar: data-base futura",IF(Resumo!$B$5-$E40&gt;Resumo!$B$6,"Revisar: data-base vencida",IF(ABS(N($U40))&gt;0.01,"Revisar: diferença de conferência","OK")))))))))))))))</f>
        <v/>
      </c>
      <c r="X40" s="21" t="n"/>
    </row>
    <row r="41" ht="21" customHeight="1">
      <c r="A41" s="16" t="n"/>
      <c r="B41" s="16" t="n"/>
      <c r="C41" s="16" t="n"/>
      <c r="D41" s="17" t="n"/>
      <c r="E41" s="31" t="n"/>
      <c r="F41" s="17" t="n"/>
      <c r="G41" s="16" t="n"/>
      <c r="H41" s="34" t="n"/>
      <c r="I41" s="34" t="n"/>
      <c r="J41" s="34" t="n"/>
      <c r="K41" s="34" t="n"/>
      <c r="L41" s="34" t="n"/>
      <c r="M41" s="17" t="n"/>
      <c r="N41" s="33">
        <f>IF($A41="","",IF($M41="","",IF(COUNTIFS(Rateios!$A$6:$A$105,$M41,Rateios!$H$6:$H$105,"Sim",Rateios!$I$6:$I$105,"OK")=1,SUMIFS(Rateios!$G$6:$G$105,Rateios!$A$6:$A$105,$M41,Rateios!$H$6:$H$105,"Sim",Rateios!$I$6:$I$105,"OK"),"")))</f>
        <v/>
      </c>
      <c r="O41" s="17" t="n"/>
      <c r="P41" s="33">
        <f>IF($A41="","",IF($O41="","",IF(COUNTIFS(Rateios!$A$6:$A$105,$O41,Rateios!$H$6:$H$105,"Sim",Rateios!$I$6:$I$105,"OK")=1,SUMIFS(Rateios!$G$6:$G$105,Rateios!$A$6:$A$105,$O41,Rateios!$H$6:$H$105,"Sim",Rateios!$I$6:$I$105,"OK"),"")))</f>
        <v/>
      </c>
      <c r="Q41" s="34" t="n"/>
      <c r="R41" s="33">
        <f>IF($A41="","",IF($H41="","",$H41-N($I41)-N($J41)))</f>
        <v/>
      </c>
      <c r="S41" s="33">
        <f>IF($A41="","",IF($H41="","",$H41-N($I41)))</f>
        <v/>
      </c>
      <c r="T41" s="33">
        <f>IF($A41="","",IF($H41="","",$S41+N($K41)+N($L41)+N($N41)+N($P41)+N($Q41)))</f>
        <v/>
      </c>
      <c r="U41" s="33">
        <f>IF($A41="","",IF($T41="","",$T41-SUM($R41,$J41:$L41,$N41,$P41,$Q41)))</f>
        <v/>
      </c>
      <c r="V41" s="35">
        <f>IF($A41="","",IF(OR($T41="",$T41=0),"",IFERROR((N($N41)+N($P41))/$T41,"")))</f>
        <v/>
      </c>
      <c r="W41" s="20">
        <f>IF($A41="","",IF($D41="Inativo","Inativo",IF($B41="","Revisar: produto ausente",IF($H41="","Sem base de custo",IF($E41="","Revisar: data-base ausente",IF(OR($C41="",$F41="",$G41=""),"Revisar: identificação incompleta",IF(COUNTIF($A$6:$A$155,$A41)&gt;1,"Revisar: SKU duplicado",IF(OR($H41&lt;0,N($I41)&lt;0,N($J41)&lt;0,N($K41)&lt;0,N($L41)&lt;0,N($Q41)&lt;0),"Revisar: valor negativo",IF($H41=0,"Revisar: custo base zerado",IF(N($I41)+N($J41)&gt;$H41,"Revisar: impostos acima do custo",IF(AND($M41&lt;&gt;"",$O41&lt;&gt;"",$M41=$O41),"Revisar: rateio duplicado",IF(OR(AND($M41&lt;&gt;"",COUNTIFS(Rateios!$A$6:$A$105,$M41,Rateios!$H$6:$H$105,"Sim",Rateios!$I$6:$I$105,"OK")&lt;&gt;1),AND($O41&lt;&gt;"",COUNTIFS(Rateios!$A$6:$A$105,$O41,Rateios!$H$6:$H$105,"Sim",Rateios!$I$6:$I$105,"OK")&lt;&gt;1)),"Revisar: rateio inválido",IF($E41&gt;Resumo!$B$5,"Revisar: data-base futura",IF(Resumo!$B$5-$E41&gt;Resumo!$B$6,"Revisar: data-base vencida",IF(ABS(N($U41))&gt;0.01,"Revisar: diferença de conferência","OK")))))))))))))))</f>
        <v/>
      </c>
      <c r="X41" s="21" t="n"/>
    </row>
    <row r="42" ht="21" customHeight="1">
      <c r="A42" s="16" t="n"/>
      <c r="B42" s="16" t="n"/>
      <c r="C42" s="16" t="n"/>
      <c r="D42" s="17" t="n"/>
      <c r="E42" s="31" t="n"/>
      <c r="F42" s="17" t="n"/>
      <c r="G42" s="16" t="n"/>
      <c r="H42" s="34" t="n"/>
      <c r="I42" s="34" t="n"/>
      <c r="J42" s="34" t="n"/>
      <c r="K42" s="34" t="n"/>
      <c r="L42" s="34" t="n"/>
      <c r="M42" s="17" t="n"/>
      <c r="N42" s="33">
        <f>IF($A42="","",IF($M42="","",IF(COUNTIFS(Rateios!$A$6:$A$105,$M42,Rateios!$H$6:$H$105,"Sim",Rateios!$I$6:$I$105,"OK")=1,SUMIFS(Rateios!$G$6:$G$105,Rateios!$A$6:$A$105,$M42,Rateios!$H$6:$H$105,"Sim",Rateios!$I$6:$I$105,"OK"),"")))</f>
        <v/>
      </c>
      <c r="O42" s="17" t="n"/>
      <c r="P42" s="33">
        <f>IF($A42="","",IF($O42="","",IF(COUNTIFS(Rateios!$A$6:$A$105,$O42,Rateios!$H$6:$H$105,"Sim",Rateios!$I$6:$I$105,"OK")=1,SUMIFS(Rateios!$G$6:$G$105,Rateios!$A$6:$A$105,$O42,Rateios!$H$6:$H$105,"Sim",Rateios!$I$6:$I$105,"OK"),"")))</f>
        <v/>
      </c>
      <c r="Q42" s="34" t="n"/>
      <c r="R42" s="33">
        <f>IF($A42="","",IF($H42="","",$H42-N($I42)-N($J42)))</f>
        <v/>
      </c>
      <c r="S42" s="33">
        <f>IF($A42="","",IF($H42="","",$H42-N($I42)))</f>
        <v/>
      </c>
      <c r="T42" s="33">
        <f>IF($A42="","",IF($H42="","",$S42+N($K42)+N($L42)+N($N42)+N($P42)+N($Q42)))</f>
        <v/>
      </c>
      <c r="U42" s="33">
        <f>IF($A42="","",IF($T42="","",$T42-SUM($R42,$J42:$L42,$N42,$P42,$Q42)))</f>
        <v/>
      </c>
      <c r="V42" s="35">
        <f>IF($A42="","",IF(OR($T42="",$T42=0),"",IFERROR((N($N42)+N($P42))/$T42,"")))</f>
        <v/>
      </c>
      <c r="W42" s="20">
        <f>IF($A42="","",IF($D42="Inativo","Inativo",IF($B42="","Revisar: produto ausente",IF($H42="","Sem base de custo",IF($E42="","Revisar: data-base ausente",IF(OR($C42="",$F42="",$G42=""),"Revisar: identificação incompleta",IF(COUNTIF($A$6:$A$155,$A42)&gt;1,"Revisar: SKU duplicado",IF(OR($H42&lt;0,N($I42)&lt;0,N($J42)&lt;0,N($K42)&lt;0,N($L42)&lt;0,N($Q42)&lt;0),"Revisar: valor negativo",IF($H42=0,"Revisar: custo base zerado",IF(N($I42)+N($J42)&gt;$H42,"Revisar: impostos acima do custo",IF(AND($M42&lt;&gt;"",$O42&lt;&gt;"",$M42=$O42),"Revisar: rateio duplicado",IF(OR(AND($M42&lt;&gt;"",COUNTIFS(Rateios!$A$6:$A$105,$M42,Rateios!$H$6:$H$105,"Sim",Rateios!$I$6:$I$105,"OK")&lt;&gt;1),AND($O42&lt;&gt;"",COUNTIFS(Rateios!$A$6:$A$105,$O42,Rateios!$H$6:$H$105,"Sim",Rateios!$I$6:$I$105,"OK")&lt;&gt;1)),"Revisar: rateio inválido",IF($E42&gt;Resumo!$B$5,"Revisar: data-base futura",IF(Resumo!$B$5-$E42&gt;Resumo!$B$6,"Revisar: data-base vencida",IF(ABS(N($U42))&gt;0.01,"Revisar: diferença de conferência","OK")))))))))))))))</f>
        <v/>
      </c>
      <c r="X42" s="21" t="n"/>
    </row>
    <row r="43" ht="21" customHeight="1">
      <c r="A43" s="16" t="n"/>
      <c r="B43" s="16" t="n"/>
      <c r="C43" s="16" t="n"/>
      <c r="D43" s="17" t="n"/>
      <c r="E43" s="31" t="n"/>
      <c r="F43" s="17" t="n"/>
      <c r="G43" s="16" t="n"/>
      <c r="H43" s="34" t="n"/>
      <c r="I43" s="34" t="n"/>
      <c r="J43" s="34" t="n"/>
      <c r="K43" s="34" t="n"/>
      <c r="L43" s="34" t="n"/>
      <c r="M43" s="17" t="n"/>
      <c r="N43" s="33">
        <f>IF($A43="","",IF($M43="","",IF(COUNTIFS(Rateios!$A$6:$A$105,$M43,Rateios!$H$6:$H$105,"Sim",Rateios!$I$6:$I$105,"OK")=1,SUMIFS(Rateios!$G$6:$G$105,Rateios!$A$6:$A$105,$M43,Rateios!$H$6:$H$105,"Sim",Rateios!$I$6:$I$105,"OK"),"")))</f>
        <v/>
      </c>
      <c r="O43" s="17" t="n"/>
      <c r="P43" s="33">
        <f>IF($A43="","",IF($O43="","",IF(COUNTIFS(Rateios!$A$6:$A$105,$O43,Rateios!$H$6:$H$105,"Sim",Rateios!$I$6:$I$105,"OK")=1,SUMIFS(Rateios!$G$6:$G$105,Rateios!$A$6:$A$105,$O43,Rateios!$H$6:$H$105,"Sim",Rateios!$I$6:$I$105,"OK"),"")))</f>
        <v/>
      </c>
      <c r="Q43" s="34" t="n"/>
      <c r="R43" s="33">
        <f>IF($A43="","",IF($H43="","",$H43-N($I43)-N($J43)))</f>
        <v/>
      </c>
      <c r="S43" s="33">
        <f>IF($A43="","",IF($H43="","",$H43-N($I43)))</f>
        <v/>
      </c>
      <c r="T43" s="33">
        <f>IF($A43="","",IF($H43="","",$S43+N($K43)+N($L43)+N($N43)+N($P43)+N($Q43)))</f>
        <v/>
      </c>
      <c r="U43" s="33">
        <f>IF($A43="","",IF($T43="","",$T43-SUM($R43,$J43:$L43,$N43,$P43,$Q43)))</f>
        <v/>
      </c>
      <c r="V43" s="35">
        <f>IF($A43="","",IF(OR($T43="",$T43=0),"",IFERROR((N($N43)+N($P43))/$T43,"")))</f>
        <v/>
      </c>
      <c r="W43" s="20">
        <f>IF($A43="","",IF($D43="Inativo","Inativo",IF($B43="","Revisar: produto ausente",IF($H43="","Sem base de custo",IF($E43="","Revisar: data-base ausente",IF(OR($C43="",$F43="",$G43=""),"Revisar: identificação incompleta",IF(COUNTIF($A$6:$A$155,$A43)&gt;1,"Revisar: SKU duplicado",IF(OR($H43&lt;0,N($I43)&lt;0,N($J43)&lt;0,N($K43)&lt;0,N($L43)&lt;0,N($Q43)&lt;0),"Revisar: valor negativo",IF($H43=0,"Revisar: custo base zerado",IF(N($I43)+N($J43)&gt;$H43,"Revisar: impostos acima do custo",IF(AND($M43&lt;&gt;"",$O43&lt;&gt;"",$M43=$O43),"Revisar: rateio duplicado",IF(OR(AND($M43&lt;&gt;"",COUNTIFS(Rateios!$A$6:$A$105,$M43,Rateios!$H$6:$H$105,"Sim",Rateios!$I$6:$I$105,"OK")&lt;&gt;1),AND($O43&lt;&gt;"",COUNTIFS(Rateios!$A$6:$A$105,$O43,Rateios!$H$6:$H$105,"Sim",Rateios!$I$6:$I$105,"OK")&lt;&gt;1)),"Revisar: rateio inválido",IF($E43&gt;Resumo!$B$5,"Revisar: data-base futura",IF(Resumo!$B$5-$E43&gt;Resumo!$B$6,"Revisar: data-base vencida",IF(ABS(N($U43))&gt;0.01,"Revisar: diferença de conferência","OK")))))))))))))))</f>
        <v/>
      </c>
      <c r="X43" s="21" t="n"/>
    </row>
    <row r="44" ht="21" customHeight="1">
      <c r="A44" s="16" t="n"/>
      <c r="B44" s="16" t="n"/>
      <c r="C44" s="16" t="n"/>
      <c r="D44" s="17" t="n"/>
      <c r="E44" s="31" t="n"/>
      <c r="F44" s="17" t="n"/>
      <c r="G44" s="16" t="n"/>
      <c r="H44" s="34" t="n"/>
      <c r="I44" s="34" t="n"/>
      <c r="J44" s="34" t="n"/>
      <c r="K44" s="34" t="n"/>
      <c r="L44" s="34" t="n"/>
      <c r="M44" s="17" t="n"/>
      <c r="N44" s="33">
        <f>IF($A44="","",IF($M44="","",IF(COUNTIFS(Rateios!$A$6:$A$105,$M44,Rateios!$H$6:$H$105,"Sim",Rateios!$I$6:$I$105,"OK")=1,SUMIFS(Rateios!$G$6:$G$105,Rateios!$A$6:$A$105,$M44,Rateios!$H$6:$H$105,"Sim",Rateios!$I$6:$I$105,"OK"),"")))</f>
        <v/>
      </c>
      <c r="O44" s="17" t="n"/>
      <c r="P44" s="33">
        <f>IF($A44="","",IF($O44="","",IF(COUNTIFS(Rateios!$A$6:$A$105,$O44,Rateios!$H$6:$H$105,"Sim",Rateios!$I$6:$I$105,"OK")=1,SUMIFS(Rateios!$G$6:$G$105,Rateios!$A$6:$A$105,$O44,Rateios!$H$6:$H$105,"Sim",Rateios!$I$6:$I$105,"OK"),"")))</f>
        <v/>
      </c>
      <c r="Q44" s="34" t="n"/>
      <c r="R44" s="33">
        <f>IF($A44="","",IF($H44="","",$H44-N($I44)-N($J44)))</f>
        <v/>
      </c>
      <c r="S44" s="33">
        <f>IF($A44="","",IF($H44="","",$H44-N($I44)))</f>
        <v/>
      </c>
      <c r="T44" s="33">
        <f>IF($A44="","",IF($H44="","",$S44+N($K44)+N($L44)+N($N44)+N($P44)+N($Q44)))</f>
        <v/>
      </c>
      <c r="U44" s="33">
        <f>IF($A44="","",IF($T44="","",$T44-SUM($R44,$J44:$L44,$N44,$P44,$Q44)))</f>
        <v/>
      </c>
      <c r="V44" s="35">
        <f>IF($A44="","",IF(OR($T44="",$T44=0),"",IFERROR((N($N44)+N($P44))/$T44,"")))</f>
        <v/>
      </c>
      <c r="W44" s="20">
        <f>IF($A44="","",IF($D44="Inativo","Inativo",IF($B44="","Revisar: produto ausente",IF($H44="","Sem base de custo",IF($E44="","Revisar: data-base ausente",IF(OR($C44="",$F44="",$G44=""),"Revisar: identificação incompleta",IF(COUNTIF($A$6:$A$155,$A44)&gt;1,"Revisar: SKU duplicado",IF(OR($H44&lt;0,N($I44)&lt;0,N($J44)&lt;0,N($K44)&lt;0,N($L44)&lt;0,N($Q44)&lt;0),"Revisar: valor negativo",IF($H44=0,"Revisar: custo base zerado",IF(N($I44)+N($J44)&gt;$H44,"Revisar: impostos acima do custo",IF(AND($M44&lt;&gt;"",$O44&lt;&gt;"",$M44=$O44),"Revisar: rateio duplicado",IF(OR(AND($M44&lt;&gt;"",COUNTIFS(Rateios!$A$6:$A$105,$M44,Rateios!$H$6:$H$105,"Sim",Rateios!$I$6:$I$105,"OK")&lt;&gt;1),AND($O44&lt;&gt;"",COUNTIFS(Rateios!$A$6:$A$105,$O44,Rateios!$H$6:$H$105,"Sim",Rateios!$I$6:$I$105,"OK")&lt;&gt;1)),"Revisar: rateio inválido",IF($E44&gt;Resumo!$B$5,"Revisar: data-base futura",IF(Resumo!$B$5-$E44&gt;Resumo!$B$6,"Revisar: data-base vencida",IF(ABS(N($U44))&gt;0.01,"Revisar: diferença de conferência","OK")))))))))))))))</f>
        <v/>
      </c>
      <c r="X44" s="21" t="n"/>
    </row>
    <row r="45" ht="21" customHeight="1">
      <c r="A45" s="16" t="n"/>
      <c r="B45" s="16" t="n"/>
      <c r="C45" s="16" t="n"/>
      <c r="D45" s="17" t="n"/>
      <c r="E45" s="31" t="n"/>
      <c r="F45" s="17" t="n"/>
      <c r="G45" s="16" t="n"/>
      <c r="H45" s="34" t="n"/>
      <c r="I45" s="34" t="n"/>
      <c r="J45" s="34" t="n"/>
      <c r="K45" s="34" t="n"/>
      <c r="L45" s="34" t="n"/>
      <c r="M45" s="17" t="n"/>
      <c r="N45" s="33">
        <f>IF($A45="","",IF($M45="","",IF(COUNTIFS(Rateios!$A$6:$A$105,$M45,Rateios!$H$6:$H$105,"Sim",Rateios!$I$6:$I$105,"OK")=1,SUMIFS(Rateios!$G$6:$G$105,Rateios!$A$6:$A$105,$M45,Rateios!$H$6:$H$105,"Sim",Rateios!$I$6:$I$105,"OK"),"")))</f>
        <v/>
      </c>
      <c r="O45" s="17" t="n"/>
      <c r="P45" s="33">
        <f>IF($A45="","",IF($O45="","",IF(COUNTIFS(Rateios!$A$6:$A$105,$O45,Rateios!$H$6:$H$105,"Sim",Rateios!$I$6:$I$105,"OK")=1,SUMIFS(Rateios!$G$6:$G$105,Rateios!$A$6:$A$105,$O45,Rateios!$H$6:$H$105,"Sim",Rateios!$I$6:$I$105,"OK"),"")))</f>
        <v/>
      </c>
      <c r="Q45" s="34" t="n"/>
      <c r="R45" s="33">
        <f>IF($A45="","",IF($H45="","",$H45-N($I45)-N($J45)))</f>
        <v/>
      </c>
      <c r="S45" s="33">
        <f>IF($A45="","",IF($H45="","",$H45-N($I45)))</f>
        <v/>
      </c>
      <c r="T45" s="33">
        <f>IF($A45="","",IF($H45="","",$S45+N($K45)+N($L45)+N($N45)+N($P45)+N($Q45)))</f>
        <v/>
      </c>
      <c r="U45" s="33">
        <f>IF($A45="","",IF($T45="","",$T45-SUM($R45,$J45:$L45,$N45,$P45,$Q45)))</f>
        <v/>
      </c>
      <c r="V45" s="35">
        <f>IF($A45="","",IF(OR($T45="",$T45=0),"",IFERROR((N($N45)+N($P45))/$T45,"")))</f>
        <v/>
      </c>
      <c r="W45" s="20">
        <f>IF($A45="","",IF($D45="Inativo","Inativo",IF($B45="","Revisar: produto ausente",IF($H45="","Sem base de custo",IF($E45="","Revisar: data-base ausente",IF(OR($C45="",$F45="",$G45=""),"Revisar: identificação incompleta",IF(COUNTIF($A$6:$A$155,$A45)&gt;1,"Revisar: SKU duplicado",IF(OR($H45&lt;0,N($I45)&lt;0,N($J45)&lt;0,N($K45)&lt;0,N($L45)&lt;0,N($Q45)&lt;0),"Revisar: valor negativo",IF($H45=0,"Revisar: custo base zerado",IF(N($I45)+N($J45)&gt;$H45,"Revisar: impostos acima do custo",IF(AND($M45&lt;&gt;"",$O45&lt;&gt;"",$M45=$O45),"Revisar: rateio duplicado",IF(OR(AND($M45&lt;&gt;"",COUNTIFS(Rateios!$A$6:$A$105,$M45,Rateios!$H$6:$H$105,"Sim",Rateios!$I$6:$I$105,"OK")&lt;&gt;1),AND($O45&lt;&gt;"",COUNTIFS(Rateios!$A$6:$A$105,$O45,Rateios!$H$6:$H$105,"Sim",Rateios!$I$6:$I$105,"OK")&lt;&gt;1)),"Revisar: rateio inválido",IF($E45&gt;Resumo!$B$5,"Revisar: data-base futura",IF(Resumo!$B$5-$E45&gt;Resumo!$B$6,"Revisar: data-base vencida",IF(ABS(N($U45))&gt;0.01,"Revisar: diferença de conferência","OK")))))))))))))))</f>
        <v/>
      </c>
      <c r="X45" s="21" t="n"/>
    </row>
    <row r="46" ht="21" customHeight="1">
      <c r="A46" s="16" t="n"/>
      <c r="B46" s="16" t="n"/>
      <c r="C46" s="16" t="n"/>
      <c r="D46" s="17" t="n"/>
      <c r="E46" s="31" t="n"/>
      <c r="F46" s="17" t="n"/>
      <c r="G46" s="16" t="n"/>
      <c r="H46" s="34" t="n"/>
      <c r="I46" s="34" t="n"/>
      <c r="J46" s="34" t="n"/>
      <c r="K46" s="34" t="n"/>
      <c r="L46" s="34" t="n"/>
      <c r="M46" s="17" t="n"/>
      <c r="N46" s="33">
        <f>IF($A46="","",IF($M46="","",IF(COUNTIFS(Rateios!$A$6:$A$105,$M46,Rateios!$H$6:$H$105,"Sim",Rateios!$I$6:$I$105,"OK")=1,SUMIFS(Rateios!$G$6:$G$105,Rateios!$A$6:$A$105,$M46,Rateios!$H$6:$H$105,"Sim",Rateios!$I$6:$I$105,"OK"),"")))</f>
        <v/>
      </c>
      <c r="O46" s="17" t="n"/>
      <c r="P46" s="33">
        <f>IF($A46="","",IF($O46="","",IF(COUNTIFS(Rateios!$A$6:$A$105,$O46,Rateios!$H$6:$H$105,"Sim",Rateios!$I$6:$I$105,"OK")=1,SUMIFS(Rateios!$G$6:$G$105,Rateios!$A$6:$A$105,$O46,Rateios!$H$6:$H$105,"Sim",Rateios!$I$6:$I$105,"OK"),"")))</f>
        <v/>
      </c>
      <c r="Q46" s="34" t="n"/>
      <c r="R46" s="33">
        <f>IF($A46="","",IF($H46="","",$H46-N($I46)-N($J46)))</f>
        <v/>
      </c>
      <c r="S46" s="33">
        <f>IF($A46="","",IF($H46="","",$H46-N($I46)))</f>
        <v/>
      </c>
      <c r="T46" s="33">
        <f>IF($A46="","",IF($H46="","",$S46+N($K46)+N($L46)+N($N46)+N($P46)+N($Q46)))</f>
        <v/>
      </c>
      <c r="U46" s="33">
        <f>IF($A46="","",IF($T46="","",$T46-SUM($R46,$J46:$L46,$N46,$P46,$Q46)))</f>
        <v/>
      </c>
      <c r="V46" s="35">
        <f>IF($A46="","",IF(OR($T46="",$T46=0),"",IFERROR((N($N46)+N($P46))/$T46,"")))</f>
        <v/>
      </c>
      <c r="W46" s="20">
        <f>IF($A46="","",IF($D46="Inativo","Inativo",IF($B46="","Revisar: produto ausente",IF($H46="","Sem base de custo",IF($E46="","Revisar: data-base ausente",IF(OR($C46="",$F46="",$G46=""),"Revisar: identificação incompleta",IF(COUNTIF($A$6:$A$155,$A46)&gt;1,"Revisar: SKU duplicado",IF(OR($H46&lt;0,N($I46)&lt;0,N($J46)&lt;0,N($K46)&lt;0,N($L46)&lt;0,N($Q46)&lt;0),"Revisar: valor negativo",IF($H46=0,"Revisar: custo base zerado",IF(N($I46)+N($J46)&gt;$H46,"Revisar: impostos acima do custo",IF(AND($M46&lt;&gt;"",$O46&lt;&gt;"",$M46=$O46),"Revisar: rateio duplicado",IF(OR(AND($M46&lt;&gt;"",COUNTIFS(Rateios!$A$6:$A$105,$M46,Rateios!$H$6:$H$105,"Sim",Rateios!$I$6:$I$105,"OK")&lt;&gt;1),AND($O46&lt;&gt;"",COUNTIFS(Rateios!$A$6:$A$105,$O46,Rateios!$H$6:$H$105,"Sim",Rateios!$I$6:$I$105,"OK")&lt;&gt;1)),"Revisar: rateio inválido",IF($E46&gt;Resumo!$B$5,"Revisar: data-base futura",IF(Resumo!$B$5-$E46&gt;Resumo!$B$6,"Revisar: data-base vencida",IF(ABS(N($U46))&gt;0.01,"Revisar: diferença de conferência","OK")))))))))))))))</f>
        <v/>
      </c>
      <c r="X46" s="21" t="n"/>
    </row>
    <row r="47" ht="21" customHeight="1">
      <c r="A47" s="16" t="n"/>
      <c r="B47" s="16" t="n"/>
      <c r="C47" s="16" t="n"/>
      <c r="D47" s="17" t="n"/>
      <c r="E47" s="31" t="n"/>
      <c r="F47" s="17" t="n"/>
      <c r="G47" s="16" t="n"/>
      <c r="H47" s="34" t="n"/>
      <c r="I47" s="34" t="n"/>
      <c r="J47" s="34" t="n"/>
      <c r="K47" s="34" t="n"/>
      <c r="L47" s="34" t="n"/>
      <c r="M47" s="17" t="n"/>
      <c r="N47" s="33">
        <f>IF($A47="","",IF($M47="","",IF(COUNTIFS(Rateios!$A$6:$A$105,$M47,Rateios!$H$6:$H$105,"Sim",Rateios!$I$6:$I$105,"OK")=1,SUMIFS(Rateios!$G$6:$G$105,Rateios!$A$6:$A$105,$M47,Rateios!$H$6:$H$105,"Sim",Rateios!$I$6:$I$105,"OK"),"")))</f>
        <v/>
      </c>
      <c r="O47" s="17" t="n"/>
      <c r="P47" s="33">
        <f>IF($A47="","",IF($O47="","",IF(COUNTIFS(Rateios!$A$6:$A$105,$O47,Rateios!$H$6:$H$105,"Sim",Rateios!$I$6:$I$105,"OK")=1,SUMIFS(Rateios!$G$6:$G$105,Rateios!$A$6:$A$105,$O47,Rateios!$H$6:$H$105,"Sim",Rateios!$I$6:$I$105,"OK"),"")))</f>
        <v/>
      </c>
      <c r="Q47" s="34" t="n"/>
      <c r="R47" s="33">
        <f>IF($A47="","",IF($H47="","",$H47-N($I47)-N($J47)))</f>
        <v/>
      </c>
      <c r="S47" s="33">
        <f>IF($A47="","",IF($H47="","",$H47-N($I47)))</f>
        <v/>
      </c>
      <c r="T47" s="33">
        <f>IF($A47="","",IF($H47="","",$S47+N($K47)+N($L47)+N($N47)+N($P47)+N($Q47)))</f>
        <v/>
      </c>
      <c r="U47" s="33">
        <f>IF($A47="","",IF($T47="","",$T47-SUM($R47,$J47:$L47,$N47,$P47,$Q47)))</f>
        <v/>
      </c>
      <c r="V47" s="35">
        <f>IF($A47="","",IF(OR($T47="",$T47=0),"",IFERROR((N($N47)+N($P47))/$T47,"")))</f>
        <v/>
      </c>
      <c r="W47" s="20">
        <f>IF($A47="","",IF($D47="Inativo","Inativo",IF($B47="","Revisar: produto ausente",IF($H47="","Sem base de custo",IF($E47="","Revisar: data-base ausente",IF(OR($C47="",$F47="",$G47=""),"Revisar: identificação incompleta",IF(COUNTIF($A$6:$A$155,$A47)&gt;1,"Revisar: SKU duplicado",IF(OR($H47&lt;0,N($I47)&lt;0,N($J47)&lt;0,N($K47)&lt;0,N($L47)&lt;0,N($Q47)&lt;0),"Revisar: valor negativo",IF($H47=0,"Revisar: custo base zerado",IF(N($I47)+N($J47)&gt;$H47,"Revisar: impostos acima do custo",IF(AND($M47&lt;&gt;"",$O47&lt;&gt;"",$M47=$O47),"Revisar: rateio duplicado",IF(OR(AND($M47&lt;&gt;"",COUNTIFS(Rateios!$A$6:$A$105,$M47,Rateios!$H$6:$H$105,"Sim",Rateios!$I$6:$I$105,"OK")&lt;&gt;1),AND($O47&lt;&gt;"",COUNTIFS(Rateios!$A$6:$A$105,$O47,Rateios!$H$6:$H$105,"Sim",Rateios!$I$6:$I$105,"OK")&lt;&gt;1)),"Revisar: rateio inválido",IF($E47&gt;Resumo!$B$5,"Revisar: data-base futura",IF(Resumo!$B$5-$E47&gt;Resumo!$B$6,"Revisar: data-base vencida",IF(ABS(N($U47))&gt;0.01,"Revisar: diferença de conferência","OK")))))))))))))))</f>
        <v/>
      </c>
      <c r="X47" s="21" t="n"/>
    </row>
    <row r="48" ht="21" customHeight="1">
      <c r="A48" s="16" t="n"/>
      <c r="B48" s="16" t="n"/>
      <c r="C48" s="16" t="n"/>
      <c r="D48" s="17" t="n"/>
      <c r="E48" s="31" t="n"/>
      <c r="F48" s="17" t="n"/>
      <c r="G48" s="16" t="n"/>
      <c r="H48" s="34" t="n"/>
      <c r="I48" s="34" t="n"/>
      <c r="J48" s="34" t="n"/>
      <c r="K48" s="34" t="n"/>
      <c r="L48" s="34" t="n"/>
      <c r="M48" s="17" t="n"/>
      <c r="N48" s="33">
        <f>IF($A48="","",IF($M48="","",IF(COUNTIFS(Rateios!$A$6:$A$105,$M48,Rateios!$H$6:$H$105,"Sim",Rateios!$I$6:$I$105,"OK")=1,SUMIFS(Rateios!$G$6:$G$105,Rateios!$A$6:$A$105,$M48,Rateios!$H$6:$H$105,"Sim",Rateios!$I$6:$I$105,"OK"),"")))</f>
        <v/>
      </c>
      <c r="O48" s="17" t="n"/>
      <c r="P48" s="33">
        <f>IF($A48="","",IF($O48="","",IF(COUNTIFS(Rateios!$A$6:$A$105,$O48,Rateios!$H$6:$H$105,"Sim",Rateios!$I$6:$I$105,"OK")=1,SUMIFS(Rateios!$G$6:$G$105,Rateios!$A$6:$A$105,$O48,Rateios!$H$6:$H$105,"Sim",Rateios!$I$6:$I$105,"OK"),"")))</f>
        <v/>
      </c>
      <c r="Q48" s="34" t="n"/>
      <c r="R48" s="33">
        <f>IF($A48="","",IF($H48="","",$H48-N($I48)-N($J48)))</f>
        <v/>
      </c>
      <c r="S48" s="33">
        <f>IF($A48="","",IF($H48="","",$H48-N($I48)))</f>
        <v/>
      </c>
      <c r="T48" s="33">
        <f>IF($A48="","",IF($H48="","",$S48+N($K48)+N($L48)+N($N48)+N($P48)+N($Q48)))</f>
        <v/>
      </c>
      <c r="U48" s="33">
        <f>IF($A48="","",IF($T48="","",$T48-SUM($R48,$J48:$L48,$N48,$P48,$Q48)))</f>
        <v/>
      </c>
      <c r="V48" s="35">
        <f>IF($A48="","",IF(OR($T48="",$T48=0),"",IFERROR((N($N48)+N($P48))/$T48,"")))</f>
        <v/>
      </c>
      <c r="W48" s="20">
        <f>IF($A48="","",IF($D48="Inativo","Inativo",IF($B48="","Revisar: produto ausente",IF($H48="","Sem base de custo",IF($E48="","Revisar: data-base ausente",IF(OR($C48="",$F48="",$G48=""),"Revisar: identificação incompleta",IF(COUNTIF($A$6:$A$155,$A48)&gt;1,"Revisar: SKU duplicado",IF(OR($H48&lt;0,N($I48)&lt;0,N($J48)&lt;0,N($K48)&lt;0,N($L48)&lt;0,N($Q48)&lt;0),"Revisar: valor negativo",IF($H48=0,"Revisar: custo base zerado",IF(N($I48)+N($J48)&gt;$H48,"Revisar: impostos acima do custo",IF(AND($M48&lt;&gt;"",$O48&lt;&gt;"",$M48=$O48),"Revisar: rateio duplicado",IF(OR(AND($M48&lt;&gt;"",COUNTIFS(Rateios!$A$6:$A$105,$M48,Rateios!$H$6:$H$105,"Sim",Rateios!$I$6:$I$105,"OK")&lt;&gt;1),AND($O48&lt;&gt;"",COUNTIFS(Rateios!$A$6:$A$105,$O48,Rateios!$H$6:$H$105,"Sim",Rateios!$I$6:$I$105,"OK")&lt;&gt;1)),"Revisar: rateio inválido",IF($E48&gt;Resumo!$B$5,"Revisar: data-base futura",IF(Resumo!$B$5-$E48&gt;Resumo!$B$6,"Revisar: data-base vencida",IF(ABS(N($U48))&gt;0.01,"Revisar: diferença de conferência","OK")))))))))))))))</f>
        <v/>
      </c>
      <c r="X48" s="21" t="n"/>
    </row>
    <row r="49" ht="21" customHeight="1">
      <c r="A49" s="16" t="n"/>
      <c r="B49" s="16" t="n"/>
      <c r="C49" s="16" t="n"/>
      <c r="D49" s="17" t="n"/>
      <c r="E49" s="31" t="n"/>
      <c r="F49" s="17" t="n"/>
      <c r="G49" s="16" t="n"/>
      <c r="H49" s="34" t="n"/>
      <c r="I49" s="34" t="n"/>
      <c r="J49" s="34" t="n"/>
      <c r="K49" s="34" t="n"/>
      <c r="L49" s="34" t="n"/>
      <c r="M49" s="17" t="n"/>
      <c r="N49" s="33">
        <f>IF($A49="","",IF($M49="","",IF(COUNTIFS(Rateios!$A$6:$A$105,$M49,Rateios!$H$6:$H$105,"Sim",Rateios!$I$6:$I$105,"OK")=1,SUMIFS(Rateios!$G$6:$G$105,Rateios!$A$6:$A$105,$M49,Rateios!$H$6:$H$105,"Sim",Rateios!$I$6:$I$105,"OK"),"")))</f>
        <v/>
      </c>
      <c r="O49" s="17" t="n"/>
      <c r="P49" s="33">
        <f>IF($A49="","",IF($O49="","",IF(COUNTIFS(Rateios!$A$6:$A$105,$O49,Rateios!$H$6:$H$105,"Sim",Rateios!$I$6:$I$105,"OK")=1,SUMIFS(Rateios!$G$6:$G$105,Rateios!$A$6:$A$105,$O49,Rateios!$H$6:$H$105,"Sim",Rateios!$I$6:$I$105,"OK"),"")))</f>
        <v/>
      </c>
      <c r="Q49" s="34" t="n"/>
      <c r="R49" s="33">
        <f>IF($A49="","",IF($H49="","",$H49-N($I49)-N($J49)))</f>
        <v/>
      </c>
      <c r="S49" s="33">
        <f>IF($A49="","",IF($H49="","",$H49-N($I49)))</f>
        <v/>
      </c>
      <c r="T49" s="33">
        <f>IF($A49="","",IF($H49="","",$S49+N($K49)+N($L49)+N($N49)+N($P49)+N($Q49)))</f>
        <v/>
      </c>
      <c r="U49" s="33">
        <f>IF($A49="","",IF($T49="","",$T49-SUM($R49,$J49:$L49,$N49,$P49,$Q49)))</f>
        <v/>
      </c>
      <c r="V49" s="35">
        <f>IF($A49="","",IF(OR($T49="",$T49=0),"",IFERROR((N($N49)+N($P49))/$T49,"")))</f>
        <v/>
      </c>
      <c r="W49" s="20">
        <f>IF($A49="","",IF($D49="Inativo","Inativo",IF($B49="","Revisar: produto ausente",IF($H49="","Sem base de custo",IF($E49="","Revisar: data-base ausente",IF(OR($C49="",$F49="",$G49=""),"Revisar: identificação incompleta",IF(COUNTIF($A$6:$A$155,$A49)&gt;1,"Revisar: SKU duplicado",IF(OR($H49&lt;0,N($I49)&lt;0,N($J49)&lt;0,N($K49)&lt;0,N($L49)&lt;0,N($Q49)&lt;0),"Revisar: valor negativo",IF($H49=0,"Revisar: custo base zerado",IF(N($I49)+N($J49)&gt;$H49,"Revisar: impostos acima do custo",IF(AND($M49&lt;&gt;"",$O49&lt;&gt;"",$M49=$O49),"Revisar: rateio duplicado",IF(OR(AND($M49&lt;&gt;"",COUNTIFS(Rateios!$A$6:$A$105,$M49,Rateios!$H$6:$H$105,"Sim",Rateios!$I$6:$I$105,"OK")&lt;&gt;1),AND($O49&lt;&gt;"",COUNTIFS(Rateios!$A$6:$A$105,$O49,Rateios!$H$6:$H$105,"Sim",Rateios!$I$6:$I$105,"OK")&lt;&gt;1)),"Revisar: rateio inválido",IF($E49&gt;Resumo!$B$5,"Revisar: data-base futura",IF(Resumo!$B$5-$E49&gt;Resumo!$B$6,"Revisar: data-base vencida",IF(ABS(N($U49))&gt;0.01,"Revisar: diferença de conferência","OK")))))))))))))))</f>
        <v/>
      </c>
      <c r="X49" s="21" t="n"/>
    </row>
    <row r="50" ht="21" customHeight="1">
      <c r="A50" s="16" t="n"/>
      <c r="B50" s="16" t="n"/>
      <c r="C50" s="16" t="n"/>
      <c r="D50" s="17" t="n"/>
      <c r="E50" s="31" t="n"/>
      <c r="F50" s="17" t="n"/>
      <c r="G50" s="16" t="n"/>
      <c r="H50" s="34" t="n"/>
      <c r="I50" s="34" t="n"/>
      <c r="J50" s="34" t="n"/>
      <c r="K50" s="34" t="n"/>
      <c r="L50" s="34" t="n"/>
      <c r="M50" s="17" t="n"/>
      <c r="N50" s="33">
        <f>IF($A50="","",IF($M50="","",IF(COUNTIFS(Rateios!$A$6:$A$105,$M50,Rateios!$H$6:$H$105,"Sim",Rateios!$I$6:$I$105,"OK")=1,SUMIFS(Rateios!$G$6:$G$105,Rateios!$A$6:$A$105,$M50,Rateios!$H$6:$H$105,"Sim",Rateios!$I$6:$I$105,"OK"),"")))</f>
        <v/>
      </c>
      <c r="O50" s="17" t="n"/>
      <c r="P50" s="33">
        <f>IF($A50="","",IF($O50="","",IF(COUNTIFS(Rateios!$A$6:$A$105,$O50,Rateios!$H$6:$H$105,"Sim",Rateios!$I$6:$I$105,"OK")=1,SUMIFS(Rateios!$G$6:$G$105,Rateios!$A$6:$A$105,$O50,Rateios!$H$6:$H$105,"Sim",Rateios!$I$6:$I$105,"OK"),"")))</f>
        <v/>
      </c>
      <c r="Q50" s="34" t="n"/>
      <c r="R50" s="33">
        <f>IF($A50="","",IF($H50="","",$H50-N($I50)-N($J50)))</f>
        <v/>
      </c>
      <c r="S50" s="33">
        <f>IF($A50="","",IF($H50="","",$H50-N($I50)))</f>
        <v/>
      </c>
      <c r="T50" s="33">
        <f>IF($A50="","",IF($H50="","",$S50+N($K50)+N($L50)+N($N50)+N($P50)+N($Q50)))</f>
        <v/>
      </c>
      <c r="U50" s="33">
        <f>IF($A50="","",IF($T50="","",$T50-SUM($R50,$J50:$L50,$N50,$P50,$Q50)))</f>
        <v/>
      </c>
      <c r="V50" s="35">
        <f>IF($A50="","",IF(OR($T50="",$T50=0),"",IFERROR((N($N50)+N($P50))/$T50,"")))</f>
        <v/>
      </c>
      <c r="W50" s="20">
        <f>IF($A50="","",IF($D50="Inativo","Inativo",IF($B50="","Revisar: produto ausente",IF($H50="","Sem base de custo",IF($E50="","Revisar: data-base ausente",IF(OR($C50="",$F50="",$G50=""),"Revisar: identificação incompleta",IF(COUNTIF($A$6:$A$155,$A50)&gt;1,"Revisar: SKU duplicado",IF(OR($H50&lt;0,N($I50)&lt;0,N($J50)&lt;0,N($K50)&lt;0,N($L50)&lt;0,N($Q50)&lt;0),"Revisar: valor negativo",IF($H50=0,"Revisar: custo base zerado",IF(N($I50)+N($J50)&gt;$H50,"Revisar: impostos acima do custo",IF(AND($M50&lt;&gt;"",$O50&lt;&gt;"",$M50=$O50),"Revisar: rateio duplicado",IF(OR(AND($M50&lt;&gt;"",COUNTIFS(Rateios!$A$6:$A$105,$M50,Rateios!$H$6:$H$105,"Sim",Rateios!$I$6:$I$105,"OK")&lt;&gt;1),AND($O50&lt;&gt;"",COUNTIFS(Rateios!$A$6:$A$105,$O50,Rateios!$H$6:$H$105,"Sim",Rateios!$I$6:$I$105,"OK")&lt;&gt;1)),"Revisar: rateio inválido",IF($E50&gt;Resumo!$B$5,"Revisar: data-base futura",IF(Resumo!$B$5-$E50&gt;Resumo!$B$6,"Revisar: data-base vencida",IF(ABS(N($U50))&gt;0.01,"Revisar: diferença de conferência","OK")))))))))))))))</f>
        <v/>
      </c>
      <c r="X50" s="21" t="n"/>
    </row>
    <row r="51" ht="21" customHeight="1">
      <c r="A51" s="16" t="n"/>
      <c r="B51" s="16" t="n"/>
      <c r="C51" s="16" t="n"/>
      <c r="D51" s="17" t="n"/>
      <c r="E51" s="31" t="n"/>
      <c r="F51" s="17" t="n"/>
      <c r="G51" s="16" t="n"/>
      <c r="H51" s="34" t="n"/>
      <c r="I51" s="34" t="n"/>
      <c r="J51" s="34" t="n"/>
      <c r="K51" s="34" t="n"/>
      <c r="L51" s="34" t="n"/>
      <c r="M51" s="17" t="n"/>
      <c r="N51" s="33">
        <f>IF($A51="","",IF($M51="","",IF(COUNTIFS(Rateios!$A$6:$A$105,$M51,Rateios!$H$6:$H$105,"Sim",Rateios!$I$6:$I$105,"OK")=1,SUMIFS(Rateios!$G$6:$G$105,Rateios!$A$6:$A$105,$M51,Rateios!$H$6:$H$105,"Sim",Rateios!$I$6:$I$105,"OK"),"")))</f>
        <v/>
      </c>
      <c r="O51" s="17" t="n"/>
      <c r="P51" s="33">
        <f>IF($A51="","",IF($O51="","",IF(COUNTIFS(Rateios!$A$6:$A$105,$O51,Rateios!$H$6:$H$105,"Sim",Rateios!$I$6:$I$105,"OK")=1,SUMIFS(Rateios!$G$6:$G$105,Rateios!$A$6:$A$105,$O51,Rateios!$H$6:$H$105,"Sim",Rateios!$I$6:$I$105,"OK"),"")))</f>
        <v/>
      </c>
      <c r="Q51" s="34" t="n"/>
      <c r="R51" s="33">
        <f>IF($A51="","",IF($H51="","",$H51-N($I51)-N($J51)))</f>
        <v/>
      </c>
      <c r="S51" s="33">
        <f>IF($A51="","",IF($H51="","",$H51-N($I51)))</f>
        <v/>
      </c>
      <c r="T51" s="33">
        <f>IF($A51="","",IF($H51="","",$S51+N($K51)+N($L51)+N($N51)+N($P51)+N($Q51)))</f>
        <v/>
      </c>
      <c r="U51" s="33">
        <f>IF($A51="","",IF($T51="","",$T51-SUM($R51,$J51:$L51,$N51,$P51,$Q51)))</f>
        <v/>
      </c>
      <c r="V51" s="35">
        <f>IF($A51="","",IF(OR($T51="",$T51=0),"",IFERROR((N($N51)+N($P51))/$T51,"")))</f>
        <v/>
      </c>
      <c r="W51" s="20">
        <f>IF($A51="","",IF($D51="Inativo","Inativo",IF($B51="","Revisar: produto ausente",IF($H51="","Sem base de custo",IF($E51="","Revisar: data-base ausente",IF(OR($C51="",$F51="",$G51=""),"Revisar: identificação incompleta",IF(COUNTIF($A$6:$A$155,$A51)&gt;1,"Revisar: SKU duplicado",IF(OR($H51&lt;0,N($I51)&lt;0,N($J51)&lt;0,N($K51)&lt;0,N($L51)&lt;0,N($Q51)&lt;0),"Revisar: valor negativo",IF($H51=0,"Revisar: custo base zerado",IF(N($I51)+N($J51)&gt;$H51,"Revisar: impostos acima do custo",IF(AND($M51&lt;&gt;"",$O51&lt;&gt;"",$M51=$O51),"Revisar: rateio duplicado",IF(OR(AND($M51&lt;&gt;"",COUNTIFS(Rateios!$A$6:$A$105,$M51,Rateios!$H$6:$H$105,"Sim",Rateios!$I$6:$I$105,"OK")&lt;&gt;1),AND($O51&lt;&gt;"",COUNTIFS(Rateios!$A$6:$A$105,$O51,Rateios!$H$6:$H$105,"Sim",Rateios!$I$6:$I$105,"OK")&lt;&gt;1)),"Revisar: rateio inválido",IF($E51&gt;Resumo!$B$5,"Revisar: data-base futura",IF(Resumo!$B$5-$E51&gt;Resumo!$B$6,"Revisar: data-base vencida",IF(ABS(N($U51))&gt;0.01,"Revisar: diferença de conferência","OK")))))))))))))))</f>
        <v/>
      </c>
      <c r="X51" s="21" t="n"/>
    </row>
    <row r="52" ht="21" customHeight="1">
      <c r="A52" s="16" t="n"/>
      <c r="B52" s="16" t="n"/>
      <c r="C52" s="16" t="n"/>
      <c r="D52" s="17" t="n"/>
      <c r="E52" s="31" t="n"/>
      <c r="F52" s="17" t="n"/>
      <c r="G52" s="16" t="n"/>
      <c r="H52" s="34" t="n"/>
      <c r="I52" s="34" t="n"/>
      <c r="J52" s="34" t="n"/>
      <c r="K52" s="34" t="n"/>
      <c r="L52" s="34" t="n"/>
      <c r="M52" s="17" t="n"/>
      <c r="N52" s="33">
        <f>IF($A52="","",IF($M52="","",IF(COUNTIFS(Rateios!$A$6:$A$105,$M52,Rateios!$H$6:$H$105,"Sim",Rateios!$I$6:$I$105,"OK")=1,SUMIFS(Rateios!$G$6:$G$105,Rateios!$A$6:$A$105,$M52,Rateios!$H$6:$H$105,"Sim",Rateios!$I$6:$I$105,"OK"),"")))</f>
        <v/>
      </c>
      <c r="O52" s="17" t="n"/>
      <c r="P52" s="33">
        <f>IF($A52="","",IF($O52="","",IF(COUNTIFS(Rateios!$A$6:$A$105,$O52,Rateios!$H$6:$H$105,"Sim",Rateios!$I$6:$I$105,"OK")=1,SUMIFS(Rateios!$G$6:$G$105,Rateios!$A$6:$A$105,$O52,Rateios!$H$6:$H$105,"Sim",Rateios!$I$6:$I$105,"OK"),"")))</f>
        <v/>
      </c>
      <c r="Q52" s="34" t="n"/>
      <c r="R52" s="33">
        <f>IF($A52="","",IF($H52="","",$H52-N($I52)-N($J52)))</f>
        <v/>
      </c>
      <c r="S52" s="33">
        <f>IF($A52="","",IF($H52="","",$H52-N($I52)))</f>
        <v/>
      </c>
      <c r="T52" s="33">
        <f>IF($A52="","",IF($H52="","",$S52+N($K52)+N($L52)+N($N52)+N($P52)+N($Q52)))</f>
        <v/>
      </c>
      <c r="U52" s="33">
        <f>IF($A52="","",IF($T52="","",$T52-SUM($R52,$J52:$L52,$N52,$P52,$Q52)))</f>
        <v/>
      </c>
      <c r="V52" s="35">
        <f>IF($A52="","",IF(OR($T52="",$T52=0),"",IFERROR((N($N52)+N($P52))/$T52,"")))</f>
        <v/>
      </c>
      <c r="W52" s="20">
        <f>IF($A52="","",IF($D52="Inativo","Inativo",IF($B52="","Revisar: produto ausente",IF($H52="","Sem base de custo",IF($E52="","Revisar: data-base ausente",IF(OR($C52="",$F52="",$G52=""),"Revisar: identificação incompleta",IF(COUNTIF($A$6:$A$155,$A52)&gt;1,"Revisar: SKU duplicado",IF(OR($H52&lt;0,N($I52)&lt;0,N($J52)&lt;0,N($K52)&lt;0,N($L52)&lt;0,N($Q52)&lt;0),"Revisar: valor negativo",IF($H52=0,"Revisar: custo base zerado",IF(N($I52)+N($J52)&gt;$H52,"Revisar: impostos acima do custo",IF(AND($M52&lt;&gt;"",$O52&lt;&gt;"",$M52=$O52),"Revisar: rateio duplicado",IF(OR(AND($M52&lt;&gt;"",COUNTIFS(Rateios!$A$6:$A$105,$M52,Rateios!$H$6:$H$105,"Sim",Rateios!$I$6:$I$105,"OK")&lt;&gt;1),AND($O52&lt;&gt;"",COUNTIFS(Rateios!$A$6:$A$105,$O52,Rateios!$H$6:$H$105,"Sim",Rateios!$I$6:$I$105,"OK")&lt;&gt;1)),"Revisar: rateio inválido",IF($E52&gt;Resumo!$B$5,"Revisar: data-base futura",IF(Resumo!$B$5-$E52&gt;Resumo!$B$6,"Revisar: data-base vencida",IF(ABS(N($U52))&gt;0.01,"Revisar: diferença de conferência","OK")))))))))))))))</f>
        <v/>
      </c>
      <c r="X52" s="21" t="n"/>
    </row>
    <row r="53" ht="21" customHeight="1">
      <c r="A53" s="16" t="n"/>
      <c r="B53" s="16" t="n"/>
      <c r="C53" s="16" t="n"/>
      <c r="D53" s="17" t="n"/>
      <c r="E53" s="31" t="n"/>
      <c r="F53" s="17" t="n"/>
      <c r="G53" s="16" t="n"/>
      <c r="H53" s="34" t="n"/>
      <c r="I53" s="34" t="n"/>
      <c r="J53" s="34" t="n"/>
      <c r="K53" s="34" t="n"/>
      <c r="L53" s="34" t="n"/>
      <c r="M53" s="17" t="n"/>
      <c r="N53" s="33">
        <f>IF($A53="","",IF($M53="","",IF(COUNTIFS(Rateios!$A$6:$A$105,$M53,Rateios!$H$6:$H$105,"Sim",Rateios!$I$6:$I$105,"OK")=1,SUMIFS(Rateios!$G$6:$G$105,Rateios!$A$6:$A$105,$M53,Rateios!$H$6:$H$105,"Sim",Rateios!$I$6:$I$105,"OK"),"")))</f>
        <v/>
      </c>
      <c r="O53" s="17" t="n"/>
      <c r="P53" s="33">
        <f>IF($A53="","",IF($O53="","",IF(COUNTIFS(Rateios!$A$6:$A$105,$O53,Rateios!$H$6:$H$105,"Sim",Rateios!$I$6:$I$105,"OK")=1,SUMIFS(Rateios!$G$6:$G$105,Rateios!$A$6:$A$105,$O53,Rateios!$H$6:$H$105,"Sim",Rateios!$I$6:$I$105,"OK"),"")))</f>
        <v/>
      </c>
      <c r="Q53" s="34" t="n"/>
      <c r="R53" s="33">
        <f>IF($A53="","",IF($H53="","",$H53-N($I53)-N($J53)))</f>
        <v/>
      </c>
      <c r="S53" s="33">
        <f>IF($A53="","",IF($H53="","",$H53-N($I53)))</f>
        <v/>
      </c>
      <c r="T53" s="33">
        <f>IF($A53="","",IF($H53="","",$S53+N($K53)+N($L53)+N($N53)+N($P53)+N($Q53)))</f>
        <v/>
      </c>
      <c r="U53" s="33">
        <f>IF($A53="","",IF($T53="","",$T53-SUM($R53,$J53:$L53,$N53,$P53,$Q53)))</f>
        <v/>
      </c>
      <c r="V53" s="35">
        <f>IF($A53="","",IF(OR($T53="",$T53=0),"",IFERROR((N($N53)+N($P53))/$T53,"")))</f>
        <v/>
      </c>
      <c r="W53" s="20">
        <f>IF($A53="","",IF($D53="Inativo","Inativo",IF($B53="","Revisar: produto ausente",IF($H53="","Sem base de custo",IF($E53="","Revisar: data-base ausente",IF(OR($C53="",$F53="",$G53=""),"Revisar: identificação incompleta",IF(COUNTIF($A$6:$A$155,$A53)&gt;1,"Revisar: SKU duplicado",IF(OR($H53&lt;0,N($I53)&lt;0,N($J53)&lt;0,N($K53)&lt;0,N($L53)&lt;0,N($Q53)&lt;0),"Revisar: valor negativo",IF($H53=0,"Revisar: custo base zerado",IF(N($I53)+N($J53)&gt;$H53,"Revisar: impostos acima do custo",IF(AND($M53&lt;&gt;"",$O53&lt;&gt;"",$M53=$O53),"Revisar: rateio duplicado",IF(OR(AND($M53&lt;&gt;"",COUNTIFS(Rateios!$A$6:$A$105,$M53,Rateios!$H$6:$H$105,"Sim",Rateios!$I$6:$I$105,"OK")&lt;&gt;1),AND($O53&lt;&gt;"",COUNTIFS(Rateios!$A$6:$A$105,$O53,Rateios!$H$6:$H$105,"Sim",Rateios!$I$6:$I$105,"OK")&lt;&gt;1)),"Revisar: rateio inválido",IF($E53&gt;Resumo!$B$5,"Revisar: data-base futura",IF(Resumo!$B$5-$E53&gt;Resumo!$B$6,"Revisar: data-base vencida",IF(ABS(N($U53))&gt;0.01,"Revisar: diferença de conferência","OK")))))))))))))))</f>
        <v/>
      </c>
      <c r="X53" s="21" t="n"/>
    </row>
    <row r="54" ht="21" customHeight="1">
      <c r="A54" s="16" t="n"/>
      <c r="B54" s="16" t="n"/>
      <c r="C54" s="16" t="n"/>
      <c r="D54" s="17" t="n"/>
      <c r="E54" s="31" t="n"/>
      <c r="F54" s="17" t="n"/>
      <c r="G54" s="16" t="n"/>
      <c r="H54" s="34" t="n"/>
      <c r="I54" s="34" t="n"/>
      <c r="J54" s="34" t="n"/>
      <c r="K54" s="34" t="n"/>
      <c r="L54" s="34" t="n"/>
      <c r="M54" s="17" t="n"/>
      <c r="N54" s="33">
        <f>IF($A54="","",IF($M54="","",IF(COUNTIFS(Rateios!$A$6:$A$105,$M54,Rateios!$H$6:$H$105,"Sim",Rateios!$I$6:$I$105,"OK")=1,SUMIFS(Rateios!$G$6:$G$105,Rateios!$A$6:$A$105,$M54,Rateios!$H$6:$H$105,"Sim",Rateios!$I$6:$I$105,"OK"),"")))</f>
        <v/>
      </c>
      <c r="O54" s="17" t="n"/>
      <c r="P54" s="33">
        <f>IF($A54="","",IF($O54="","",IF(COUNTIFS(Rateios!$A$6:$A$105,$O54,Rateios!$H$6:$H$105,"Sim",Rateios!$I$6:$I$105,"OK")=1,SUMIFS(Rateios!$G$6:$G$105,Rateios!$A$6:$A$105,$O54,Rateios!$H$6:$H$105,"Sim",Rateios!$I$6:$I$105,"OK"),"")))</f>
        <v/>
      </c>
      <c r="Q54" s="34" t="n"/>
      <c r="R54" s="33">
        <f>IF($A54="","",IF($H54="","",$H54-N($I54)-N($J54)))</f>
        <v/>
      </c>
      <c r="S54" s="33">
        <f>IF($A54="","",IF($H54="","",$H54-N($I54)))</f>
        <v/>
      </c>
      <c r="T54" s="33">
        <f>IF($A54="","",IF($H54="","",$S54+N($K54)+N($L54)+N($N54)+N($P54)+N($Q54)))</f>
        <v/>
      </c>
      <c r="U54" s="33">
        <f>IF($A54="","",IF($T54="","",$T54-SUM($R54,$J54:$L54,$N54,$P54,$Q54)))</f>
        <v/>
      </c>
      <c r="V54" s="35">
        <f>IF($A54="","",IF(OR($T54="",$T54=0),"",IFERROR((N($N54)+N($P54))/$T54,"")))</f>
        <v/>
      </c>
      <c r="W54" s="20">
        <f>IF($A54="","",IF($D54="Inativo","Inativo",IF($B54="","Revisar: produto ausente",IF($H54="","Sem base de custo",IF($E54="","Revisar: data-base ausente",IF(OR($C54="",$F54="",$G54=""),"Revisar: identificação incompleta",IF(COUNTIF($A$6:$A$155,$A54)&gt;1,"Revisar: SKU duplicado",IF(OR($H54&lt;0,N($I54)&lt;0,N($J54)&lt;0,N($K54)&lt;0,N($L54)&lt;0,N($Q54)&lt;0),"Revisar: valor negativo",IF($H54=0,"Revisar: custo base zerado",IF(N($I54)+N($J54)&gt;$H54,"Revisar: impostos acima do custo",IF(AND($M54&lt;&gt;"",$O54&lt;&gt;"",$M54=$O54),"Revisar: rateio duplicado",IF(OR(AND($M54&lt;&gt;"",COUNTIFS(Rateios!$A$6:$A$105,$M54,Rateios!$H$6:$H$105,"Sim",Rateios!$I$6:$I$105,"OK")&lt;&gt;1),AND($O54&lt;&gt;"",COUNTIFS(Rateios!$A$6:$A$105,$O54,Rateios!$H$6:$H$105,"Sim",Rateios!$I$6:$I$105,"OK")&lt;&gt;1)),"Revisar: rateio inválido",IF($E54&gt;Resumo!$B$5,"Revisar: data-base futura",IF(Resumo!$B$5-$E54&gt;Resumo!$B$6,"Revisar: data-base vencida",IF(ABS(N($U54))&gt;0.01,"Revisar: diferença de conferência","OK")))))))))))))))</f>
        <v/>
      </c>
      <c r="X54" s="21" t="n"/>
    </row>
    <row r="55" ht="21" customHeight="1">
      <c r="A55" s="16" t="n"/>
      <c r="B55" s="16" t="n"/>
      <c r="C55" s="16" t="n"/>
      <c r="D55" s="17" t="n"/>
      <c r="E55" s="31" t="n"/>
      <c r="F55" s="17" t="n"/>
      <c r="G55" s="16" t="n"/>
      <c r="H55" s="34" t="n"/>
      <c r="I55" s="34" t="n"/>
      <c r="J55" s="34" t="n"/>
      <c r="K55" s="34" t="n"/>
      <c r="L55" s="34" t="n"/>
      <c r="M55" s="17" t="n"/>
      <c r="N55" s="33">
        <f>IF($A55="","",IF($M55="","",IF(COUNTIFS(Rateios!$A$6:$A$105,$M55,Rateios!$H$6:$H$105,"Sim",Rateios!$I$6:$I$105,"OK")=1,SUMIFS(Rateios!$G$6:$G$105,Rateios!$A$6:$A$105,$M55,Rateios!$H$6:$H$105,"Sim",Rateios!$I$6:$I$105,"OK"),"")))</f>
        <v/>
      </c>
      <c r="O55" s="17" t="n"/>
      <c r="P55" s="33">
        <f>IF($A55="","",IF($O55="","",IF(COUNTIFS(Rateios!$A$6:$A$105,$O55,Rateios!$H$6:$H$105,"Sim",Rateios!$I$6:$I$105,"OK")=1,SUMIFS(Rateios!$G$6:$G$105,Rateios!$A$6:$A$105,$O55,Rateios!$H$6:$H$105,"Sim",Rateios!$I$6:$I$105,"OK"),"")))</f>
        <v/>
      </c>
      <c r="Q55" s="34" t="n"/>
      <c r="R55" s="33">
        <f>IF($A55="","",IF($H55="","",$H55-N($I55)-N($J55)))</f>
        <v/>
      </c>
      <c r="S55" s="33">
        <f>IF($A55="","",IF($H55="","",$H55-N($I55)))</f>
        <v/>
      </c>
      <c r="T55" s="33">
        <f>IF($A55="","",IF($H55="","",$S55+N($K55)+N($L55)+N($N55)+N($P55)+N($Q55)))</f>
        <v/>
      </c>
      <c r="U55" s="33">
        <f>IF($A55="","",IF($T55="","",$T55-SUM($R55,$J55:$L55,$N55,$P55,$Q55)))</f>
        <v/>
      </c>
      <c r="V55" s="35">
        <f>IF($A55="","",IF(OR($T55="",$T55=0),"",IFERROR((N($N55)+N($P55))/$T55,"")))</f>
        <v/>
      </c>
      <c r="W55" s="20">
        <f>IF($A55="","",IF($D55="Inativo","Inativo",IF($B55="","Revisar: produto ausente",IF($H55="","Sem base de custo",IF($E55="","Revisar: data-base ausente",IF(OR($C55="",$F55="",$G55=""),"Revisar: identificação incompleta",IF(COUNTIF($A$6:$A$155,$A55)&gt;1,"Revisar: SKU duplicado",IF(OR($H55&lt;0,N($I55)&lt;0,N($J55)&lt;0,N($K55)&lt;0,N($L55)&lt;0,N($Q55)&lt;0),"Revisar: valor negativo",IF($H55=0,"Revisar: custo base zerado",IF(N($I55)+N($J55)&gt;$H55,"Revisar: impostos acima do custo",IF(AND($M55&lt;&gt;"",$O55&lt;&gt;"",$M55=$O55),"Revisar: rateio duplicado",IF(OR(AND($M55&lt;&gt;"",COUNTIFS(Rateios!$A$6:$A$105,$M55,Rateios!$H$6:$H$105,"Sim",Rateios!$I$6:$I$105,"OK")&lt;&gt;1),AND($O55&lt;&gt;"",COUNTIFS(Rateios!$A$6:$A$105,$O55,Rateios!$H$6:$H$105,"Sim",Rateios!$I$6:$I$105,"OK")&lt;&gt;1)),"Revisar: rateio inválido",IF($E55&gt;Resumo!$B$5,"Revisar: data-base futura",IF(Resumo!$B$5-$E55&gt;Resumo!$B$6,"Revisar: data-base vencida",IF(ABS(N($U55))&gt;0.01,"Revisar: diferença de conferência","OK")))))))))))))))</f>
        <v/>
      </c>
      <c r="X55" s="21" t="n"/>
    </row>
    <row r="56" ht="21" customHeight="1">
      <c r="A56" s="16" t="n"/>
      <c r="B56" s="16" t="n"/>
      <c r="C56" s="16" t="n"/>
      <c r="D56" s="17" t="n"/>
      <c r="E56" s="31" t="n"/>
      <c r="F56" s="17" t="n"/>
      <c r="G56" s="16" t="n"/>
      <c r="H56" s="34" t="n"/>
      <c r="I56" s="34" t="n"/>
      <c r="J56" s="34" t="n"/>
      <c r="K56" s="34" t="n"/>
      <c r="L56" s="34" t="n"/>
      <c r="M56" s="17" t="n"/>
      <c r="N56" s="33">
        <f>IF($A56="","",IF($M56="","",IF(COUNTIFS(Rateios!$A$6:$A$105,$M56,Rateios!$H$6:$H$105,"Sim",Rateios!$I$6:$I$105,"OK")=1,SUMIFS(Rateios!$G$6:$G$105,Rateios!$A$6:$A$105,$M56,Rateios!$H$6:$H$105,"Sim",Rateios!$I$6:$I$105,"OK"),"")))</f>
        <v/>
      </c>
      <c r="O56" s="17" t="n"/>
      <c r="P56" s="33">
        <f>IF($A56="","",IF($O56="","",IF(COUNTIFS(Rateios!$A$6:$A$105,$O56,Rateios!$H$6:$H$105,"Sim",Rateios!$I$6:$I$105,"OK")=1,SUMIFS(Rateios!$G$6:$G$105,Rateios!$A$6:$A$105,$O56,Rateios!$H$6:$H$105,"Sim",Rateios!$I$6:$I$105,"OK"),"")))</f>
        <v/>
      </c>
      <c r="Q56" s="34" t="n"/>
      <c r="R56" s="33">
        <f>IF($A56="","",IF($H56="","",$H56-N($I56)-N($J56)))</f>
        <v/>
      </c>
      <c r="S56" s="33">
        <f>IF($A56="","",IF($H56="","",$H56-N($I56)))</f>
        <v/>
      </c>
      <c r="T56" s="33">
        <f>IF($A56="","",IF($H56="","",$S56+N($K56)+N($L56)+N($N56)+N($P56)+N($Q56)))</f>
        <v/>
      </c>
      <c r="U56" s="33">
        <f>IF($A56="","",IF($T56="","",$T56-SUM($R56,$J56:$L56,$N56,$P56,$Q56)))</f>
        <v/>
      </c>
      <c r="V56" s="35">
        <f>IF($A56="","",IF(OR($T56="",$T56=0),"",IFERROR((N($N56)+N($P56))/$T56,"")))</f>
        <v/>
      </c>
      <c r="W56" s="20">
        <f>IF($A56="","",IF($D56="Inativo","Inativo",IF($B56="","Revisar: produto ausente",IF($H56="","Sem base de custo",IF($E56="","Revisar: data-base ausente",IF(OR($C56="",$F56="",$G56=""),"Revisar: identificação incompleta",IF(COUNTIF($A$6:$A$155,$A56)&gt;1,"Revisar: SKU duplicado",IF(OR($H56&lt;0,N($I56)&lt;0,N($J56)&lt;0,N($K56)&lt;0,N($L56)&lt;0,N($Q56)&lt;0),"Revisar: valor negativo",IF($H56=0,"Revisar: custo base zerado",IF(N($I56)+N($J56)&gt;$H56,"Revisar: impostos acima do custo",IF(AND($M56&lt;&gt;"",$O56&lt;&gt;"",$M56=$O56),"Revisar: rateio duplicado",IF(OR(AND($M56&lt;&gt;"",COUNTIFS(Rateios!$A$6:$A$105,$M56,Rateios!$H$6:$H$105,"Sim",Rateios!$I$6:$I$105,"OK")&lt;&gt;1),AND($O56&lt;&gt;"",COUNTIFS(Rateios!$A$6:$A$105,$O56,Rateios!$H$6:$H$105,"Sim",Rateios!$I$6:$I$105,"OK")&lt;&gt;1)),"Revisar: rateio inválido",IF($E56&gt;Resumo!$B$5,"Revisar: data-base futura",IF(Resumo!$B$5-$E56&gt;Resumo!$B$6,"Revisar: data-base vencida",IF(ABS(N($U56))&gt;0.01,"Revisar: diferença de conferência","OK")))))))))))))))</f>
        <v/>
      </c>
      <c r="X56" s="21" t="n"/>
    </row>
    <row r="57" ht="21" customHeight="1">
      <c r="A57" s="16" t="n"/>
      <c r="B57" s="16" t="n"/>
      <c r="C57" s="16" t="n"/>
      <c r="D57" s="17" t="n"/>
      <c r="E57" s="31" t="n"/>
      <c r="F57" s="17" t="n"/>
      <c r="G57" s="16" t="n"/>
      <c r="H57" s="34" t="n"/>
      <c r="I57" s="34" t="n"/>
      <c r="J57" s="34" t="n"/>
      <c r="K57" s="34" t="n"/>
      <c r="L57" s="34" t="n"/>
      <c r="M57" s="17" t="n"/>
      <c r="N57" s="33">
        <f>IF($A57="","",IF($M57="","",IF(COUNTIFS(Rateios!$A$6:$A$105,$M57,Rateios!$H$6:$H$105,"Sim",Rateios!$I$6:$I$105,"OK")=1,SUMIFS(Rateios!$G$6:$G$105,Rateios!$A$6:$A$105,$M57,Rateios!$H$6:$H$105,"Sim",Rateios!$I$6:$I$105,"OK"),"")))</f>
        <v/>
      </c>
      <c r="O57" s="17" t="n"/>
      <c r="P57" s="33">
        <f>IF($A57="","",IF($O57="","",IF(COUNTIFS(Rateios!$A$6:$A$105,$O57,Rateios!$H$6:$H$105,"Sim",Rateios!$I$6:$I$105,"OK")=1,SUMIFS(Rateios!$G$6:$G$105,Rateios!$A$6:$A$105,$O57,Rateios!$H$6:$H$105,"Sim",Rateios!$I$6:$I$105,"OK"),"")))</f>
        <v/>
      </c>
      <c r="Q57" s="34" t="n"/>
      <c r="R57" s="33">
        <f>IF($A57="","",IF($H57="","",$H57-N($I57)-N($J57)))</f>
        <v/>
      </c>
      <c r="S57" s="33">
        <f>IF($A57="","",IF($H57="","",$H57-N($I57)))</f>
        <v/>
      </c>
      <c r="T57" s="33">
        <f>IF($A57="","",IF($H57="","",$S57+N($K57)+N($L57)+N($N57)+N($P57)+N($Q57)))</f>
        <v/>
      </c>
      <c r="U57" s="33">
        <f>IF($A57="","",IF($T57="","",$T57-SUM($R57,$J57:$L57,$N57,$P57,$Q57)))</f>
        <v/>
      </c>
      <c r="V57" s="35">
        <f>IF($A57="","",IF(OR($T57="",$T57=0),"",IFERROR((N($N57)+N($P57))/$T57,"")))</f>
        <v/>
      </c>
      <c r="W57" s="20">
        <f>IF($A57="","",IF($D57="Inativo","Inativo",IF($B57="","Revisar: produto ausente",IF($H57="","Sem base de custo",IF($E57="","Revisar: data-base ausente",IF(OR($C57="",$F57="",$G57=""),"Revisar: identificação incompleta",IF(COUNTIF($A$6:$A$155,$A57)&gt;1,"Revisar: SKU duplicado",IF(OR($H57&lt;0,N($I57)&lt;0,N($J57)&lt;0,N($K57)&lt;0,N($L57)&lt;0,N($Q57)&lt;0),"Revisar: valor negativo",IF($H57=0,"Revisar: custo base zerado",IF(N($I57)+N($J57)&gt;$H57,"Revisar: impostos acima do custo",IF(AND($M57&lt;&gt;"",$O57&lt;&gt;"",$M57=$O57),"Revisar: rateio duplicado",IF(OR(AND($M57&lt;&gt;"",COUNTIFS(Rateios!$A$6:$A$105,$M57,Rateios!$H$6:$H$105,"Sim",Rateios!$I$6:$I$105,"OK")&lt;&gt;1),AND($O57&lt;&gt;"",COUNTIFS(Rateios!$A$6:$A$105,$O57,Rateios!$H$6:$H$105,"Sim",Rateios!$I$6:$I$105,"OK")&lt;&gt;1)),"Revisar: rateio inválido",IF($E57&gt;Resumo!$B$5,"Revisar: data-base futura",IF(Resumo!$B$5-$E57&gt;Resumo!$B$6,"Revisar: data-base vencida",IF(ABS(N($U57))&gt;0.01,"Revisar: diferença de conferência","OK")))))))))))))))</f>
        <v/>
      </c>
      <c r="X57" s="21" t="n"/>
    </row>
    <row r="58" ht="21" customHeight="1">
      <c r="A58" s="16" t="n"/>
      <c r="B58" s="16" t="n"/>
      <c r="C58" s="16" t="n"/>
      <c r="D58" s="17" t="n"/>
      <c r="E58" s="31" t="n"/>
      <c r="F58" s="17" t="n"/>
      <c r="G58" s="16" t="n"/>
      <c r="H58" s="34" t="n"/>
      <c r="I58" s="34" t="n"/>
      <c r="J58" s="34" t="n"/>
      <c r="K58" s="34" t="n"/>
      <c r="L58" s="34" t="n"/>
      <c r="M58" s="17" t="n"/>
      <c r="N58" s="33">
        <f>IF($A58="","",IF($M58="","",IF(COUNTIFS(Rateios!$A$6:$A$105,$M58,Rateios!$H$6:$H$105,"Sim",Rateios!$I$6:$I$105,"OK")=1,SUMIFS(Rateios!$G$6:$G$105,Rateios!$A$6:$A$105,$M58,Rateios!$H$6:$H$105,"Sim",Rateios!$I$6:$I$105,"OK"),"")))</f>
        <v/>
      </c>
      <c r="O58" s="17" t="n"/>
      <c r="P58" s="33">
        <f>IF($A58="","",IF($O58="","",IF(COUNTIFS(Rateios!$A$6:$A$105,$O58,Rateios!$H$6:$H$105,"Sim",Rateios!$I$6:$I$105,"OK")=1,SUMIFS(Rateios!$G$6:$G$105,Rateios!$A$6:$A$105,$O58,Rateios!$H$6:$H$105,"Sim",Rateios!$I$6:$I$105,"OK"),"")))</f>
        <v/>
      </c>
      <c r="Q58" s="34" t="n"/>
      <c r="R58" s="33">
        <f>IF($A58="","",IF($H58="","",$H58-N($I58)-N($J58)))</f>
        <v/>
      </c>
      <c r="S58" s="33">
        <f>IF($A58="","",IF($H58="","",$H58-N($I58)))</f>
        <v/>
      </c>
      <c r="T58" s="33">
        <f>IF($A58="","",IF($H58="","",$S58+N($K58)+N($L58)+N($N58)+N($P58)+N($Q58)))</f>
        <v/>
      </c>
      <c r="U58" s="33">
        <f>IF($A58="","",IF($T58="","",$T58-SUM($R58,$J58:$L58,$N58,$P58,$Q58)))</f>
        <v/>
      </c>
      <c r="V58" s="35">
        <f>IF($A58="","",IF(OR($T58="",$T58=0),"",IFERROR((N($N58)+N($P58))/$T58,"")))</f>
        <v/>
      </c>
      <c r="W58" s="20">
        <f>IF($A58="","",IF($D58="Inativo","Inativo",IF($B58="","Revisar: produto ausente",IF($H58="","Sem base de custo",IF($E58="","Revisar: data-base ausente",IF(OR($C58="",$F58="",$G58=""),"Revisar: identificação incompleta",IF(COUNTIF($A$6:$A$155,$A58)&gt;1,"Revisar: SKU duplicado",IF(OR($H58&lt;0,N($I58)&lt;0,N($J58)&lt;0,N($K58)&lt;0,N($L58)&lt;0,N($Q58)&lt;0),"Revisar: valor negativo",IF($H58=0,"Revisar: custo base zerado",IF(N($I58)+N($J58)&gt;$H58,"Revisar: impostos acima do custo",IF(AND($M58&lt;&gt;"",$O58&lt;&gt;"",$M58=$O58),"Revisar: rateio duplicado",IF(OR(AND($M58&lt;&gt;"",COUNTIFS(Rateios!$A$6:$A$105,$M58,Rateios!$H$6:$H$105,"Sim",Rateios!$I$6:$I$105,"OK")&lt;&gt;1),AND($O58&lt;&gt;"",COUNTIFS(Rateios!$A$6:$A$105,$O58,Rateios!$H$6:$H$105,"Sim",Rateios!$I$6:$I$105,"OK")&lt;&gt;1)),"Revisar: rateio inválido",IF($E58&gt;Resumo!$B$5,"Revisar: data-base futura",IF(Resumo!$B$5-$E58&gt;Resumo!$B$6,"Revisar: data-base vencida",IF(ABS(N($U58))&gt;0.01,"Revisar: diferença de conferência","OK")))))))))))))))</f>
        <v/>
      </c>
      <c r="X58" s="21" t="n"/>
    </row>
    <row r="59" ht="21" customHeight="1">
      <c r="A59" s="16" t="n"/>
      <c r="B59" s="16" t="n"/>
      <c r="C59" s="16" t="n"/>
      <c r="D59" s="17" t="n"/>
      <c r="E59" s="31" t="n"/>
      <c r="F59" s="17" t="n"/>
      <c r="G59" s="16" t="n"/>
      <c r="H59" s="34" t="n"/>
      <c r="I59" s="34" t="n"/>
      <c r="J59" s="34" t="n"/>
      <c r="K59" s="34" t="n"/>
      <c r="L59" s="34" t="n"/>
      <c r="M59" s="17" t="n"/>
      <c r="N59" s="33">
        <f>IF($A59="","",IF($M59="","",IF(COUNTIFS(Rateios!$A$6:$A$105,$M59,Rateios!$H$6:$H$105,"Sim",Rateios!$I$6:$I$105,"OK")=1,SUMIFS(Rateios!$G$6:$G$105,Rateios!$A$6:$A$105,$M59,Rateios!$H$6:$H$105,"Sim",Rateios!$I$6:$I$105,"OK"),"")))</f>
        <v/>
      </c>
      <c r="O59" s="17" t="n"/>
      <c r="P59" s="33">
        <f>IF($A59="","",IF($O59="","",IF(COUNTIFS(Rateios!$A$6:$A$105,$O59,Rateios!$H$6:$H$105,"Sim",Rateios!$I$6:$I$105,"OK")=1,SUMIFS(Rateios!$G$6:$G$105,Rateios!$A$6:$A$105,$O59,Rateios!$H$6:$H$105,"Sim",Rateios!$I$6:$I$105,"OK"),"")))</f>
        <v/>
      </c>
      <c r="Q59" s="34" t="n"/>
      <c r="R59" s="33">
        <f>IF($A59="","",IF($H59="","",$H59-N($I59)-N($J59)))</f>
        <v/>
      </c>
      <c r="S59" s="33">
        <f>IF($A59="","",IF($H59="","",$H59-N($I59)))</f>
        <v/>
      </c>
      <c r="T59" s="33">
        <f>IF($A59="","",IF($H59="","",$S59+N($K59)+N($L59)+N($N59)+N($P59)+N($Q59)))</f>
        <v/>
      </c>
      <c r="U59" s="33">
        <f>IF($A59="","",IF($T59="","",$T59-SUM($R59,$J59:$L59,$N59,$P59,$Q59)))</f>
        <v/>
      </c>
      <c r="V59" s="35">
        <f>IF($A59="","",IF(OR($T59="",$T59=0),"",IFERROR((N($N59)+N($P59))/$T59,"")))</f>
        <v/>
      </c>
      <c r="W59" s="20">
        <f>IF($A59="","",IF($D59="Inativo","Inativo",IF($B59="","Revisar: produto ausente",IF($H59="","Sem base de custo",IF($E59="","Revisar: data-base ausente",IF(OR($C59="",$F59="",$G59=""),"Revisar: identificação incompleta",IF(COUNTIF($A$6:$A$155,$A59)&gt;1,"Revisar: SKU duplicado",IF(OR($H59&lt;0,N($I59)&lt;0,N($J59)&lt;0,N($K59)&lt;0,N($L59)&lt;0,N($Q59)&lt;0),"Revisar: valor negativo",IF($H59=0,"Revisar: custo base zerado",IF(N($I59)+N($J59)&gt;$H59,"Revisar: impostos acima do custo",IF(AND($M59&lt;&gt;"",$O59&lt;&gt;"",$M59=$O59),"Revisar: rateio duplicado",IF(OR(AND($M59&lt;&gt;"",COUNTIFS(Rateios!$A$6:$A$105,$M59,Rateios!$H$6:$H$105,"Sim",Rateios!$I$6:$I$105,"OK")&lt;&gt;1),AND($O59&lt;&gt;"",COUNTIFS(Rateios!$A$6:$A$105,$O59,Rateios!$H$6:$H$105,"Sim",Rateios!$I$6:$I$105,"OK")&lt;&gt;1)),"Revisar: rateio inválido",IF($E59&gt;Resumo!$B$5,"Revisar: data-base futura",IF(Resumo!$B$5-$E59&gt;Resumo!$B$6,"Revisar: data-base vencida",IF(ABS(N($U59))&gt;0.01,"Revisar: diferença de conferência","OK")))))))))))))))</f>
        <v/>
      </c>
      <c r="X59" s="21" t="n"/>
    </row>
    <row r="60" ht="21" customHeight="1">
      <c r="A60" s="16" t="n"/>
      <c r="B60" s="16" t="n"/>
      <c r="C60" s="16" t="n"/>
      <c r="D60" s="17" t="n"/>
      <c r="E60" s="31" t="n"/>
      <c r="F60" s="17" t="n"/>
      <c r="G60" s="16" t="n"/>
      <c r="H60" s="34" t="n"/>
      <c r="I60" s="34" t="n"/>
      <c r="J60" s="34" t="n"/>
      <c r="K60" s="34" t="n"/>
      <c r="L60" s="34" t="n"/>
      <c r="M60" s="17" t="n"/>
      <c r="N60" s="33">
        <f>IF($A60="","",IF($M60="","",IF(COUNTIFS(Rateios!$A$6:$A$105,$M60,Rateios!$H$6:$H$105,"Sim",Rateios!$I$6:$I$105,"OK")=1,SUMIFS(Rateios!$G$6:$G$105,Rateios!$A$6:$A$105,$M60,Rateios!$H$6:$H$105,"Sim",Rateios!$I$6:$I$105,"OK"),"")))</f>
        <v/>
      </c>
      <c r="O60" s="17" t="n"/>
      <c r="P60" s="33">
        <f>IF($A60="","",IF($O60="","",IF(COUNTIFS(Rateios!$A$6:$A$105,$O60,Rateios!$H$6:$H$105,"Sim",Rateios!$I$6:$I$105,"OK")=1,SUMIFS(Rateios!$G$6:$G$105,Rateios!$A$6:$A$105,$O60,Rateios!$H$6:$H$105,"Sim",Rateios!$I$6:$I$105,"OK"),"")))</f>
        <v/>
      </c>
      <c r="Q60" s="34" t="n"/>
      <c r="R60" s="33">
        <f>IF($A60="","",IF($H60="","",$H60-N($I60)-N($J60)))</f>
        <v/>
      </c>
      <c r="S60" s="33">
        <f>IF($A60="","",IF($H60="","",$H60-N($I60)))</f>
        <v/>
      </c>
      <c r="T60" s="33">
        <f>IF($A60="","",IF($H60="","",$S60+N($K60)+N($L60)+N($N60)+N($P60)+N($Q60)))</f>
        <v/>
      </c>
      <c r="U60" s="33">
        <f>IF($A60="","",IF($T60="","",$T60-SUM($R60,$J60:$L60,$N60,$P60,$Q60)))</f>
        <v/>
      </c>
      <c r="V60" s="35">
        <f>IF($A60="","",IF(OR($T60="",$T60=0),"",IFERROR((N($N60)+N($P60))/$T60,"")))</f>
        <v/>
      </c>
      <c r="W60" s="20">
        <f>IF($A60="","",IF($D60="Inativo","Inativo",IF($B60="","Revisar: produto ausente",IF($H60="","Sem base de custo",IF($E60="","Revisar: data-base ausente",IF(OR($C60="",$F60="",$G60=""),"Revisar: identificação incompleta",IF(COUNTIF($A$6:$A$155,$A60)&gt;1,"Revisar: SKU duplicado",IF(OR($H60&lt;0,N($I60)&lt;0,N($J60)&lt;0,N($K60)&lt;0,N($L60)&lt;0,N($Q60)&lt;0),"Revisar: valor negativo",IF($H60=0,"Revisar: custo base zerado",IF(N($I60)+N($J60)&gt;$H60,"Revisar: impostos acima do custo",IF(AND($M60&lt;&gt;"",$O60&lt;&gt;"",$M60=$O60),"Revisar: rateio duplicado",IF(OR(AND($M60&lt;&gt;"",COUNTIFS(Rateios!$A$6:$A$105,$M60,Rateios!$H$6:$H$105,"Sim",Rateios!$I$6:$I$105,"OK")&lt;&gt;1),AND($O60&lt;&gt;"",COUNTIFS(Rateios!$A$6:$A$105,$O60,Rateios!$H$6:$H$105,"Sim",Rateios!$I$6:$I$105,"OK")&lt;&gt;1)),"Revisar: rateio inválido",IF($E60&gt;Resumo!$B$5,"Revisar: data-base futura",IF(Resumo!$B$5-$E60&gt;Resumo!$B$6,"Revisar: data-base vencida",IF(ABS(N($U60))&gt;0.01,"Revisar: diferença de conferência","OK")))))))))))))))</f>
        <v/>
      </c>
      <c r="X60" s="21" t="n"/>
    </row>
    <row r="61" ht="21" customHeight="1">
      <c r="A61" s="16" t="n"/>
      <c r="B61" s="16" t="n"/>
      <c r="C61" s="16" t="n"/>
      <c r="D61" s="17" t="n"/>
      <c r="E61" s="31" t="n"/>
      <c r="F61" s="17" t="n"/>
      <c r="G61" s="16" t="n"/>
      <c r="H61" s="34" t="n"/>
      <c r="I61" s="34" t="n"/>
      <c r="J61" s="34" t="n"/>
      <c r="K61" s="34" t="n"/>
      <c r="L61" s="34" t="n"/>
      <c r="M61" s="17" t="n"/>
      <c r="N61" s="33">
        <f>IF($A61="","",IF($M61="","",IF(COUNTIFS(Rateios!$A$6:$A$105,$M61,Rateios!$H$6:$H$105,"Sim",Rateios!$I$6:$I$105,"OK")=1,SUMIFS(Rateios!$G$6:$G$105,Rateios!$A$6:$A$105,$M61,Rateios!$H$6:$H$105,"Sim",Rateios!$I$6:$I$105,"OK"),"")))</f>
        <v/>
      </c>
      <c r="O61" s="17" t="n"/>
      <c r="P61" s="33">
        <f>IF($A61="","",IF($O61="","",IF(COUNTIFS(Rateios!$A$6:$A$105,$O61,Rateios!$H$6:$H$105,"Sim",Rateios!$I$6:$I$105,"OK")=1,SUMIFS(Rateios!$G$6:$G$105,Rateios!$A$6:$A$105,$O61,Rateios!$H$6:$H$105,"Sim",Rateios!$I$6:$I$105,"OK"),"")))</f>
        <v/>
      </c>
      <c r="Q61" s="34" t="n"/>
      <c r="R61" s="33">
        <f>IF($A61="","",IF($H61="","",$H61-N($I61)-N($J61)))</f>
        <v/>
      </c>
      <c r="S61" s="33">
        <f>IF($A61="","",IF($H61="","",$H61-N($I61)))</f>
        <v/>
      </c>
      <c r="T61" s="33">
        <f>IF($A61="","",IF($H61="","",$S61+N($K61)+N($L61)+N($N61)+N($P61)+N($Q61)))</f>
        <v/>
      </c>
      <c r="U61" s="33">
        <f>IF($A61="","",IF($T61="","",$T61-SUM($R61,$J61:$L61,$N61,$P61,$Q61)))</f>
        <v/>
      </c>
      <c r="V61" s="35">
        <f>IF($A61="","",IF(OR($T61="",$T61=0),"",IFERROR((N($N61)+N($P61))/$T61,"")))</f>
        <v/>
      </c>
      <c r="W61" s="20">
        <f>IF($A61="","",IF($D61="Inativo","Inativo",IF($B61="","Revisar: produto ausente",IF($H61="","Sem base de custo",IF($E61="","Revisar: data-base ausente",IF(OR($C61="",$F61="",$G61=""),"Revisar: identificação incompleta",IF(COUNTIF($A$6:$A$155,$A61)&gt;1,"Revisar: SKU duplicado",IF(OR($H61&lt;0,N($I61)&lt;0,N($J61)&lt;0,N($K61)&lt;0,N($L61)&lt;0,N($Q61)&lt;0),"Revisar: valor negativo",IF($H61=0,"Revisar: custo base zerado",IF(N($I61)+N($J61)&gt;$H61,"Revisar: impostos acima do custo",IF(AND($M61&lt;&gt;"",$O61&lt;&gt;"",$M61=$O61),"Revisar: rateio duplicado",IF(OR(AND($M61&lt;&gt;"",COUNTIFS(Rateios!$A$6:$A$105,$M61,Rateios!$H$6:$H$105,"Sim",Rateios!$I$6:$I$105,"OK")&lt;&gt;1),AND($O61&lt;&gt;"",COUNTIFS(Rateios!$A$6:$A$105,$O61,Rateios!$H$6:$H$105,"Sim",Rateios!$I$6:$I$105,"OK")&lt;&gt;1)),"Revisar: rateio inválido",IF($E61&gt;Resumo!$B$5,"Revisar: data-base futura",IF(Resumo!$B$5-$E61&gt;Resumo!$B$6,"Revisar: data-base vencida",IF(ABS(N($U61))&gt;0.01,"Revisar: diferença de conferência","OK")))))))))))))))</f>
        <v/>
      </c>
      <c r="X61" s="21" t="n"/>
    </row>
    <row r="62" ht="21" customHeight="1">
      <c r="A62" s="16" t="n"/>
      <c r="B62" s="16" t="n"/>
      <c r="C62" s="16" t="n"/>
      <c r="D62" s="17" t="n"/>
      <c r="E62" s="31" t="n"/>
      <c r="F62" s="17" t="n"/>
      <c r="G62" s="16" t="n"/>
      <c r="H62" s="34" t="n"/>
      <c r="I62" s="34" t="n"/>
      <c r="J62" s="34" t="n"/>
      <c r="K62" s="34" t="n"/>
      <c r="L62" s="34" t="n"/>
      <c r="M62" s="17" t="n"/>
      <c r="N62" s="33">
        <f>IF($A62="","",IF($M62="","",IF(COUNTIFS(Rateios!$A$6:$A$105,$M62,Rateios!$H$6:$H$105,"Sim",Rateios!$I$6:$I$105,"OK")=1,SUMIFS(Rateios!$G$6:$G$105,Rateios!$A$6:$A$105,$M62,Rateios!$H$6:$H$105,"Sim",Rateios!$I$6:$I$105,"OK"),"")))</f>
        <v/>
      </c>
      <c r="O62" s="17" t="n"/>
      <c r="P62" s="33">
        <f>IF($A62="","",IF($O62="","",IF(COUNTIFS(Rateios!$A$6:$A$105,$O62,Rateios!$H$6:$H$105,"Sim",Rateios!$I$6:$I$105,"OK")=1,SUMIFS(Rateios!$G$6:$G$105,Rateios!$A$6:$A$105,$O62,Rateios!$H$6:$H$105,"Sim",Rateios!$I$6:$I$105,"OK"),"")))</f>
        <v/>
      </c>
      <c r="Q62" s="34" t="n"/>
      <c r="R62" s="33">
        <f>IF($A62="","",IF($H62="","",$H62-N($I62)-N($J62)))</f>
        <v/>
      </c>
      <c r="S62" s="33">
        <f>IF($A62="","",IF($H62="","",$H62-N($I62)))</f>
        <v/>
      </c>
      <c r="T62" s="33">
        <f>IF($A62="","",IF($H62="","",$S62+N($K62)+N($L62)+N($N62)+N($P62)+N($Q62)))</f>
        <v/>
      </c>
      <c r="U62" s="33">
        <f>IF($A62="","",IF($T62="","",$T62-SUM($R62,$J62:$L62,$N62,$P62,$Q62)))</f>
        <v/>
      </c>
      <c r="V62" s="35">
        <f>IF($A62="","",IF(OR($T62="",$T62=0),"",IFERROR((N($N62)+N($P62))/$T62,"")))</f>
        <v/>
      </c>
      <c r="W62" s="20">
        <f>IF($A62="","",IF($D62="Inativo","Inativo",IF($B62="","Revisar: produto ausente",IF($H62="","Sem base de custo",IF($E62="","Revisar: data-base ausente",IF(OR($C62="",$F62="",$G62=""),"Revisar: identificação incompleta",IF(COUNTIF($A$6:$A$155,$A62)&gt;1,"Revisar: SKU duplicado",IF(OR($H62&lt;0,N($I62)&lt;0,N($J62)&lt;0,N($K62)&lt;0,N($L62)&lt;0,N($Q62)&lt;0),"Revisar: valor negativo",IF($H62=0,"Revisar: custo base zerado",IF(N($I62)+N($J62)&gt;$H62,"Revisar: impostos acima do custo",IF(AND($M62&lt;&gt;"",$O62&lt;&gt;"",$M62=$O62),"Revisar: rateio duplicado",IF(OR(AND($M62&lt;&gt;"",COUNTIFS(Rateios!$A$6:$A$105,$M62,Rateios!$H$6:$H$105,"Sim",Rateios!$I$6:$I$105,"OK")&lt;&gt;1),AND($O62&lt;&gt;"",COUNTIFS(Rateios!$A$6:$A$105,$O62,Rateios!$H$6:$H$105,"Sim",Rateios!$I$6:$I$105,"OK")&lt;&gt;1)),"Revisar: rateio inválido",IF($E62&gt;Resumo!$B$5,"Revisar: data-base futura",IF(Resumo!$B$5-$E62&gt;Resumo!$B$6,"Revisar: data-base vencida",IF(ABS(N($U62))&gt;0.01,"Revisar: diferença de conferência","OK")))))))))))))))</f>
        <v/>
      </c>
      <c r="X62" s="21" t="n"/>
    </row>
    <row r="63" ht="21" customHeight="1">
      <c r="A63" s="16" t="n"/>
      <c r="B63" s="16" t="n"/>
      <c r="C63" s="16" t="n"/>
      <c r="D63" s="17" t="n"/>
      <c r="E63" s="31" t="n"/>
      <c r="F63" s="17" t="n"/>
      <c r="G63" s="16" t="n"/>
      <c r="H63" s="34" t="n"/>
      <c r="I63" s="34" t="n"/>
      <c r="J63" s="34" t="n"/>
      <c r="K63" s="34" t="n"/>
      <c r="L63" s="34" t="n"/>
      <c r="M63" s="17" t="n"/>
      <c r="N63" s="33">
        <f>IF($A63="","",IF($M63="","",IF(COUNTIFS(Rateios!$A$6:$A$105,$M63,Rateios!$H$6:$H$105,"Sim",Rateios!$I$6:$I$105,"OK")=1,SUMIFS(Rateios!$G$6:$G$105,Rateios!$A$6:$A$105,$M63,Rateios!$H$6:$H$105,"Sim",Rateios!$I$6:$I$105,"OK"),"")))</f>
        <v/>
      </c>
      <c r="O63" s="17" t="n"/>
      <c r="P63" s="33">
        <f>IF($A63="","",IF($O63="","",IF(COUNTIFS(Rateios!$A$6:$A$105,$O63,Rateios!$H$6:$H$105,"Sim",Rateios!$I$6:$I$105,"OK")=1,SUMIFS(Rateios!$G$6:$G$105,Rateios!$A$6:$A$105,$O63,Rateios!$H$6:$H$105,"Sim",Rateios!$I$6:$I$105,"OK"),"")))</f>
        <v/>
      </c>
      <c r="Q63" s="34" t="n"/>
      <c r="R63" s="33">
        <f>IF($A63="","",IF($H63="","",$H63-N($I63)-N($J63)))</f>
        <v/>
      </c>
      <c r="S63" s="33">
        <f>IF($A63="","",IF($H63="","",$H63-N($I63)))</f>
        <v/>
      </c>
      <c r="T63" s="33">
        <f>IF($A63="","",IF($H63="","",$S63+N($K63)+N($L63)+N($N63)+N($P63)+N($Q63)))</f>
        <v/>
      </c>
      <c r="U63" s="33">
        <f>IF($A63="","",IF($T63="","",$T63-SUM($R63,$J63:$L63,$N63,$P63,$Q63)))</f>
        <v/>
      </c>
      <c r="V63" s="35">
        <f>IF($A63="","",IF(OR($T63="",$T63=0),"",IFERROR((N($N63)+N($P63))/$T63,"")))</f>
        <v/>
      </c>
      <c r="W63" s="20">
        <f>IF($A63="","",IF($D63="Inativo","Inativo",IF($B63="","Revisar: produto ausente",IF($H63="","Sem base de custo",IF($E63="","Revisar: data-base ausente",IF(OR($C63="",$F63="",$G63=""),"Revisar: identificação incompleta",IF(COUNTIF($A$6:$A$155,$A63)&gt;1,"Revisar: SKU duplicado",IF(OR($H63&lt;0,N($I63)&lt;0,N($J63)&lt;0,N($K63)&lt;0,N($L63)&lt;0,N($Q63)&lt;0),"Revisar: valor negativo",IF($H63=0,"Revisar: custo base zerado",IF(N($I63)+N($J63)&gt;$H63,"Revisar: impostos acima do custo",IF(AND($M63&lt;&gt;"",$O63&lt;&gt;"",$M63=$O63),"Revisar: rateio duplicado",IF(OR(AND($M63&lt;&gt;"",COUNTIFS(Rateios!$A$6:$A$105,$M63,Rateios!$H$6:$H$105,"Sim",Rateios!$I$6:$I$105,"OK")&lt;&gt;1),AND($O63&lt;&gt;"",COUNTIFS(Rateios!$A$6:$A$105,$O63,Rateios!$H$6:$H$105,"Sim",Rateios!$I$6:$I$105,"OK")&lt;&gt;1)),"Revisar: rateio inválido",IF($E63&gt;Resumo!$B$5,"Revisar: data-base futura",IF(Resumo!$B$5-$E63&gt;Resumo!$B$6,"Revisar: data-base vencida",IF(ABS(N($U63))&gt;0.01,"Revisar: diferença de conferência","OK")))))))))))))))</f>
        <v/>
      </c>
      <c r="X63" s="21" t="n"/>
    </row>
    <row r="64" ht="21" customHeight="1">
      <c r="A64" s="16" t="n"/>
      <c r="B64" s="16" t="n"/>
      <c r="C64" s="16" t="n"/>
      <c r="D64" s="17" t="n"/>
      <c r="E64" s="31" t="n"/>
      <c r="F64" s="17" t="n"/>
      <c r="G64" s="16" t="n"/>
      <c r="H64" s="34" t="n"/>
      <c r="I64" s="34" t="n"/>
      <c r="J64" s="34" t="n"/>
      <c r="K64" s="34" t="n"/>
      <c r="L64" s="34" t="n"/>
      <c r="M64" s="17" t="n"/>
      <c r="N64" s="33">
        <f>IF($A64="","",IF($M64="","",IF(COUNTIFS(Rateios!$A$6:$A$105,$M64,Rateios!$H$6:$H$105,"Sim",Rateios!$I$6:$I$105,"OK")=1,SUMIFS(Rateios!$G$6:$G$105,Rateios!$A$6:$A$105,$M64,Rateios!$H$6:$H$105,"Sim",Rateios!$I$6:$I$105,"OK"),"")))</f>
        <v/>
      </c>
      <c r="O64" s="17" t="n"/>
      <c r="P64" s="33">
        <f>IF($A64="","",IF($O64="","",IF(COUNTIFS(Rateios!$A$6:$A$105,$O64,Rateios!$H$6:$H$105,"Sim",Rateios!$I$6:$I$105,"OK")=1,SUMIFS(Rateios!$G$6:$G$105,Rateios!$A$6:$A$105,$O64,Rateios!$H$6:$H$105,"Sim",Rateios!$I$6:$I$105,"OK"),"")))</f>
        <v/>
      </c>
      <c r="Q64" s="34" t="n"/>
      <c r="R64" s="33">
        <f>IF($A64="","",IF($H64="","",$H64-N($I64)-N($J64)))</f>
        <v/>
      </c>
      <c r="S64" s="33">
        <f>IF($A64="","",IF($H64="","",$H64-N($I64)))</f>
        <v/>
      </c>
      <c r="T64" s="33">
        <f>IF($A64="","",IF($H64="","",$S64+N($K64)+N($L64)+N($N64)+N($P64)+N($Q64)))</f>
        <v/>
      </c>
      <c r="U64" s="33">
        <f>IF($A64="","",IF($T64="","",$T64-SUM($R64,$J64:$L64,$N64,$P64,$Q64)))</f>
        <v/>
      </c>
      <c r="V64" s="35">
        <f>IF($A64="","",IF(OR($T64="",$T64=0),"",IFERROR((N($N64)+N($P64))/$T64,"")))</f>
        <v/>
      </c>
      <c r="W64" s="20">
        <f>IF($A64="","",IF($D64="Inativo","Inativo",IF($B64="","Revisar: produto ausente",IF($H64="","Sem base de custo",IF($E64="","Revisar: data-base ausente",IF(OR($C64="",$F64="",$G64=""),"Revisar: identificação incompleta",IF(COUNTIF($A$6:$A$155,$A64)&gt;1,"Revisar: SKU duplicado",IF(OR($H64&lt;0,N($I64)&lt;0,N($J64)&lt;0,N($K64)&lt;0,N($L64)&lt;0,N($Q64)&lt;0),"Revisar: valor negativo",IF($H64=0,"Revisar: custo base zerado",IF(N($I64)+N($J64)&gt;$H64,"Revisar: impostos acima do custo",IF(AND($M64&lt;&gt;"",$O64&lt;&gt;"",$M64=$O64),"Revisar: rateio duplicado",IF(OR(AND($M64&lt;&gt;"",COUNTIFS(Rateios!$A$6:$A$105,$M64,Rateios!$H$6:$H$105,"Sim",Rateios!$I$6:$I$105,"OK")&lt;&gt;1),AND($O64&lt;&gt;"",COUNTIFS(Rateios!$A$6:$A$105,$O64,Rateios!$H$6:$H$105,"Sim",Rateios!$I$6:$I$105,"OK")&lt;&gt;1)),"Revisar: rateio inválido",IF($E64&gt;Resumo!$B$5,"Revisar: data-base futura",IF(Resumo!$B$5-$E64&gt;Resumo!$B$6,"Revisar: data-base vencida",IF(ABS(N($U64))&gt;0.01,"Revisar: diferença de conferência","OK")))))))))))))))</f>
        <v/>
      </c>
      <c r="X64" s="21" t="n"/>
    </row>
    <row r="65" ht="21" customHeight="1">
      <c r="A65" s="16" t="n"/>
      <c r="B65" s="16" t="n"/>
      <c r="C65" s="16" t="n"/>
      <c r="D65" s="17" t="n"/>
      <c r="E65" s="31" t="n"/>
      <c r="F65" s="17" t="n"/>
      <c r="G65" s="16" t="n"/>
      <c r="H65" s="34" t="n"/>
      <c r="I65" s="34" t="n"/>
      <c r="J65" s="34" t="n"/>
      <c r="K65" s="34" t="n"/>
      <c r="L65" s="34" t="n"/>
      <c r="M65" s="17" t="n"/>
      <c r="N65" s="33">
        <f>IF($A65="","",IF($M65="","",IF(COUNTIFS(Rateios!$A$6:$A$105,$M65,Rateios!$H$6:$H$105,"Sim",Rateios!$I$6:$I$105,"OK")=1,SUMIFS(Rateios!$G$6:$G$105,Rateios!$A$6:$A$105,$M65,Rateios!$H$6:$H$105,"Sim",Rateios!$I$6:$I$105,"OK"),"")))</f>
        <v/>
      </c>
      <c r="O65" s="17" t="n"/>
      <c r="P65" s="33">
        <f>IF($A65="","",IF($O65="","",IF(COUNTIFS(Rateios!$A$6:$A$105,$O65,Rateios!$H$6:$H$105,"Sim",Rateios!$I$6:$I$105,"OK")=1,SUMIFS(Rateios!$G$6:$G$105,Rateios!$A$6:$A$105,$O65,Rateios!$H$6:$H$105,"Sim",Rateios!$I$6:$I$105,"OK"),"")))</f>
        <v/>
      </c>
      <c r="Q65" s="34" t="n"/>
      <c r="R65" s="33">
        <f>IF($A65="","",IF($H65="","",$H65-N($I65)-N($J65)))</f>
        <v/>
      </c>
      <c r="S65" s="33">
        <f>IF($A65="","",IF($H65="","",$H65-N($I65)))</f>
        <v/>
      </c>
      <c r="T65" s="33">
        <f>IF($A65="","",IF($H65="","",$S65+N($K65)+N($L65)+N($N65)+N($P65)+N($Q65)))</f>
        <v/>
      </c>
      <c r="U65" s="33">
        <f>IF($A65="","",IF($T65="","",$T65-SUM($R65,$J65:$L65,$N65,$P65,$Q65)))</f>
        <v/>
      </c>
      <c r="V65" s="35">
        <f>IF($A65="","",IF(OR($T65="",$T65=0),"",IFERROR((N($N65)+N($P65))/$T65,"")))</f>
        <v/>
      </c>
      <c r="W65" s="20">
        <f>IF($A65="","",IF($D65="Inativo","Inativo",IF($B65="","Revisar: produto ausente",IF($H65="","Sem base de custo",IF($E65="","Revisar: data-base ausente",IF(OR($C65="",$F65="",$G65=""),"Revisar: identificação incompleta",IF(COUNTIF($A$6:$A$155,$A65)&gt;1,"Revisar: SKU duplicado",IF(OR($H65&lt;0,N($I65)&lt;0,N($J65)&lt;0,N($K65)&lt;0,N($L65)&lt;0,N($Q65)&lt;0),"Revisar: valor negativo",IF($H65=0,"Revisar: custo base zerado",IF(N($I65)+N($J65)&gt;$H65,"Revisar: impostos acima do custo",IF(AND($M65&lt;&gt;"",$O65&lt;&gt;"",$M65=$O65),"Revisar: rateio duplicado",IF(OR(AND($M65&lt;&gt;"",COUNTIFS(Rateios!$A$6:$A$105,$M65,Rateios!$H$6:$H$105,"Sim",Rateios!$I$6:$I$105,"OK")&lt;&gt;1),AND($O65&lt;&gt;"",COUNTIFS(Rateios!$A$6:$A$105,$O65,Rateios!$H$6:$H$105,"Sim",Rateios!$I$6:$I$105,"OK")&lt;&gt;1)),"Revisar: rateio inválido",IF($E65&gt;Resumo!$B$5,"Revisar: data-base futura",IF(Resumo!$B$5-$E65&gt;Resumo!$B$6,"Revisar: data-base vencida",IF(ABS(N($U65))&gt;0.01,"Revisar: diferença de conferência","OK")))))))))))))))</f>
        <v/>
      </c>
      <c r="X65" s="21" t="n"/>
    </row>
    <row r="66" ht="21" customHeight="1">
      <c r="A66" s="16" t="n"/>
      <c r="B66" s="16" t="n"/>
      <c r="C66" s="16" t="n"/>
      <c r="D66" s="17" t="n"/>
      <c r="E66" s="31" t="n"/>
      <c r="F66" s="17" t="n"/>
      <c r="G66" s="16" t="n"/>
      <c r="H66" s="34" t="n"/>
      <c r="I66" s="34" t="n"/>
      <c r="J66" s="34" t="n"/>
      <c r="K66" s="34" t="n"/>
      <c r="L66" s="34" t="n"/>
      <c r="M66" s="17" t="n"/>
      <c r="N66" s="33">
        <f>IF($A66="","",IF($M66="","",IF(COUNTIFS(Rateios!$A$6:$A$105,$M66,Rateios!$H$6:$H$105,"Sim",Rateios!$I$6:$I$105,"OK")=1,SUMIFS(Rateios!$G$6:$G$105,Rateios!$A$6:$A$105,$M66,Rateios!$H$6:$H$105,"Sim",Rateios!$I$6:$I$105,"OK"),"")))</f>
        <v/>
      </c>
      <c r="O66" s="17" t="n"/>
      <c r="P66" s="33">
        <f>IF($A66="","",IF($O66="","",IF(COUNTIFS(Rateios!$A$6:$A$105,$O66,Rateios!$H$6:$H$105,"Sim",Rateios!$I$6:$I$105,"OK")=1,SUMIFS(Rateios!$G$6:$G$105,Rateios!$A$6:$A$105,$O66,Rateios!$H$6:$H$105,"Sim",Rateios!$I$6:$I$105,"OK"),"")))</f>
        <v/>
      </c>
      <c r="Q66" s="34" t="n"/>
      <c r="R66" s="33">
        <f>IF($A66="","",IF($H66="","",$H66-N($I66)-N($J66)))</f>
        <v/>
      </c>
      <c r="S66" s="33">
        <f>IF($A66="","",IF($H66="","",$H66-N($I66)))</f>
        <v/>
      </c>
      <c r="T66" s="33">
        <f>IF($A66="","",IF($H66="","",$S66+N($K66)+N($L66)+N($N66)+N($P66)+N($Q66)))</f>
        <v/>
      </c>
      <c r="U66" s="33">
        <f>IF($A66="","",IF($T66="","",$T66-SUM($R66,$J66:$L66,$N66,$P66,$Q66)))</f>
        <v/>
      </c>
      <c r="V66" s="35">
        <f>IF($A66="","",IF(OR($T66="",$T66=0),"",IFERROR((N($N66)+N($P66))/$T66,"")))</f>
        <v/>
      </c>
      <c r="W66" s="20">
        <f>IF($A66="","",IF($D66="Inativo","Inativo",IF($B66="","Revisar: produto ausente",IF($H66="","Sem base de custo",IF($E66="","Revisar: data-base ausente",IF(OR($C66="",$F66="",$G66=""),"Revisar: identificação incompleta",IF(COUNTIF($A$6:$A$155,$A66)&gt;1,"Revisar: SKU duplicado",IF(OR($H66&lt;0,N($I66)&lt;0,N($J66)&lt;0,N($K66)&lt;0,N($L66)&lt;0,N($Q66)&lt;0),"Revisar: valor negativo",IF($H66=0,"Revisar: custo base zerado",IF(N($I66)+N($J66)&gt;$H66,"Revisar: impostos acima do custo",IF(AND($M66&lt;&gt;"",$O66&lt;&gt;"",$M66=$O66),"Revisar: rateio duplicado",IF(OR(AND($M66&lt;&gt;"",COUNTIFS(Rateios!$A$6:$A$105,$M66,Rateios!$H$6:$H$105,"Sim",Rateios!$I$6:$I$105,"OK")&lt;&gt;1),AND($O66&lt;&gt;"",COUNTIFS(Rateios!$A$6:$A$105,$O66,Rateios!$H$6:$H$105,"Sim",Rateios!$I$6:$I$105,"OK")&lt;&gt;1)),"Revisar: rateio inválido",IF($E66&gt;Resumo!$B$5,"Revisar: data-base futura",IF(Resumo!$B$5-$E66&gt;Resumo!$B$6,"Revisar: data-base vencida",IF(ABS(N($U66))&gt;0.01,"Revisar: diferença de conferência","OK")))))))))))))))</f>
        <v/>
      </c>
      <c r="X66" s="21" t="n"/>
    </row>
    <row r="67" ht="21" customHeight="1">
      <c r="A67" s="16" t="n"/>
      <c r="B67" s="16" t="n"/>
      <c r="C67" s="16" t="n"/>
      <c r="D67" s="17" t="n"/>
      <c r="E67" s="31" t="n"/>
      <c r="F67" s="17" t="n"/>
      <c r="G67" s="16" t="n"/>
      <c r="H67" s="34" t="n"/>
      <c r="I67" s="34" t="n"/>
      <c r="J67" s="34" t="n"/>
      <c r="K67" s="34" t="n"/>
      <c r="L67" s="34" t="n"/>
      <c r="M67" s="17" t="n"/>
      <c r="N67" s="33">
        <f>IF($A67="","",IF($M67="","",IF(COUNTIFS(Rateios!$A$6:$A$105,$M67,Rateios!$H$6:$H$105,"Sim",Rateios!$I$6:$I$105,"OK")=1,SUMIFS(Rateios!$G$6:$G$105,Rateios!$A$6:$A$105,$M67,Rateios!$H$6:$H$105,"Sim",Rateios!$I$6:$I$105,"OK"),"")))</f>
        <v/>
      </c>
      <c r="O67" s="17" t="n"/>
      <c r="P67" s="33">
        <f>IF($A67="","",IF($O67="","",IF(COUNTIFS(Rateios!$A$6:$A$105,$O67,Rateios!$H$6:$H$105,"Sim",Rateios!$I$6:$I$105,"OK")=1,SUMIFS(Rateios!$G$6:$G$105,Rateios!$A$6:$A$105,$O67,Rateios!$H$6:$H$105,"Sim",Rateios!$I$6:$I$105,"OK"),"")))</f>
        <v/>
      </c>
      <c r="Q67" s="34" t="n"/>
      <c r="R67" s="33">
        <f>IF($A67="","",IF($H67="","",$H67-N($I67)-N($J67)))</f>
        <v/>
      </c>
      <c r="S67" s="33">
        <f>IF($A67="","",IF($H67="","",$H67-N($I67)))</f>
        <v/>
      </c>
      <c r="T67" s="33">
        <f>IF($A67="","",IF($H67="","",$S67+N($K67)+N($L67)+N($N67)+N($P67)+N($Q67)))</f>
        <v/>
      </c>
      <c r="U67" s="33">
        <f>IF($A67="","",IF($T67="","",$T67-SUM($R67,$J67:$L67,$N67,$P67,$Q67)))</f>
        <v/>
      </c>
      <c r="V67" s="35">
        <f>IF($A67="","",IF(OR($T67="",$T67=0),"",IFERROR((N($N67)+N($P67))/$T67,"")))</f>
        <v/>
      </c>
      <c r="W67" s="20">
        <f>IF($A67="","",IF($D67="Inativo","Inativo",IF($B67="","Revisar: produto ausente",IF($H67="","Sem base de custo",IF($E67="","Revisar: data-base ausente",IF(OR($C67="",$F67="",$G67=""),"Revisar: identificação incompleta",IF(COUNTIF($A$6:$A$155,$A67)&gt;1,"Revisar: SKU duplicado",IF(OR($H67&lt;0,N($I67)&lt;0,N($J67)&lt;0,N($K67)&lt;0,N($L67)&lt;0,N($Q67)&lt;0),"Revisar: valor negativo",IF($H67=0,"Revisar: custo base zerado",IF(N($I67)+N($J67)&gt;$H67,"Revisar: impostos acima do custo",IF(AND($M67&lt;&gt;"",$O67&lt;&gt;"",$M67=$O67),"Revisar: rateio duplicado",IF(OR(AND($M67&lt;&gt;"",COUNTIFS(Rateios!$A$6:$A$105,$M67,Rateios!$H$6:$H$105,"Sim",Rateios!$I$6:$I$105,"OK")&lt;&gt;1),AND($O67&lt;&gt;"",COUNTIFS(Rateios!$A$6:$A$105,$O67,Rateios!$H$6:$H$105,"Sim",Rateios!$I$6:$I$105,"OK")&lt;&gt;1)),"Revisar: rateio inválido",IF($E67&gt;Resumo!$B$5,"Revisar: data-base futura",IF(Resumo!$B$5-$E67&gt;Resumo!$B$6,"Revisar: data-base vencida",IF(ABS(N($U67))&gt;0.01,"Revisar: diferença de conferência","OK")))))))))))))))</f>
        <v/>
      </c>
      <c r="X67" s="21" t="n"/>
    </row>
    <row r="68" ht="21" customHeight="1">
      <c r="A68" s="16" t="n"/>
      <c r="B68" s="16" t="n"/>
      <c r="C68" s="16" t="n"/>
      <c r="D68" s="17" t="n"/>
      <c r="E68" s="31" t="n"/>
      <c r="F68" s="17" t="n"/>
      <c r="G68" s="16" t="n"/>
      <c r="H68" s="34" t="n"/>
      <c r="I68" s="34" t="n"/>
      <c r="J68" s="34" t="n"/>
      <c r="K68" s="34" t="n"/>
      <c r="L68" s="34" t="n"/>
      <c r="M68" s="17" t="n"/>
      <c r="N68" s="33">
        <f>IF($A68="","",IF($M68="","",IF(COUNTIFS(Rateios!$A$6:$A$105,$M68,Rateios!$H$6:$H$105,"Sim",Rateios!$I$6:$I$105,"OK")=1,SUMIFS(Rateios!$G$6:$G$105,Rateios!$A$6:$A$105,$M68,Rateios!$H$6:$H$105,"Sim",Rateios!$I$6:$I$105,"OK"),"")))</f>
        <v/>
      </c>
      <c r="O68" s="17" t="n"/>
      <c r="P68" s="33">
        <f>IF($A68="","",IF($O68="","",IF(COUNTIFS(Rateios!$A$6:$A$105,$O68,Rateios!$H$6:$H$105,"Sim",Rateios!$I$6:$I$105,"OK")=1,SUMIFS(Rateios!$G$6:$G$105,Rateios!$A$6:$A$105,$O68,Rateios!$H$6:$H$105,"Sim",Rateios!$I$6:$I$105,"OK"),"")))</f>
        <v/>
      </c>
      <c r="Q68" s="34" t="n"/>
      <c r="R68" s="33">
        <f>IF($A68="","",IF($H68="","",$H68-N($I68)-N($J68)))</f>
        <v/>
      </c>
      <c r="S68" s="33">
        <f>IF($A68="","",IF($H68="","",$H68-N($I68)))</f>
        <v/>
      </c>
      <c r="T68" s="33">
        <f>IF($A68="","",IF($H68="","",$S68+N($K68)+N($L68)+N($N68)+N($P68)+N($Q68)))</f>
        <v/>
      </c>
      <c r="U68" s="33">
        <f>IF($A68="","",IF($T68="","",$T68-SUM($R68,$J68:$L68,$N68,$P68,$Q68)))</f>
        <v/>
      </c>
      <c r="V68" s="35">
        <f>IF($A68="","",IF(OR($T68="",$T68=0),"",IFERROR((N($N68)+N($P68))/$T68,"")))</f>
        <v/>
      </c>
      <c r="W68" s="20">
        <f>IF($A68="","",IF($D68="Inativo","Inativo",IF($B68="","Revisar: produto ausente",IF($H68="","Sem base de custo",IF($E68="","Revisar: data-base ausente",IF(OR($C68="",$F68="",$G68=""),"Revisar: identificação incompleta",IF(COUNTIF($A$6:$A$155,$A68)&gt;1,"Revisar: SKU duplicado",IF(OR($H68&lt;0,N($I68)&lt;0,N($J68)&lt;0,N($K68)&lt;0,N($L68)&lt;0,N($Q68)&lt;0),"Revisar: valor negativo",IF($H68=0,"Revisar: custo base zerado",IF(N($I68)+N($J68)&gt;$H68,"Revisar: impostos acima do custo",IF(AND($M68&lt;&gt;"",$O68&lt;&gt;"",$M68=$O68),"Revisar: rateio duplicado",IF(OR(AND($M68&lt;&gt;"",COUNTIFS(Rateios!$A$6:$A$105,$M68,Rateios!$H$6:$H$105,"Sim",Rateios!$I$6:$I$105,"OK")&lt;&gt;1),AND($O68&lt;&gt;"",COUNTIFS(Rateios!$A$6:$A$105,$O68,Rateios!$H$6:$H$105,"Sim",Rateios!$I$6:$I$105,"OK")&lt;&gt;1)),"Revisar: rateio inválido",IF($E68&gt;Resumo!$B$5,"Revisar: data-base futura",IF(Resumo!$B$5-$E68&gt;Resumo!$B$6,"Revisar: data-base vencida",IF(ABS(N($U68))&gt;0.01,"Revisar: diferença de conferência","OK")))))))))))))))</f>
        <v/>
      </c>
      <c r="X68" s="21" t="n"/>
    </row>
    <row r="69" ht="21" customHeight="1">
      <c r="A69" s="16" t="n"/>
      <c r="B69" s="16" t="n"/>
      <c r="C69" s="16" t="n"/>
      <c r="D69" s="17" t="n"/>
      <c r="E69" s="31" t="n"/>
      <c r="F69" s="17" t="n"/>
      <c r="G69" s="16" t="n"/>
      <c r="H69" s="34" t="n"/>
      <c r="I69" s="34" t="n"/>
      <c r="J69" s="34" t="n"/>
      <c r="K69" s="34" t="n"/>
      <c r="L69" s="34" t="n"/>
      <c r="M69" s="17" t="n"/>
      <c r="N69" s="33">
        <f>IF($A69="","",IF($M69="","",IF(COUNTIFS(Rateios!$A$6:$A$105,$M69,Rateios!$H$6:$H$105,"Sim",Rateios!$I$6:$I$105,"OK")=1,SUMIFS(Rateios!$G$6:$G$105,Rateios!$A$6:$A$105,$M69,Rateios!$H$6:$H$105,"Sim",Rateios!$I$6:$I$105,"OK"),"")))</f>
        <v/>
      </c>
      <c r="O69" s="17" t="n"/>
      <c r="P69" s="33">
        <f>IF($A69="","",IF($O69="","",IF(COUNTIFS(Rateios!$A$6:$A$105,$O69,Rateios!$H$6:$H$105,"Sim",Rateios!$I$6:$I$105,"OK")=1,SUMIFS(Rateios!$G$6:$G$105,Rateios!$A$6:$A$105,$O69,Rateios!$H$6:$H$105,"Sim",Rateios!$I$6:$I$105,"OK"),"")))</f>
        <v/>
      </c>
      <c r="Q69" s="34" t="n"/>
      <c r="R69" s="33">
        <f>IF($A69="","",IF($H69="","",$H69-N($I69)-N($J69)))</f>
        <v/>
      </c>
      <c r="S69" s="33">
        <f>IF($A69="","",IF($H69="","",$H69-N($I69)))</f>
        <v/>
      </c>
      <c r="T69" s="33">
        <f>IF($A69="","",IF($H69="","",$S69+N($K69)+N($L69)+N($N69)+N($P69)+N($Q69)))</f>
        <v/>
      </c>
      <c r="U69" s="33">
        <f>IF($A69="","",IF($T69="","",$T69-SUM($R69,$J69:$L69,$N69,$P69,$Q69)))</f>
        <v/>
      </c>
      <c r="V69" s="35">
        <f>IF($A69="","",IF(OR($T69="",$T69=0),"",IFERROR((N($N69)+N($P69))/$T69,"")))</f>
        <v/>
      </c>
      <c r="W69" s="20">
        <f>IF($A69="","",IF($D69="Inativo","Inativo",IF($B69="","Revisar: produto ausente",IF($H69="","Sem base de custo",IF($E69="","Revisar: data-base ausente",IF(OR($C69="",$F69="",$G69=""),"Revisar: identificação incompleta",IF(COUNTIF($A$6:$A$155,$A69)&gt;1,"Revisar: SKU duplicado",IF(OR($H69&lt;0,N($I69)&lt;0,N($J69)&lt;0,N($K69)&lt;0,N($L69)&lt;0,N($Q69)&lt;0),"Revisar: valor negativo",IF($H69=0,"Revisar: custo base zerado",IF(N($I69)+N($J69)&gt;$H69,"Revisar: impostos acima do custo",IF(AND($M69&lt;&gt;"",$O69&lt;&gt;"",$M69=$O69),"Revisar: rateio duplicado",IF(OR(AND($M69&lt;&gt;"",COUNTIFS(Rateios!$A$6:$A$105,$M69,Rateios!$H$6:$H$105,"Sim",Rateios!$I$6:$I$105,"OK")&lt;&gt;1),AND($O69&lt;&gt;"",COUNTIFS(Rateios!$A$6:$A$105,$O69,Rateios!$H$6:$H$105,"Sim",Rateios!$I$6:$I$105,"OK")&lt;&gt;1)),"Revisar: rateio inválido",IF($E69&gt;Resumo!$B$5,"Revisar: data-base futura",IF(Resumo!$B$5-$E69&gt;Resumo!$B$6,"Revisar: data-base vencida",IF(ABS(N($U69))&gt;0.01,"Revisar: diferença de conferência","OK")))))))))))))))</f>
        <v/>
      </c>
      <c r="X69" s="21" t="n"/>
    </row>
    <row r="70" ht="21" customHeight="1">
      <c r="A70" s="16" t="n"/>
      <c r="B70" s="16" t="n"/>
      <c r="C70" s="16" t="n"/>
      <c r="D70" s="17" t="n"/>
      <c r="E70" s="31" t="n"/>
      <c r="F70" s="17" t="n"/>
      <c r="G70" s="16" t="n"/>
      <c r="H70" s="34" t="n"/>
      <c r="I70" s="34" t="n"/>
      <c r="J70" s="34" t="n"/>
      <c r="K70" s="34" t="n"/>
      <c r="L70" s="34" t="n"/>
      <c r="M70" s="17" t="n"/>
      <c r="N70" s="33">
        <f>IF($A70="","",IF($M70="","",IF(COUNTIFS(Rateios!$A$6:$A$105,$M70,Rateios!$H$6:$H$105,"Sim",Rateios!$I$6:$I$105,"OK")=1,SUMIFS(Rateios!$G$6:$G$105,Rateios!$A$6:$A$105,$M70,Rateios!$H$6:$H$105,"Sim",Rateios!$I$6:$I$105,"OK"),"")))</f>
        <v/>
      </c>
      <c r="O70" s="17" t="n"/>
      <c r="P70" s="33">
        <f>IF($A70="","",IF($O70="","",IF(COUNTIFS(Rateios!$A$6:$A$105,$O70,Rateios!$H$6:$H$105,"Sim",Rateios!$I$6:$I$105,"OK")=1,SUMIFS(Rateios!$G$6:$G$105,Rateios!$A$6:$A$105,$O70,Rateios!$H$6:$H$105,"Sim",Rateios!$I$6:$I$105,"OK"),"")))</f>
        <v/>
      </c>
      <c r="Q70" s="34" t="n"/>
      <c r="R70" s="33">
        <f>IF($A70="","",IF($H70="","",$H70-N($I70)-N($J70)))</f>
        <v/>
      </c>
      <c r="S70" s="33">
        <f>IF($A70="","",IF($H70="","",$H70-N($I70)))</f>
        <v/>
      </c>
      <c r="T70" s="33">
        <f>IF($A70="","",IF($H70="","",$S70+N($K70)+N($L70)+N($N70)+N($P70)+N($Q70)))</f>
        <v/>
      </c>
      <c r="U70" s="33">
        <f>IF($A70="","",IF($T70="","",$T70-SUM($R70,$J70:$L70,$N70,$P70,$Q70)))</f>
        <v/>
      </c>
      <c r="V70" s="35">
        <f>IF($A70="","",IF(OR($T70="",$T70=0),"",IFERROR((N($N70)+N($P70))/$T70,"")))</f>
        <v/>
      </c>
      <c r="W70" s="20">
        <f>IF($A70="","",IF($D70="Inativo","Inativo",IF($B70="","Revisar: produto ausente",IF($H70="","Sem base de custo",IF($E70="","Revisar: data-base ausente",IF(OR($C70="",$F70="",$G70=""),"Revisar: identificação incompleta",IF(COUNTIF($A$6:$A$155,$A70)&gt;1,"Revisar: SKU duplicado",IF(OR($H70&lt;0,N($I70)&lt;0,N($J70)&lt;0,N($K70)&lt;0,N($L70)&lt;0,N($Q70)&lt;0),"Revisar: valor negativo",IF($H70=0,"Revisar: custo base zerado",IF(N($I70)+N($J70)&gt;$H70,"Revisar: impostos acima do custo",IF(AND($M70&lt;&gt;"",$O70&lt;&gt;"",$M70=$O70),"Revisar: rateio duplicado",IF(OR(AND($M70&lt;&gt;"",COUNTIFS(Rateios!$A$6:$A$105,$M70,Rateios!$H$6:$H$105,"Sim",Rateios!$I$6:$I$105,"OK")&lt;&gt;1),AND($O70&lt;&gt;"",COUNTIFS(Rateios!$A$6:$A$105,$O70,Rateios!$H$6:$H$105,"Sim",Rateios!$I$6:$I$105,"OK")&lt;&gt;1)),"Revisar: rateio inválido",IF($E70&gt;Resumo!$B$5,"Revisar: data-base futura",IF(Resumo!$B$5-$E70&gt;Resumo!$B$6,"Revisar: data-base vencida",IF(ABS(N($U70))&gt;0.01,"Revisar: diferença de conferência","OK")))))))))))))))</f>
        <v/>
      </c>
      <c r="X70" s="21" t="n"/>
    </row>
    <row r="71" ht="21" customHeight="1">
      <c r="A71" s="16" t="n"/>
      <c r="B71" s="16" t="n"/>
      <c r="C71" s="16" t="n"/>
      <c r="D71" s="17" t="n"/>
      <c r="E71" s="31" t="n"/>
      <c r="F71" s="17" t="n"/>
      <c r="G71" s="16" t="n"/>
      <c r="H71" s="34" t="n"/>
      <c r="I71" s="34" t="n"/>
      <c r="J71" s="34" t="n"/>
      <c r="K71" s="34" t="n"/>
      <c r="L71" s="34" t="n"/>
      <c r="M71" s="17" t="n"/>
      <c r="N71" s="33">
        <f>IF($A71="","",IF($M71="","",IF(COUNTIFS(Rateios!$A$6:$A$105,$M71,Rateios!$H$6:$H$105,"Sim",Rateios!$I$6:$I$105,"OK")=1,SUMIFS(Rateios!$G$6:$G$105,Rateios!$A$6:$A$105,$M71,Rateios!$H$6:$H$105,"Sim",Rateios!$I$6:$I$105,"OK"),"")))</f>
        <v/>
      </c>
      <c r="O71" s="17" t="n"/>
      <c r="P71" s="33">
        <f>IF($A71="","",IF($O71="","",IF(COUNTIFS(Rateios!$A$6:$A$105,$O71,Rateios!$H$6:$H$105,"Sim",Rateios!$I$6:$I$105,"OK")=1,SUMIFS(Rateios!$G$6:$G$105,Rateios!$A$6:$A$105,$O71,Rateios!$H$6:$H$105,"Sim",Rateios!$I$6:$I$105,"OK"),"")))</f>
        <v/>
      </c>
      <c r="Q71" s="34" t="n"/>
      <c r="R71" s="33">
        <f>IF($A71="","",IF($H71="","",$H71-N($I71)-N($J71)))</f>
        <v/>
      </c>
      <c r="S71" s="33">
        <f>IF($A71="","",IF($H71="","",$H71-N($I71)))</f>
        <v/>
      </c>
      <c r="T71" s="33">
        <f>IF($A71="","",IF($H71="","",$S71+N($K71)+N($L71)+N($N71)+N($P71)+N($Q71)))</f>
        <v/>
      </c>
      <c r="U71" s="33">
        <f>IF($A71="","",IF($T71="","",$T71-SUM($R71,$J71:$L71,$N71,$P71,$Q71)))</f>
        <v/>
      </c>
      <c r="V71" s="35">
        <f>IF($A71="","",IF(OR($T71="",$T71=0),"",IFERROR((N($N71)+N($P71))/$T71,"")))</f>
        <v/>
      </c>
      <c r="W71" s="20">
        <f>IF($A71="","",IF($D71="Inativo","Inativo",IF($B71="","Revisar: produto ausente",IF($H71="","Sem base de custo",IF($E71="","Revisar: data-base ausente",IF(OR($C71="",$F71="",$G71=""),"Revisar: identificação incompleta",IF(COUNTIF($A$6:$A$155,$A71)&gt;1,"Revisar: SKU duplicado",IF(OR($H71&lt;0,N($I71)&lt;0,N($J71)&lt;0,N($K71)&lt;0,N($L71)&lt;0,N($Q71)&lt;0),"Revisar: valor negativo",IF($H71=0,"Revisar: custo base zerado",IF(N($I71)+N($J71)&gt;$H71,"Revisar: impostos acima do custo",IF(AND($M71&lt;&gt;"",$O71&lt;&gt;"",$M71=$O71),"Revisar: rateio duplicado",IF(OR(AND($M71&lt;&gt;"",COUNTIFS(Rateios!$A$6:$A$105,$M71,Rateios!$H$6:$H$105,"Sim",Rateios!$I$6:$I$105,"OK")&lt;&gt;1),AND($O71&lt;&gt;"",COUNTIFS(Rateios!$A$6:$A$105,$O71,Rateios!$H$6:$H$105,"Sim",Rateios!$I$6:$I$105,"OK")&lt;&gt;1)),"Revisar: rateio inválido",IF($E71&gt;Resumo!$B$5,"Revisar: data-base futura",IF(Resumo!$B$5-$E71&gt;Resumo!$B$6,"Revisar: data-base vencida",IF(ABS(N($U71))&gt;0.01,"Revisar: diferença de conferência","OK")))))))))))))))</f>
        <v/>
      </c>
      <c r="X71" s="21" t="n"/>
    </row>
    <row r="72" ht="21" customHeight="1">
      <c r="A72" s="16" t="n"/>
      <c r="B72" s="16" t="n"/>
      <c r="C72" s="16" t="n"/>
      <c r="D72" s="17" t="n"/>
      <c r="E72" s="31" t="n"/>
      <c r="F72" s="17" t="n"/>
      <c r="G72" s="16" t="n"/>
      <c r="H72" s="34" t="n"/>
      <c r="I72" s="34" t="n"/>
      <c r="J72" s="34" t="n"/>
      <c r="K72" s="34" t="n"/>
      <c r="L72" s="34" t="n"/>
      <c r="M72" s="17" t="n"/>
      <c r="N72" s="33">
        <f>IF($A72="","",IF($M72="","",IF(COUNTIFS(Rateios!$A$6:$A$105,$M72,Rateios!$H$6:$H$105,"Sim",Rateios!$I$6:$I$105,"OK")=1,SUMIFS(Rateios!$G$6:$G$105,Rateios!$A$6:$A$105,$M72,Rateios!$H$6:$H$105,"Sim",Rateios!$I$6:$I$105,"OK"),"")))</f>
        <v/>
      </c>
      <c r="O72" s="17" t="n"/>
      <c r="P72" s="33">
        <f>IF($A72="","",IF($O72="","",IF(COUNTIFS(Rateios!$A$6:$A$105,$O72,Rateios!$H$6:$H$105,"Sim",Rateios!$I$6:$I$105,"OK")=1,SUMIFS(Rateios!$G$6:$G$105,Rateios!$A$6:$A$105,$O72,Rateios!$H$6:$H$105,"Sim",Rateios!$I$6:$I$105,"OK"),"")))</f>
        <v/>
      </c>
      <c r="Q72" s="34" t="n"/>
      <c r="R72" s="33">
        <f>IF($A72="","",IF($H72="","",$H72-N($I72)-N($J72)))</f>
        <v/>
      </c>
      <c r="S72" s="33">
        <f>IF($A72="","",IF($H72="","",$H72-N($I72)))</f>
        <v/>
      </c>
      <c r="T72" s="33">
        <f>IF($A72="","",IF($H72="","",$S72+N($K72)+N($L72)+N($N72)+N($P72)+N($Q72)))</f>
        <v/>
      </c>
      <c r="U72" s="33">
        <f>IF($A72="","",IF($T72="","",$T72-SUM($R72,$J72:$L72,$N72,$P72,$Q72)))</f>
        <v/>
      </c>
      <c r="V72" s="35">
        <f>IF($A72="","",IF(OR($T72="",$T72=0),"",IFERROR((N($N72)+N($P72))/$T72,"")))</f>
        <v/>
      </c>
      <c r="W72" s="20">
        <f>IF($A72="","",IF($D72="Inativo","Inativo",IF($B72="","Revisar: produto ausente",IF($H72="","Sem base de custo",IF($E72="","Revisar: data-base ausente",IF(OR($C72="",$F72="",$G72=""),"Revisar: identificação incompleta",IF(COUNTIF($A$6:$A$155,$A72)&gt;1,"Revisar: SKU duplicado",IF(OR($H72&lt;0,N($I72)&lt;0,N($J72)&lt;0,N($K72)&lt;0,N($L72)&lt;0,N($Q72)&lt;0),"Revisar: valor negativo",IF($H72=0,"Revisar: custo base zerado",IF(N($I72)+N($J72)&gt;$H72,"Revisar: impostos acima do custo",IF(AND($M72&lt;&gt;"",$O72&lt;&gt;"",$M72=$O72),"Revisar: rateio duplicado",IF(OR(AND($M72&lt;&gt;"",COUNTIFS(Rateios!$A$6:$A$105,$M72,Rateios!$H$6:$H$105,"Sim",Rateios!$I$6:$I$105,"OK")&lt;&gt;1),AND($O72&lt;&gt;"",COUNTIFS(Rateios!$A$6:$A$105,$O72,Rateios!$H$6:$H$105,"Sim",Rateios!$I$6:$I$105,"OK")&lt;&gt;1)),"Revisar: rateio inválido",IF($E72&gt;Resumo!$B$5,"Revisar: data-base futura",IF(Resumo!$B$5-$E72&gt;Resumo!$B$6,"Revisar: data-base vencida",IF(ABS(N($U72))&gt;0.01,"Revisar: diferença de conferência","OK")))))))))))))))</f>
        <v/>
      </c>
      <c r="X72" s="21" t="n"/>
    </row>
    <row r="73" ht="21" customHeight="1">
      <c r="A73" s="16" t="n"/>
      <c r="B73" s="16" t="n"/>
      <c r="C73" s="16" t="n"/>
      <c r="D73" s="17" t="n"/>
      <c r="E73" s="31" t="n"/>
      <c r="F73" s="17" t="n"/>
      <c r="G73" s="16" t="n"/>
      <c r="H73" s="34" t="n"/>
      <c r="I73" s="34" t="n"/>
      <c r="J73" s="34" t="n"/>
      <c r="K73" s="34" t="n"/>
      <c r="L73" s="34" t="n"/>
      <c r="M73" s="17" t="n"/>
      <c r="N73" s="33">
        <f>IF($A73="","",IF($M73="","",IF(COUNTIFS(Rateios!$A$6:$A$105,$M73,Rateios!$H$6:$H$105,"Sim",Rateios!$I$6:$I$105,"OK")=1,SUMIFS(Rateios!$G$6:$G$105,Rateios!$A$6:$A$105,$M73,Rateios!$H$6:$H$105,"Sim",Rateios!$I$6:$I$105,"OK"),"")))</f>
        <v/>
      </c>
      <c r="O73" s="17" t="n"/>
      <c r="P73" s="33">
        <f>IF($A73="","",IF($O73="","",IF(COUNTIFS(Rateios!$A$6:$A$105,$O73,Rateios!$H$6:$H$105,"Sim",Rateios!$I$6:$I$105,"OK")=1,SUMIFS(Rateios!$G$6:$G$105,Rateios!$A$6:$A$105,$O73,Rateios!$H$6:$H$105,"Sim",Rateios!$I$6:$I$105,"OK"),"")))</f>
        <v/>
      </c>
      <c r="Q73" s="34" t="n"/>
      <c r="R73" s="33">
        <f>IF($A73="","",IF($H73="","",$H73-N($I73)-N($J73)))</f>
        <v/>
      </c>
      <c r="S73" s="33">
        <f>IF($A73="","",IF($H73="","",$H73-N($I73)))</f>
        <v/>
      </c>
      <c r="T73" s="33">
        <f>IF($A73="","",IF($H73="","",$S73+N($K73)+N($L73)+N($N73)+N($P73)+N($Q73)))</f>
        <v/>
      </c>
      <c r="U73" s="33">
        <f>IF($A73="","",IF($T73="","",$T73-SUM($R73,$J73:$L73,$N73,$P73,$Q73)))</f>
        <v/>
      </c>
      <c r="V73" s="35">
        <f>IF($A73="","",IF(OR($T73="",$T73=0),"",IFERROR((N($N73)+N($P73))/$T73,"")))</f>
        <v/>
      </c>
      <c r="W73" s="20">
        <f>IF($A73="","",IF($D73="Inativo","Inativo",IF($B73="","Revisar: produto ausente",IF($H73="","Sem base de custo",IF($E73="","Revisar: data-base ausente",IF(OR($C73="",$F73="",$G73=""),"Revisar: identificação incompleta",IF(COUNTIF($A$6:$A$155,$A73)&gt;1,"Revisar: SKU duplicado",IF(OR($H73&lt;0,N($I73)&lt;0,N($J73)&lt;0,N($K73)&lt;0,N($L73)&lt;0,N($Q73)&lt;0),"Revisar: valor negativo",IF($H73=0,"Revisar: custo base zerado",IF(N($I73)+N($J73)&gt;$H73,"Revisar: impostos acima do custo",IF(AND($M73&lt;&gt;"",$O73&lt;&gt;"",$M73=$O73),"Revisar: rateio duplicado",IF(OR(AND($M73&lt;&gt;"",COUNTIFS(Rateios!$A$6:$A$105,$M73,Rateios!$H$6:$H$105,"Sim",Rateios!$I$6:$I$105,"OK")&lt;&gt;1),AND($O73&lt;&gt;"",COUNTIFS(Rateios!$A$6:$A$105,$O73,Rateios!$H$6:$H$105,"Sim",Rateios!$I$6:$I$105,"OK")&lt;&gt;1)),"Revisar: rateio inválido",IF($E73&gt;Resumo!$B$5,"Revisar: data-base futura",IF(Resumo!$B$5-$E73&gt;Resumo!$B$6,"Revisar: data-base vencida",IF(ABS(N($U73))&gt;0.01,"Revisar: diferença de conferência","OK")))))))))))))))</f>
        <v/>
      </c>
      <c r="X73" s="21" t="n"/>
    </row>
    <row r="74" ht="21" customHeight="1">
      <c r="A74" s="16" t="n"/>
      <c r="B74" s="16" t="n"/>
      <c r="C74" s="16" t="n"/>
      <c r="D74" s="17" t="n"/>
      <c r="E74" s="31" t="n"/>
      <c r="F74" s="17" t="n"/>
      <c r="G74" s="16" t="n"/>
      <c r="H74" s="34" t="n"/>
      <c r="I74" s="34" t="n"/>
      <c r="J74" s="34" t="n"/>
      <c r="K74" s="34" t="n"/>
      <c r="L74" s="34" t="n"/>
      <c r="M74" s="17" t="n"/>
      <c r="N74" s="33">
        <f>IF($A74="","",IF($M74="","",IF(COUNTIFS(Rateios!$A$6:$A$105,$M74,Rateios!$H$6:$H$105,"Sim",Rateios!$I$6:$I$105,"OK")=1,SUMIFS(Rateios!$G$6:$G$105,Rateios!$A$6:$A$105,$M74,Rateios!$H$6:$H$105,"Sim",Rateios!$I$6:$I$105,"OK"),"")))</f>
        <v/>
      </c>
      <c r="O74" s="17" t="n"/>
      <c r="P74" s="33">
        <f>IF($A74="","",IF($O74="","",IF(COUNTIFS(Rateios!$A$6:$A$105,$O74,Rateios!$H$6:$H$105,"Sim",Rateios!$I$6:$I$105,"OK")=1,SUMIFS(Rateios!$G$6:$G$105,Rateios!$A$6:$A$105,$O74,Rateios!$H$6:$H$105,"Sim",Rateios!$I$6:$I$105,"OK"),"")))</f>
        <v/>
      </c>
      <c r="Q74" s="34" t="n"/>
      <c r="R74" s="33">
        <f>IF($A74="","",IF($H74="","",$H74-N($I74)-N($J74)))</f>
        <v/>
      </c>
      <c r="S74" s="33">
        <f>IF($A74="","",IF($H74="","",$H74-N($I74)))</f>
        <v/>
      </c>
      <c r="T74" s="33">
        <f>IF($A74="","",IF($H74="","",$S74+N($K74)+N($L74)+N($N74)+N($P74)+N($Q74)))</f>
        <v/>
      </c>
      <c r="U74" s="33">
        <f>IF($A74="","",IF($T74="","",$T74-SUM($R74,$J74:$L74,$N74,$P74,$Q74)))</f>
        <v/>
      </c>
      <c r="V74" s="35">
        <f>IF($A74="","",IF(OR($T74="",$T74=0),"",IFERROR((N($N74)+N($P74))/$T74,"")))</f>
        <v/>
      </c>
      <c r="W74" s="20">
        <f>IF($A74="","",IF($D74="Inativo","Inativo",IF($B74="","Revisar: produto ausente",IF($H74="","Sem base de custo",IF($E74="","Revisar: data-base ausente",IF(OR($C74="",$F74="",$G74=""),"Revisar: identificação incompleta",IF(COUNTIF($A$6:$A$155,$A74)&gt;1,"Revisar: SKU duplicado",IF(OR($H74&lt;0,N($I74)&lt;0,N($J74)&lt;0,N($K74)&lt;0,N($L74)&lt;0,N($Q74)&lt;0),"Revisar: valor negativo",IF($H74=0,"Revisar: custo base zerado",IF(N($I74)+N($J74)&gt;$H74,"Revisar: impostos acima do custo",IF(AND($M74&lt;&gt;"",$O74&lt;&gt;"",$M74=$O74),"Revisar: rateio duplicado",IF(OR(AND($M74&lt;&gt;"",COUNTIFS(Rateios!$A$6:$A$105,$M74,Rateios!$H$6:$H$105,"Sim",Rateios!$I$6:$I$105,"OK")&lt;&gt;1),AND($O74&lt;&gt;"",COUNTIFS(Rateios!$A$6:$A$105,$O74,Rateios!$H$6:$H$105,"Sim",Rateios!$I$6:$I$105,"OK")&lt;&gt;1)),"Revisar: rateio inválido",IF($E74&gt;Resumo!$B$5,"Revisar: data-base futura",IF(Resumo!$B$5-$E74&gt;Resumo!$B$6,"Revisar: data-base vencida",IF(ABS(N($U74))&gt;0.01,"Revisar: diferença de conferência","OK")))))))))))))))</f>
        <v/>
      </c>
      <c r="X74" s="21" t="n"/>
    </row>
    <row r="75" ht="21" customHeight="1">
      <c r="A75" s="16" t="n"/>
      <c r="B75" s="16" t="n"/>
      <c r="C75" s="16" t="n"/>
      <c r="D75" s="17" t="n"/>
      <c r="E75" s="31" t="n"/>
      <c r="F75" s="17" t="n"/>
      <c r="G75" s="16" t="n"/>
      <c r="H75" s="34" t="n"/>
      <c r="I75" s="34" t="n"/>
      <c r="J75" s="34" t="n"/>
      <c r="K75" s="34" t="n"/>
      <c r="L75" s="34" t="n"/>
      <c r="M75" s="17" t="n"/>
      <c r="N75" s="33">
        <f>IF($A75="","",IF($M75="","",IF(COUNTIFS(Rateios!$A$6:$A$105,$M75,Rateios!$H$6:$H$105,"Sim",Rateios!$I$6:$I$105,"OK")=1,SUMIFS(Rateios!$G$6:$G$105,Rateios!$A$6:$A$105,$M75,Rateios!$H$6:$H$105,"Sim",Rateios!$I$6:$I$105,"OK"),"")))</f>
        <v/>
      </c>
      <c r="O75" s="17" t="n"/>
      <c r="P75" s="33">
        <f>IF($A75="","",IF($O75="","",IF(COUNTIFS(Rateios!$A$6:$A$105,$O75,Rateios!$H$6:$H$105,"Sim",Rateios!$I$6:$I$105,"OK")=1,SUMIFS(Rateios!$G$6:$G$105,Rateios!$A$6:$A$105,$O75,Rateios!$H$6:$H$105,"Sim",Rateios!$I$6:$I$105,"OK"),"")))</f>
        <v/>
      </c>
      <c r="Q75" s="34" t="n"/>
      <c r="R75" s="33">
        <f>IF($A75="","",IF($H75="","",$H75-N($I75)-N($J75)))</f>
        <v/>
      </c>
      <c r="S75" s="33">
        <f>IF($A75="","",IF($H75="","",$H75-N($I75)))</f>
        <v/>
      </c>
      <c r="T75" s="33">
        <f>IF($A75="","",IF($H75="","",$S75+N($K75)+N($L75)+N($N75)+N($P75)+N($Q75)))</f>
        <v/>
      </c>
      <c r="U75" s="33">
        <f>IF($A75="","",IF($T75="","",$T75-SUM($R75,$J75:$L75,$N75,$P75,$Q75)))</f>
        <v/>
      </c>
      <c r="V75" s="35">
        <f>IF($A75="","",IF(OR($T75="",$T75=0),"",IFERROR((N($N75)+N($P75))/$T75,"")))</f>
        <v/>
      </c>
      <c r="W75" s="20">
        <f>IF($A75="","",IF($D75="Inativo","Inativo",IF($B75="","Revisar: produto ausente",IF($H75="","Sem base de custo",IF($E75="","Revisar: data-base ausente",IF(OR($C75="",$F75="",$G75=""),"Revisar: identificação incompleta",IF(COUNTIF($A$6:$A$155,$A75)&gt;1,"Revisar: SKU duplicado",IF(OR($H75&lt;0,N($I75)&lt;0,N($J75)&lt;0,N($K75)&lt;0,N($L75)&lt;0,N($Q75)&lt;0),"Revisar: valor negativo",IF($H75=0,"Revisar: custo base zerado",IF(N($I75)+N($J75)&gt;$H75,"Revisar: impostos acima do custo",IF(AND($M75&lt;&gt;"",$O75&lt;&gt;"",$M75=$O75),"Revisar: rateio duplicado",IF(OR(AND($M75&lt;&gt;"",COUNTIFS(Rateios!$A$6:$A$105,$M75,Rateios!$H$6:$H$105,"Sim",Rateios!$I$6:$I$105,"OK")&lt;&gt;1),AND($O75&lt;&gt;"",COUNTIFS(Rateios!$A$6:$A$105,$O75,Rateios!$H$6:$H$105,"Sim",Rateios!$I$6:$I$105,"OK")&lt;&gt;1)),"Revisar: rateio inválido",IF($E75&gt;Resumo!$B$5,"Revisar: data-base futura",IF(Resumo!$B$5-$E75&gt;Resumo!$B$6,"Revisar: data-base vencida",IF(ABS(N($U75))&gt;0.01,"Revisar: diferença de conferência","OK")))))))))))))))</f>
        <v/>
      </c>
      <c r="X75" s="21" t="n"/>
    </row>
    <row r="76" ht="21" customHeight="1">
      <c r="A76" s="16" t="n"/>
      <c r="B76" s="16" t="n"/>
      <c r="C76" s="16" t="n"/>
      <c r="D76" s="17" t="n"/>
      <c r="E76" s="31" t="n"/>
      <c r="F76" s="17" t="n"/>
      <c r="G76" s="16" t="n"/>
      <c r="H76" s="34" t="n"/>
      <c r="I76" s="34" t="n"/>
      <c r="J76" s="34" t="n"/>
      <c r="K76" s="34" t="n"/>
      <c r="L76" s="34" t="n"/>
      <c r="M76" s="17" t="n"/>
      <c r="N76" s="33">
        <f>IF($A76="","",IF($M76="","",IF(COUNTIFS(Rateios!$A$6:$A$105,$M76,Rateios!$H$6:$H$105,"Sim",Rateios!$I$6:$I$105,"OK")=1,SUMIFS(Rateios!$G$6:$G$105,Rateios!$A$6:$A$105,$M76,Rateios!$H$6:$H$105,"Sim",Rateios!$I$6:$I$105,"OK"),"")))</f>
        <v/>
      </c>
      <c r="O76" s="17" t="n"/>
      <c r="P76" s="33">
        <f>IF($A76="","",IF($O76="","",IF(COUNTIFS(Rateios!$A$6:$A$105,$O76,Rateios!$H$6:$H$105,"Sim",Rateios!$I$6:$I$105,"OK")=1,SUMIFS(Rateios!$G$6:$G$105,Rateios!$A$6:$A$105,$O76,Rateios!$H$6:$H$105,"Sim",Rateios!$I$6:$I$105,"OK"),"")))</f>
        <v/>
      </c>
      <c r="Q76" s="34" t="n"/>
      <c r="R76" s="33">
        <f>IF($A76="","",IF($H76="","",$H76-N($I76)-N($J76)))</f>
        <v/>
      </c>
      <c r="S76" s="33">
        <f>IF($A76="","",IF($H76="","",$H76-N($I76)))</f>
        <v/>
      </c>
      <c r="T76" s="33">
        <f>IF($A76="","",IF($H76="","",$S76+N($K76)+N($L76)+N($N76)+N($P76)+N($Q76)))</f>
        <v/>
      </c>
      <c r="U76" s="33">
        <f>IF($A76="","",IF($T76="","",$T76-SUM($R76,$J76:$L76,$N76,$P76,$Q76)))</f>
        <v/>
      </c>
      <c r="V76" s="35">
        <f>IF($A76="","",IF(OR($T76="",$T76=0),"",IFERROR((N($N76)+N($P76))/$T76,"")))</f>
        <v/>
      </c>
      <c r="W76" s="20">
        <f>IF($A76="","",IF($D76="Inativo","Inativo",IF($B76="","Revisar: produto ausente",IF($H76="","Sem base de custo",IF($E76="","Revisar: data-base ausente",IF(OR($C76="",$F76="",$G76=""),"Revisar: identificação incompleta",IF(COUNTIF($A$6:$A$155,$A76)&gt;1,"Revisar: SKU duplicado",IF(OR($H76&lt;0,N($I76)&lt;0,N($J76)&lt;0,N($K76)&lt;0,N($L76)&lt;0,N($Q76)&lt;0),"Revisar: valor negativo",IF($H76=0,"Revisar: custo base zerado",IF(N($I76)+N($J76)&gt;$H76,"Revisar: impostos acima do custo",IF(AND($M76&lt;&gt;"",$O76&lt;&gt;"",$M76=$O76),"Revisar: rateio duplicado",IF(OR(AND($M76&lt;&gt;"",COUNTIFS(Rateios!$A$6:$A$105,$M76,Rateios!$H$6:$H$105,"Sim",Rateios!$I$6:$I$105,"OK")&lt;&gt;1),AND($O76&lt;&gt;"",COUNTIFS(Rateios!$A$6:$A$105,$O76,Rateios!$H$6:$H$105,"Sim",Rateios!$I$6:$I$105,"OK")&lt;&gt;1)),"Revisar: rateio inválido",IF($E76&gt;Resumo!$B$5,"Revisar: data-base futura",IF(Resumo!$B$5-$E76&gt;Resumo!$B$6,"Revisar: data-base vencida",IF(ABS(N($U76))&gt;0.01,"Revisar: diferença de conferência","OK")))))))))))))))</f>
        <v/>
      </c>
      <c r="X76" s="21" t="n"/>
    </row>
    <row r="77" ht="21" customHeight="1">
      <c r="A77" s="16" t="n"/>
      <c r="B77" s="16" t="n"/>
      <c r="C77" s="16" t="n"/>
      <c r="D77" s="17" t="n"/>
      <c r="E77" s="31" t="n"/>
      <c r="F77" s="17" t="n"/>
      <c r="G77" s="16" t="n"/>
      <c r="H77" s="34" t="n"/>
      <c r="I77" s="34" t="n"/>
      <c r="J77" s="34" t="n"/>
      <c r="K77" s="34" t="n"/>
      <c r="L77" s="34" t="n"/>
      <c r="M77" s="17" t="n"/>
      <c r="N77" s="33">
        <f>IF($A77="","",IF($M77="","",IF(COUNTIFS(Rateios!$A$6:$A$105,$M77,Rateios!$H$6:$H$105,"Sim",Rateios!$I$6:$I$105,"OK")=1,SUMIFS(Rateios!$G$6:$G$105,Rateios!$A$6:$A$105,$M77,Rateios!$H$6:$H$105,"Sim",Rateios!$I$6:$I$105,"OK"),"")))</f>
        <v/>
      </c>
      <c r="O77" s="17" t="n"/>
      <c r="P77" s="33">
        <f>IF($A77="","",IF($O77="","",IF(COUNTIFS(Rateios!$A$6:$A$105,$O77,Rateios!$H$6:$H$105,"Sim",Rateios!$I$6:$I$105,"OK")=1,SUMIFS(Rateios!$G$6:$G$105,Rateios!$A$6:$A$105,$O77,Rateios!$H$6:$H$105,"Sim",Rateios!$I$6:$I$105,"OK"),"")))</f>
        <v/>
      </c>
      <c r="Q77" s="34" t="n"/>
      <c r="R77" s="33">
        <f>IF($A77="","",IF($H77="","",$H77-N($I77)-N($J77)))</f>
        <v/>
      </c>
      <c r="S77" s="33">
        <f>IF($A77="","",IF($H77="","",$H77-N($I77)))</f>
        <v/>
      </c>
      <c r="T77" s="33">
        <f>IF($A77="","",IF($H77="","",$S77+N($K77)+N($L77)+N($N77)+N($P77)+N($Q77)))</f>
        <v/>
      </c>
      <c r="U77" s="33">
        <f>IF($A77="","",IF($T77="","",$T77-SUM($R77,$J77:$L77,$N77,$P77,$Q77)))</f>
        <v/>
      </c>
      <c r="V77" s="35">
        <f>IF($A77="","",IF(OR($T77="",$T77=0),"",IFERROR((N($N77)+N($P77))/$T77,"")))</f>
        <v/>
      </c>
      <c r="W77" s="20">
        <f>IF($A77="","",IF($D77="Inativo","Inativo",IF($B77="","Revisar: produto ausente",IF($H77="","Sem base de custo",IF($E77="","Revisar: data-base ausente",IF(OR($C77="",$F77="",$G77=""),"Revisar: identificação incompleta",IF(COUNTIF($A$6:$A$155,$A77)&gt;1,"Revisar: SKU duplicado",IF(OR($H77&lt;0,N($I77)&lt;0,N($J77)&lt;0,N($K77)&lt;0,N($L77)&lt;0,N($Q77)&lt;0),"Revisar: valor negativo",IF($H77=0,"Revisar: custo base zerado",IF(N($I77)+N($J77)&gt;$H77,"Revisar: impostos acima do custo",IF(AND($M77&lt;&gt;"",$O77&lt;&gt;"",$M77=$O77),"Revisar: rateio duplicado",IF(OR(AND($M77&lt;&gt;"",COUNTIFS(Rateios!$A$6:$A$105,$M77,Rateios!$H$6:$H$105,"Sim",Rateios!$I$6:$I$105,"OK")&lt;&gt;1),AND($O77&lt;&gt;"",COUNTIFS(Rateios!$A$6:$A$105,$O77,Rateios!$H$6:$H$105,"Sim",Rateios!$I$6:$I$105,"OK")&lt;&gt;1)),"Revisar: rateio inválido",IF($E77&gt;Resumo!$B$5,"Revisar: data-base futura",IF(Resumo!$B$5-$E77&gt;Resumo!$B$6,"Revisar: data-base vencida",IF(ABS(N($U77))&gt;0.01,"Revisar: diferença de conferência","OK")))))))))))))))</f>
        <v/>
      </c>
      <c r="X77" s="21" t="n"/>
    </row>
    <row r="78" ht="21" customHeight="1">
      <c r="A78" s="16" t="n"/>
      <c r="B78" s="16" t="n"/>
      <c r="C78" s="16" t="n"/>
      <c r="D78" s="17" t="n"/>
      <c r="E78" s="31" t="n"/>
      <c r="F78" s="17" t="n"/>
      <c r="G78" s="16" t="n"/>
      <c r="H78" s="34" t="n"/>
      <c r="I78" s="34" t="n"/>
      <c r="J78" s="34" t="n"/>
      <c r="K78" s="34" t="n"/>
      <c r="L78" s="34" t="n"/>
      <c r="M78" s="17" t="n"/>
      <c r="N78" s="33">
        <f>IF($A78="","",IF($M78="","",IF(COUNTIFS(Rateios!$A$6:$A$105,$M78,Rateios!$H$6:$H$105,"Sim",Rateios!$I$6:$I$105,"OK")=1,SUMIFS(Rateios!$G$6:$G$105,Rateios!$A$6:$A$105,$M78,Rateios!$H$6:$H$105,"Sim",Rateios!$I$6:$I$105,"OK"),"")))</f>
        <v/>
      </c>
      <c r="O78" s="17" t="n"/>
      <c r="P78" s="33">
        <f>IF($A78="","",IF($O78="","",IF(COUNTIFS(Rateios!$A$6:$A$105,$O78,Rateios!$H$6:$H$105,"Sim",Rateios!$I$6:$I$105,"OK")=1,SUMIFS(Rateios!$G$6:$G$105,Rateios!$A$6:$A$105,$O78,Rateios!$H$6:$H$105,"Sim",Rateios!$I$6:$I$105,"OK"),"")))</f>
        <v/>
      </c>
      <c r="Q78" s="34" t="n"/>
      <c r="R78" s="33">
        <f>IF($A78="","",IF($H78="","",$H78-N($I78)-N($J78)))</f>
        <v/>
      </c>
      <c r="S78" s="33">
        <f>IF($A78="","",IF($H78="","",$H78-N($I78)))</f>
        <v/>
      </c>
      <c r="T78" s="33">
        <f>IF($A78="","",IF($H78="","",$S78+N($K78)+N($L78)+N($N78)+N($P78)+N($Q78)))</f>
        <v/>
      </c>
      <c r="U78" s="33">
        <f>IF($A78="","",IF($T78="","",$T78-SUM($R78,$J78:$L78,$N78,$P78,$Q78)))</f>
        <v/>
      </c>
      <c r="V78" s="35">
        <f>IF($A78="","",IF(OR($T78="",$T78=0),"",IFERROR((N($N78)+N($P78))/$T78,"")))</f>
        <v/>
      </c>
      <c r="W78" s="20">
        <f>IF($A78="","",IF($D78="Inativo","Inativo",IF($B78="","Revisar: produto ausente",IF($H78="","Sem base de custo",IF($E78="","Revisar: data-base ausente",IF(OR($C78="",$F78="",$G78=""),"Revisar: identificação incompleta",IF(COUNTIF($A$6:$A$155,$A78)&gt;1,"Revisar: SKU duplicado",IF(OR($H78&lt;0,N($I78)&lt;0,N($J78)&lt;0,N($K78)&lt;0,N($L78)&lt;0,N($Q78)&lt;0),"Revisar: valor negativo",IF($H78=0,"Revisar: custo base zerado",IF(N($I78)+N($J78)&gt;$H78,"Revisar: impostos acima do custo",IF(AND($M78&lt;&gt;"",$O78&lt;&gt;"",$M78=$O78),"Revisar: rateio duplicado",IF(OR(AND($M78&lt;&gt;"",COUNTIFS(Rateios!$A$6:$A$105,$M78,Rateios!$H$6:$H$105,"Sim",Rateios!$I$6:$I$105,"OK")&lt;&gt;1),AND($O78&lt;&gt;"",COUNTIFS(Rateios!$A$6:$A$105,$O78,Rateios!$H$6:$H$105,"Sim",Rateios!$I$6:$I$105,"OK")&lt;&gt;1)),"Revisar: rateio inválido",IF($E78&gt;Resumo!$B$5,"Revisar: data-base futura",IF(Resumo!$B$5-$E78&gt;Resumo!$B$6,"Revisar: data-base vencida",IF(ABS(N($U78))&gt;0.01,"Revisar: diferença de conferência","OK")))))))))))))))</f>
        <v/>
      </c>
      <c r="X78" s="21" t="n"/>
    </row>
    <row r="79" ht="21" customHeight="1">
      <c r="A79" s="16" t="n"/>
      <c r="B79" s="16" t="n"/>
      <c r="C79" s="16" t="n"/>
      <c r="D79" s="17" t="n"/>
      <c r="E79" s="31" t="n"/>
      <c r="F79" s="17" t="n"/>
      <c r="G79" s="16" t="n"/>
      <c r="H79" s="34" t="n"/>
      <c r="I79" s="34" t="n"/>
      <c r="J79" s="34" t="n"/>
      <c r="K79" s="34" t="n"/>
      <c r="L79" s="34" t="n"/>
      <c r="M79" s="17" t="n"/>
      <c r="N79" s="33">
        <f>IF($A79="","",IF($M79="","",IF(COUNTIFS(Rateios!$A$6:$A$105,$M79,Rateios!$H$6:$H$105,"Sim",Rateios!$I$6:$I$105,"OK")=1,SUMIFS(Rateios!$G$6:$G$105,Rateios!$A$6:$A$105,$M79,Rateios!$H$6:$H$105,"Sim",Rateios!$I$6:$I$105,"OK"),"")))</f>
        <v/>
      </c>
      <c r="O79" s="17" t="n"/>
      <c r="P79" s="33">
        <f>IF($A79="","",IF($O79="","",IF(COUNTIFS(Rateios!$A$6:$A$105,$O79,Rateios!$H$6:$H$105,"Sim",Rateios!$I$6:$I$105,"OK")=1,SUMIFS(Rateios!$G$6:$G$105,Rateios!$A$6:$A$105,$O79,Rateios!$H$6:$H$105,"Sim",Rateios!$I$6:$I$105,"OK"),"")))</f>
        <v/>
      </c>
      <c r="Q79" s="34" t="n"/>
      <c r="R79" s="33">
        <f>IF($A79="","",IF($H79="","",$H79-N($I79)-N($J79)))</f>
        <v/>
      </c>
      <c r="S79" s="33">
        <f>IF($A79="","",IF($H79="","",$H79-N($I79)))</f>
        <v/>
      </c>
      <c r="T79" s="33">
        <f>IF($A79="","",IF($H79="","",$S79+N($K79)+N($L79)+N($N79)+N($P79)+N($Q79)))</f>
        <v/>
      </c>
      <c r="U79" s="33">
        <f>IF($A79="","",IF($T79="","",$T79-SUM($R79,$J79:$L79,$N79,$P79,$Q79)))</f>
        <v/>
      </c>
      <c r="V79" s="35">
        <f>IF($A79="","",IF(OR($T79="",$T79=0),"",IFERROR((N($N79)+N($P79))/$T79,"")))</f>
        <v/>
      </c>
      <c r="W79" s="20">
        <f>IF($A79="","",IF($D79="Inativo","Inativo",IF($B79="","Revisar: produto ausente",IF($H79="","Sem base de custo",IF($E79="","Revisar: data-base ausente",IF(OR($C79="",$F79="",$G79=""),"Revisar: identificação incompleta",IF(COUNTIF($A$6:$A$155,$A79)&gt;1,"Revisar: SKU duplicado",IF(OR($H79&lt;0,N($I79)&lt;0,N($J79)&lt;0,N($K79)&lt;0,N($L79)&lt;0,N($Q79)&lt;0),"Revisar: valor negativo",IF($H79=0,"Revisar: custo base zerado",IF(N($I79)+N($J79)&gt;$H79,"Revisar: impostos acima do custo",IF(AND($M79&lt;&gt;"",$O79&lt;&gt;"",$M79=$O79),"Revisar: rateio duplicado",IF(OR(AND($M79&lt;&gt;"",COUNTIFS(Rateios!$A$6:$A$105,$M79,Rateios!$H$6:$H$105,"Sim",Rateios!$I$6:$I$105,"OK")&lt;&gt;1),AND($O79&lt;&gt;"",COUNTIFS(Rateios!$A$6:$A$105,$O79,Rateios!$H$6:$H$105,"Sim",Rateios!$I$6:$I$105,"OK")&lt;&gt;1)),"Revisar: rateio inválido",IF($E79&gt;Resumo!$B$5,"Revisar: data-base futura",IF(Resumo!$B$5-$E79&gt;Resumo!$B$6,"Revisar: data-base vencida",IF(ABS(N($U79))&gt;0.01,"Revisar: diferença de conferência","OK")))))))))))))))</f>
        <v/>
      </c>
      <c r="X79" s="21" t="n"/>
    </row>
    <row r="80" ht="21" customHeight="1">
      <c r="A80" s="16" t="n"/>
      <c r="B80" s="16" t="n"/>
      <c r="C80" s="16" t="n"/>
      <c r="D80" s="17" t="n"/>
      <c r="E80" s="31" t="n"/>
      <c r="F80" s="17" t="n"/>
      <c r="G80" s="16" t="n"/>
      <c r="H80" s="34" t="n"/>
      <c r="I80" s="34" t="n"/>
      <c r="J80" s="34" t="n"/>
      <c r="K80" s="34" t="n"/>
      <c r="L80" s="34" t="n"/>
      <c r="M80" s="17" t="n"/>
      <c r="N80" s="33">
        <f>IF($A80="","",IF($M80="","",IF(COUNTIFS(Rateios!$A$6:$A$105,$M80,Rateios!$H$6:$H$105,"Sim",Rateios!$I$6:$I$105,"OK")=1,SUMIFS(Rateios!$G$6:$G$105,Rateios!$A$6:$A$105,$M80,Rateios!$H$6:$H$105,"Sim",Rateios!$I$6:$I$105,"OK"),"")))</f>
        <v/>
      </c>
      <c r="O80" s="17" t="n"/>
      <c r="P80" s="33">
        <f>IF($A80="","",IF($O80="","",IF(COUNTIFS(Rateios!$A$6:$A$105,$O80,Rateios!$H$6:$H$105,"Sim",Rateios!$I$6:$I$105,"OK")=1,SUMIFS(Rateios!$G$6:$G$105,Rateios!$A$6:$A$105,$O80,Rateios!$H$6:$H$105,"Sim",Rateios!$I$6:$I$105,"OK"),"")))</f>
        <v/>
      </c>
      <c r="Q80" s="34" t="n"/>
      <c r="R80" s="33">
        <f>IF($A80="","",IF($H80="","",$H80-N($I80)-N($J80)))</f>
        <v/>
      </c>
      <c r="S80" s="33">
        <f>IF($A80="","",IF($H80="","",$H80-N($I80)))</f>
        <v/>
      </c>
      <c r="T80" s="33">
        <f>IF($A80="","",IF($H80="","",$S80+N($K80)+N($L80)+N($N80)+N($P80)+N($Q80)))</f>
        <v/>
      </c>
      <c r="U80" s="33">
        <f>IF($A80="","",IF($T80="","",$T80-SUM($R80,$J80:$L80,$N80,$P80,$Q80)))</f>
        <v/>
      </c>
      <c r="V80" s="35">
        <f>IF($A80="","",IF(OR($T80="",$T80=0),"",IFERROR((N($N80)+N($P80))/$T80,"")))</f>
        <v/>
      </c>
      <c r="W80" s="20">
        <f>IF($A80="","",IF($D80="Inativo","Inativo",IF($B80="","Revisar: produto ausente",IF($H80="","Sem base de custo",IF($E80="","Revisar: data-base ausente",IF(OR($C80="",$F80="",$G80=""),"Revisar: identificação incompleta",IF(COUNTIF($A$6:$A$155,$A80)&gt;1,"Revisar: SKU duplicado",IF(OR($H80&lt;0,N($I80)&lt;0,N($J80)&lt;0,N($K80)&lt;0,N($L80)&lt;0,N($Q80)&lt;0),"Revisar: valor negativo",IF($H80=0,"Revisar: custo base zerado",IF(N($I80)+N($J80)&gt;$H80,"Revisar: impostos acima do custo",IF(AND($M80&lt;&gt;"",$O80&lt;&gt;"",$M80=$O80),"Revisar: rateio duplicado",IF(OR(AND($M80&lt;&gt;"",COUNTIFS(Rateios!$A$6:$A$105,$M80,Rateios!$H$6:$H$105,"Sim",Rateios!$I$6:$I$105,"OK")&lt;&gt;1),AND($O80&lt;&gt;"",COUNTIFS(Rateios!$A$6:$A$105,$O80,Rateios!$H$6:$H$105,"Sim",Rateios!$I$6:$I$105,"OK")&lt;&gt;1)),"Revisar: rateio inválido",IF($E80&gt;Resumo!$B$5,"Revisar: data-base futura",IF(Resumo!$B$5-$E80&gt;Resumo!$B$6,"Revisar: data-base vencida",IF(ABS(N($U80))&gt;0.01,"Revisar: diferença de conferência","OK")))))))))))))))</f>
        <v/>
      </c>
      <c r="X80" s="21" t="n"/>
    </row>
    <row r="81" ht="21" customHeight="1">
      <c r="A81" s="16" t="n"/>
      <c r="B81" s="16" t="n"/>
      <c r="C81" s="16" t="n"/>
      <c r="D81" s="17" t="n"/>
      <c r="E81" s="31" t="n"/>
      <c r="F81" s="17" t="n"/>
      <c r="G81" s="16" t="n"/>
      <c r="H81" s="34" t="n"/>
      <c r="I81" s="34" t="n"/>
      <c r="J81" s="34" t="n"/>
      <c r="K81" s="34" t="n"/>
      <c r="L81" s="34" t="n"/>
      <c r="M81" s="17" t="n"/>
      <c r="N81" s="33">
        <f>IF($A81="","",IF($M81="","",IF(COUNTIFS(Rateios!$A$6:$A$105,$M81,Rateios!$H$6:$H$105,"Sim",Rateios!$I$6:$I$105,"OK")=1,SUMIFS(Rateios!$G$6:$G$105,Rateios!$A$6:$A$105,$M81,Rateios!$H$6:$H$105,"Sim",Rateios!$I$6:$I$105,"OK"),"")))</f>
        <v/>
      </c>
      <c r="O81" s="17" t="n"/>
      <c r="P81" s="33">
        <f>IF($A81="","",IF($O81="","",IF(COUNTIFS(Rateios!$A$6:$A$105,$O81,Rateios!$H$6:$H$105,"Sim",Rateios!$I$6:$I$105,"OK")=1,SUMIFS(Rateios!$G$6:$G$105,Rateios!$A$6:$A$105,$O81,Rateios!$H$6:$H$105,"Sim",Rateios!$I$6:$I$105,"OK"),"")))</f>
        <v/>
      </c>
      <c r="Q81" s="34" t="n"/>
      <c r="R81" s="33">
        <f>IF($A81="","",IF($H81="","",$H81-N($I81)-N($J81)))</f>
        <v/>
      </c>
      <c r="S81" s="33">
        <f>IF($A81="","",IF($H81="","",$H81-N($I81)))</f>
        <v/>
      </c>
      <c r="T81" s="33">
        <f>IF($A81="","",IF($H81="","",$S81+N($K81)+N($L81)+N($N81)+N($P81)+N($Q81)))</f>
        <v/>
      </c>
      <c r="U81" s="33">
        <f>IF($A81="","",IF($T81="","",$T81-SUM($R81,$J81:$L81,$N81,$P81,$Q81)))</f>
        <v/>
      </c>
      <c r="V81" s="35">
        <f>IF($A81="","",IF(OR($T81="",$T81=0),"",IFERROR((N($N81)+N($P81))/$T81,"")))</f>
        <v/>
      </c>
      <c r="W81" s="20">
        <f>IF($A81="","",IF($D81="Inativo","Inativo",IF($B81="","Revisar: produto ausente",IF($H81="","Sem base de custo",IF($E81="","Revisar: data-base ausente",IF(OR($C81="",$F81="",$G81=""),"Revisar: identificação incompleta",IF(COUNTIF($A$6:$A$155,$A81)&gt;1,"Revisar: SKU duplicado",IF(OR($H81&lt;0,N($I81)&lt;0,N($J81)&lt;0,N($K81)&lt;0,N($L81)&lt;0,N($Q81)&lt;0),"Revisar: valor negativo",IF($H81=0,"Revisar: custo base zerado",IF(N($I81)+N($J81)&gt;$H81,"Revisar: impostos acima do custo",IF(AND($M81&lt;&gt;"",$O81&lt;&gt;"",$M81=$O81),"Revisar: rateio duplicado",IF(OR(AND($M81&lt;&gt;"",COUNTIFS(Rateios!$A$6:$A$105,$M81,Rateios!$H$6:$H$105,"Sim",Rateios!$I$6:$I$105,"OK")&lt;&gt;1),AND($O81&lt;&gt;"",COUNTIFS(Rateios!$A$6:$A$105,$O81,Rateios!$H$6:$H$105,"Sim",Rateios!$I$6:$I$105,"OK")&lt;&gt;1)),"Revisar: rateio inválido",IF($E81&gt;Resumo!$B$5,"Revisar: data-base futura",IF(Resumo!$B$5-$E81&gt;Resumo!$B$6,"Revisar: data-base vencida",IF(ABS(N($U81))&gt;0.01,"Revisar: diferença de conferência","OK")))))))))))))))</f>
        <v/>
      </c>
      <c r="X81" s="21" t="n"/>
    </row>
    <row r="82" ht="21" customHeight="1">
      <c r="A82" s="16" t="n"/>
      <c r="B82" s="16" t="n"/>
      <c r="C82" s="16" t="n"/>
      <c r="D82" s="17" t="n"/>
      <c r="E82" s="31" t="n"/>
      <c r="F82" s="17" t="n"/>
      <c r="G82" s="16" t="n"/>
      <c r="H82" s="34" t="n"/>
      <c r="I82" s="34" t="n"/>
      <c r="J82" s="34" t="n"/>
      <c r="K82" s="34" t="n"/>
      <c r="L82" s="34" t="n"/>
      <c r="M82" s="17" t="n"/>
      <c r="N82" s="33">
        <f>IF($A82="","",IF($M82="","",IF(COUNTIFS(Rateios!$A$6:$A$105,$M82,Rateios!$H$6:$H$105,"Sim",Rateios!$I$6:$I$105,"OK")=1,SUMIFS(Rateios!$G$6:$G$105,Rateios!$A$6:$A$105,$M82,Rateios!$H$6:$H$105,"Sim",Rateios!$I$6:$I$105,"OK"),"")))</f>
        <v/>
      </c>
      <c r="O82" s="17" t="n"/>
      <c r="P82" s="33">
        <f>IF($A82="","",IF($O82="","",IF(COUNTIFS(Rateios!$A$6:$A$105,$O82,Rateios!$H$6:$H$105,"Sim",Rateios!$I$6:$I$105,"OK")=1,SUMIFS(Rateios!$G$6:$G$105,Rateios!$A$6:$A$105,$O82,Rateios!$H$6:$H$105,"Sim",Rateios!$I$6:$I$105,"OK"),"")))</f>
        <v/>
      </c>
      <c r="Q82" s="34" t="n"/>
      <c r="R82" s="33">
        <f>IF($A82="","",IF($H82="","",$H82-N($I82)-N($J82)))</f>
        <v/>
      </c>
      <c r="S82" s="33">
        <f>IF($A82="","",IF($H82="","",$H82-N($I82)))</f>
        <v/>
      </c>
      <c r="T82" s="33">
        <f>IF($A82="","",IF($H82="","",$S82+N($K82)+N($L82)+N($N82)+N($P82)+N($Q82)))</f>
        <v/>
      </c>
      <c r="U82" s="33">
        <f>IF($A82="","",IF($T82="","",$T82-SUM($R82,$J82:$L82,$N82,$P82,$Q82)))</f>
        <v/>
      </c>
      <c r="V82" s="35">
        <f>IF($A82="","",IF(OR($T82="",$T82=0),"",IFERROR((N($N82)+N($P82))/$T82,"")))</f>
        <v/>
      </c>
      <c r="W82" s="20">
        <f>IF($A82="","",IF($D82="Inativo","Inativo",IF($B82="","Revisar: produto ausente",IF($H82="","Sem base de custo",IF($E82="","Revisar: data-base ausente",IF(OR($C82="",$F82="",$G82=""),"Revisar: identificação incompleta",IF(COUNTIF($A$6:$A$155,$A82)&gt;1,"Revisar: SKU duplicado",IF(OR($H82&lt;0,N($I82)&lt;0,N($J82)&lt;0,N($K82)&lt;0,N($L82)&lt;0,N($Q82)&lt;0),"Revisar: valor negativo",IF($H82=0,"Revisar: custo base zerado",IF(N($I82)+N($J82)&gt;$H82,"Revisar: impostos acima do custo",IF(AND($M82&lt;&gt;"",$O82&lt;&gt;"",$M82=$O82),"Revisar: rateio duplicado",IF(OR(AND($M82&lt;&gt;"",COUNTIFS(Rateios!$A$6:$A$105,$M82,Rateios!$H$6:$H$105,"Sim",Rateios!$I$6:$I$105,"OK")&lt;&gt;1),AND($O82&lt;&gt;"",COUNTIFS(Rateios!$A$6:$A$105,$O82,Rateios!$H$6:$H$105,"Sim",Rateios!$I$6:$I$105,"OK")&lt;&gt;1)),"Revisar: rateio inválido",IF($E82&gt;Resumo!$B$5,"Revisar: data-base futura",IF(Resumo!$B$5-$E82&gt;Resumo!$B$6,"Revisar: data-base vencida",IF(ABS(N($U82))&gt;0.01,"Revisar: diferença de conferência","OK")))))))))))))))</f>
        <v/>
      </c>
      <c r="X82" s="21" t="n"/>
    </row>
    <row r="83" ht="21" customHeight="1">
      <c r="A83" s="16" t="n"/>
      <c r="B83" s="16" t="n"/>
      <c r="C83" s="16" t="n"/>
      <c r="D83" s="17" t="n"/>
      <c r="E83" s="31" t="n"/>
      <c r="F83" s="17" t="n"/>
      <c r="G83" s="16" t="n"/>
      <c r="H83" s="34" t="n"/>
      <c r="I83" s="34" t="n"/>
      <c r="J83" s="34" t="n"/>
      <c r="K83" s="34" t="n"/>
      <c r="L83" s="34" t="n"/>
      <c r="M83" s="17" t="n"/>
      <c r="N83" s="33">
        <f>IF($A83="","",IF($M83="","",IF(COUNTIFS(Rateios!$A$6:$A$105,$M83,Rateios!$H$6:$H$105,"Sim",Rateios!$I$6:$I$105,"OK")=1,SUMIFS(Rateios!$G$6:$G$105,Rateios!$A$6:$A$105,$M83,Rateios!$H$6:$H$105,"Sim",Rateios!$I$6:$I$105,"OK"),"")))</f>
        <v/>
      </c>
      <c r="O83" s="17" t="n"/>
      <c r="P83" s="33">
        <f>IF($A83="","",IF($O83="","",IF(COUNTIFS(Rateios!$A$6:$A$105,$O83,Rateios!$H$6:$H$105,"Sim",Rateios!$I$6:$I$105,"OK")=1,SUMIFS(Rateios!$G$6:$G$105,Rateios!$A$6:$A$105,$O83,Rateios!$H$6:$H$105,"Sim",Rateios!$I$6:$I$105,"OK"),"")))</f>
        <v/>
      </c>
      <c r="Q83" s="34" t="n"/>
      <c r="R83" s="33">
        <f>IF($A83="","",IF($H83="","",$H83-N($I83)-N($J83)))</f>
        <v/>
      </c>
      <c r="S83" s="33">
        <f>IF($A83="","",IF($H83="","",$H83-N($I83)))</f>
        <v/>
      </c>
      <c r="T83" s="33">
        <f>IF($A83="","",IF($H83="","",$S83+N($K83)+N($L83)+N($N83)+N($P83)+N($Q83)))</f>
        <v/>
      </c>
      <c r="U83" s="33">
        <f>IF($A83="","",IF($T83="","",$T83-SUM($R83,$J83:$L83,$N83,$P83,$Q83)))</f>
        <v/>
      </c>
      <c r="V83" s="35">
        <f>IF($A83="","",IF(OR($T83="",$T83=0),"",IFERROR((N($N83)+N($P83))/$T83,"")))</f>
        <v/>
      </c>
      <c r="W83" s="20">
        <f>IF($A83="","",IF($D83="Inativo","Inativo",IF($B83="","Revisar: produto ausente",IF($H83="","Sem base de custo",IF($E83="","Revisar: data-base ausente",IF(OR($C83="",$F83="",$G83=""),"Revisar: identificação incompleta",IF(COUNTIF($A$6:$A$155,$A83)&gt;1,"Revisar: SKU duplicado",IF(OR($H83&lt;0,N($I83)&lt;0,N($J83)&lt;0,N($K83)&lt;0,N($L83)&lt;0,N($Q83)&lt;0),"Revisar: valor negativo",IF($H83=0,"Revisar: custo base zerado",IF(N($I83)+N($J83)&gt;$H83,"Revisar: impostos acima do custo",IF(AND($M83&lt;&gt;"",$O83&lt;&gt;"",$M83=$O83),"Revisar: rateio duplicado",IF(OR(AND($M83&lt;&gt;"",COUNTIFS(Rateios!$A$6:$A$105,$M83,Rateios!$H$6:$H$105,"Sim",Rateios!$I$6:$I$105,"OK")&lt;&gt;1),AND($O83&lt;&gt;"",COUNTIFS(Rateios!$A$6:$A$105,$O83,Rateios!$H$6:$H$105,"Sim",Rateios!$I$6:$I$105,"OK")&lt;&gt;1)),"Revisar: rateio inválido",IF($E83&gt;Resumo!$B$5,"Revisar: data-base futura",IF(Resumo!$B$5-$E83&gt;Resumo!$B$6,"Revisar: data-base vencida",IF(ABS(N($U83))&gt;0.01,"Revisar: diferença de conferência","OK")))))))))))))))</f>
        <v/>
      </c>
      <c r="X83" s="21" t="n"/>
    </row>
    <row r="84" ht="21" customHeight="1">
      <c r="A84" s="16" t="n"/>
      <c r="B84" s="16" t="n"/>
      <c r="C84" s="16" t="n"/>
      <c r="D84" s="17" t="n"/>
      <c r="E84" s="31" t="n"/>
      <c r="F84" s="17" t="n"/>
      <c r="G84" s="16" t="n"/>
      <c r="H84" s="34" t="n"/>
      <c r="I84" s="34" t="n"/>
      <c r="J84" s="34" t="n"/>
      <c r="K84" s="34" t="n"/>
      <c r="L84" s="34" t="n"/>
      <c r="M84" s="17" t="n"/>
      <c r="N84" s="33">
        <f>IF($A84="","",IF($M84="","",IF(COUNTIFS(Rateios!$A$6:$A$105,$M84,Rateios!$H$6:$H$105,"Sim",Rateios!$I$6:$I$105,"OK")=1,SUMIFS(Rateios!$G$6:$G$105,Rateios!$A$6:$A$105,$M84,Rateios!$H$6:$H$105,"Sim",Rateios!$I$6:$I$105,"OK"),"")))</f>
        <v/>
      </c>
      <c r="O84" s="17" t="n"/>
      <c r="P84" s="33">
        <f>IF($A84="","",IF($O84="","",IF(COUNTIFS(Rateios!$A$6:$A$105,$O84,Rateios!$H$6:$H$105,"Sim",Rateios!$I$6:$I$105,"OK")=1,SUMIFS(Rateios!$G$6:$G$105,Rateios!$A$6:$A$105,$O84,Rateios!$H$6:$H$105,"Sim",Rateios!$I$6:$I$105,"OK"),"")))</f>
        <v/>
      </c>
      <c r="Q84" s="34" t="n"/>
      <c r="R84" s="33">
        <f>IF($A84="","",IF($H84="","",$H84-N($I84)-N($J84)))</f>
        <v/>
      </c>
      <c r="S84" s="33">
        <f>IF($A84="","",IF($H84="","",$H84-N($I84)))</f>
        <v/>
      </c>
      <c r="T84" s="33">
        <f>IF($A84="","",IF($H84="","",$S84+N($K84)+N($L84)+N($N84)+N($P84)+N($Q84)))</f>
        <v/>
      </c>
      <c r="U84" s="33">
        <f>IF($A84="","",IF($T84="","",$T84-SUM($R84,$J84:$L84,$N84,$P84,$Q84)))</f>
        <v/>
      </c>
      <c r="V84" s="35">
        <f>IF($A84="","",IF(OR($T84="",$T84=0),"",IFERROR((N($N84)+N($P84))/$T84,"")))</f>
        <v/>
      </c>
      <c r="W84" s="20">
        <f>IF($A84="","",IF($D84="Inativo","Inativo",IF($B84="","Revisar: produto ausente",IF($H84="","Sem base de custo",IF($E84="","Revisar: data-base ausente",IF(OR($C84="",$F84="",$G84=""),"Revisar: identificação incompleta",IF(COUNTIF($A$6:$A$155,$A84)&gt;1,"Revisar: SKU duplicado",IF(OR($H84&lt;0,N($I84)&lt;0,N($J84)&lt;0,N($K84)&lt;0,N($L84)&lt;0,N($Q84)&lt;0),"Revisar: valor negativo",IF($H84=0,"Revisar: custo base zerado",IF(N($I84)+N($J84)&gt;$H84,"Revisar: impostos acima do custo",IF(AND($M84&lt;&gt;"",$O84&lt;&gt;"",$M84=$O84),"Revisar: rateio duplicado",IF(OR(AND($M84&lt;&gt;"",COUNTIFS(Rateios!$A$6:$A$105,$M84,Rateios!$H$6:$H$105,"Sim",Rateios!$I$6:$I$105,"OK")&lt;&gt;1),AND($O84&lt;&gt;"",COUNTIFS(Rateios!$A$6:$A$105,$O84,Rateios!$H$6:$H$105,"Sim",Rateios!$I$6:$I$105,"OK")&lt;&gt;1)),"Revisar: rateio inválido",IF($E84&gt;Resumo!$B$5,"Revisar: data-base futura",IF(Resumo!$B$5-$E84&gt;Resumo!$B$6,"Revisar: data-base vencida",IF(ABS(N($U84))&gt;0.01,"Revisar: diferença de conferência","OK")))))))))))))))</f>
        <v/>
      </c>
      <c r="X84" s="21" t="n"/>
    </row>
    <row r="85" ht="21" customHeight="1">
      <c r="A85" s="16" t="n"/>
      <c r="B85" s="16" t="n"/>
      <c r="C85" s="16" t="n"/>
      <c r="D85" s="17" t="n"/>
      <c r="E85" s="31" t="n"/>
      <c r="F85" s="17" t="n"/>
      <c r="G85" s="16" t="n"/>
      <c r="H85" s="34" t="n"/>
      <c r="I85" s="34" t="n"/>
      <c r="J85" s="34" t="n"/>
      <c r="K85" s="34" t="n"/>
      <c r="L85" s="34" t="n"/>
      <c r="M85" s="17" t="n"/>
      <c r="N85" s="33">
        <f>IF($A85="","",IF($M85="","",IF(COUNTIFS(Rateios!$A$6:$A$105,$M85,Rateios!$H$6:$H$105,"Sim",Rateios!$I$6:$I$105,"OK")=1,SUMIFS(Rateios!$G$6:$G$105,Rateios!$A$6:$A$105,$M85,Rateios!$H$6:$H$105,"Sim",Rateios!$I$6:$I$105,"OK"),"")))</f>
        <v/>
      </c>
      <c r="O85" s="17" t="n"/>
      <c r="P85" s="33">
        <f>IF($A85="","",IF($O85="","",IF(COUNTIFS(Rateios!$A$6:$A$105,$O85,Rateios!$H$6:$H$105,"Sim",Rateios!$I$6:$I$105,"OK")=1,SUMIFS(Rateios!$G$6:$G$105,Rateios!$A$6:$A$105,$O85,Rateios!$H$6:$H$105,"Sim",Rateios!$I$6:$I$105,"OK"),"")))</f>
        <v/>
      </c>
      <c r="Q85" s="34" t="n"/>
      <c r="R85" s="33">
        <f>IF($A85="","",IF($H85="","",$H85-N($I85)-N($J85)))</f>
        <v/>
      </c>
      <c r="S85" s="33">
        <f>IF($A85="","",IF($H85="","",$H85-N($I85)))</f>
        <v/>
      </c>
      <c r="T85" s="33">
        <f>IF($A85="","",IF($H85="","",$S85+N($K85)+N($L85)+N($N85)+N($P85)+N($Q85)))</f>
        <v/>
      </c>
      <c r="U85" s="33">
        <f>IF($A85="","",IF($T85="","",$T85-SUM($R85,$J85:$L85,$N85,$P85,$Q85)))</f>
        <v/>
      </c>
      <c r="V85" s="35">
        <f>IF($A85="","",IF(OR($T85="",$T85=0),"",IFERROR((N($N85)+N($P85))/$T85,"")))</f>
        <v/>
      </c>
      <c r="W85" s="20">
        <f>IF($A85="","",IF($D85="Inativo","Inativo",IF($B85="","Revisar: produto ausente",IF($H85="","Sem base de custo",IF($E85="","Revisar: data-base ausente",IF(OR($C85="",$F85="",$G85=""),"Revisar: identificação incompleta",IF(COUNTIF($A$6:$A$155,$A85)&gt;1,"Revisar: SKU duplicado",IF(OR($H85&lt;0,N($I85)&lt;0,N($J85)&lt;0,N($K85)&lt;0,N($L85)&lt;0,N($Q85)&lt;0),"Revisar: valor negativo",IF($H85=0,"Revisar: custo base zerado",IF(N($I85)+N($J85)&gt;$H85,"Revisar: impostos acima do custo",IF(AND($M85&lt;&gt;"",$O85&lt;&gt;"",$M85=$O85),"Revisar: rateio duplicado",IF(OR(AND($M85&lt;&gt;"",COUNTIFS(Rateios!$A$6:$A$105,$M85,Rateios!$H$6:$H$105,"Sim",Rateios!$I$6:$I$105,"OK")&lt;&gt;1),AND($O85&lt;&gt;"",COUNTIFS(Rateios!$A$6:$A$105,$O85,Rateios!$H$6:$H$105,"Sim",Rateios!$I$6:$I$105,"OK")&lt;&gt;1)),"Revisar: rateio inválido",IF($E85&gt;Resumo!$B$5,"Revisar: data-base futura",IF(Resumo!$B$5-$E85&gt;Resumo!$B$6,"Revisar: data-base vencida",IF(ABS(N($U85))&gt;0.01,"Revisar: diferença de conferência","OK")))))))))))))))</f>
        <v/>
      </c>
      <c r="X85" s="21" t="n"/>
    </row>
    <row r="86" ht="21" customHeight="1">
      <c r="A86" s="16" t="n"/>
      <c r="B86" s="16" t="n"/>
      <c r="C86" s="16" t="n"/>
      <c r="D86" s="17" t="n"/>
      <c r="E86" s="31" t="n"/>
      <c r="F86" s="17" t="n"/>
      <c r="G86" s="16" t="n"/>
      <c r="H86" s="34" t="n"/>
      <c r="I86" s="34" t="n"/>
      <c r="J86" s="34" t="n"/>
      <c r="K86" s="34" t="n"/>
      <c r="L86" s="34" t="n"/>
      <c r="M86" s="17" t="n"/>
      <c r="N86" s="33">
        <f>IF($A86="","",IF($M86="","",IF(COUNTIFS(Rateios!$A$6:$A$105,$M86,Rateios!$H$6:$H$105,"Sim",Rateios!$I$6:$I$105,"OK")=1,SUMIFS(Rateios!$G$6:$G$105,Rateios!$A$6:$A$105,$M86,Rateios!$H$6:$H$105,"Sim",Rateios!$I$6:$I$105,"OK"),"")))</f>
        <v/>
      </c>
      <c r="O86" s="17" t="n"/>
      <c r="P86" s="33">
        <f>IF($A86="","",IF($O86="","",IF(COUNTIFS(Rateios!$A$6:$A$105,$O86,Rateios!$H$6:$H$105,"Sim",Rateios!$I$6:$I$105,"OK")=1,SUMIFS(Rateios!$G$6:$G$105,Rateios!$A$6:$A$105,$O86,Rateios!$H$6:$H$105,"Sim",Rateios!$I$6:$I$105,"OK"),"")))</f>
        <v/>
      </c>
      <c r="Q86" s="34" t="n"/>
      <c r="R86" s="33">
        <f>IF($A86="","",IF($H86="","",$H86-N($I86)-N($J86)))</f>
        <v/>
      </c>
      <c r="S86" s="33">
        <f>IF($A86="","",IF($H86="","",$H86-N($I86)))</f>
        <v/>
      </c>
      <c r="T86" s="33">
        <f>IF($A86="","",IF($H86="","",$S86+N($K86)+N($L86)+N($N86)+N($P86)+N($Q86)))</f>
        <v/>
      </c>
      <c r="U86" s="33">
        <f>IF($A86="","",IF($T86="","",$T86-SUM($R86,$J86:$L86,$N86,$P86,$Q86)))</f>
        <v/>
      </c>
      <c r="V86" s="35">
        <f>IF($A86="","",IF(OR($T86="",$T86=0),"",IFERROR((N($N86)+N($P86))/$T86,"")))</f>
        <v/>
      </c>
      <c r="W86" s="20">
        <f>IF($A86="","",IF($D86="Inativo","Inativo",IF($B86="","Revisar: produto ausente",IF($H86="","Sem base de custo",IF($E86="","Revisar: data-base ausente",IF(OR($C86="",$F86="",$G86=""),"Revisar: identificação incompleta",IF(COUNTIF($A$6:$A$155,$A86)&gt;1,"Revisar: SKU duplicado",IF(OR($H86&lt;0,N($I86)&lt;0,N($J86)&lt;0,N($K86)&lt;0,N($L86)&lt;0,N($Q86)&lt;0),"Revisar: valor negativo",IF($H86=0,"Revisar: custo base zerado",IF(N($I86)+N($J86)&gt;$H86,"Revisar: impostos acima do custo",IF(AND($M86&lt;&gt;"",$O86&lt;&gt;"",$M86=$O86),"Revisar: rateio duplicado",IF(OR(AND($M86&lt;&gt;"",COUNTIFS(Rateios!$A$6:$A$105,$M86,Rateios!$H$6:$H$105,"Sim",Rateios!$I$6:$I$105,"OK")&lt;&gt;1),AND($O86&lt;&gt;"",COUNTIFS(Rateios!$A$6:$A$105,$O86,Rateios!$H$6:$H$105,"Sim",Rateios!$I$6:$I$105,"OK")&lt;&gt;1)),"Revisar: rateio inválido",IF($E86&gt;Resumo!$B$5,"Revisar: data-base futura",IF(Resumo!$B$5-$E86&gt;Resumo!$B$6,"Revisar: data-base vencida",IF(ABS(N($U86))&gt;0.01,"Revisar: diferença de conferência","OK")))))))))))))))</f>
        <v/>
      </c>
      <c r="X86" s="21" t="n"/>
    </row>
    <row r="87" ht="21" customHeight="1">
      <c r="A87" s="16" t="n"/>
      <c r="B87" s="16" t="n"/>
      <c r="C87" s="16" t="n"/>
      <c r="D87" s="17" t="n"/>
      <c r="E87" s="31" t="n"/>
      <c r="F87" s="17" t="n"/>
      <c r="G87" s="16" t="n"/>
      <c r="H87" s="34" t="n"/>
      <c r="I87" s="34" t="n"/>
      <c r="J87" s="34" t="n"/>
      <c r="K87" s="34" t="n"/>
      <c r="L87" s="34" t="n"/>
      <c r="M87" s="17" t="n"/>
      <c r="N87" s="33">
        <f>IF($A87="","",IF($M87="","",IF(COUNTIFS(Rateios!$A$6:$A$105,$M87,Rateios!$H$6:$H$105,"Sim",Rateios!$I$6:$I$105,"OK")=1,SUMIFS(Rateios!$G$6:$G$105,Rateios!$A$6:$A$105,$M87,Rateios!$H$6:$H$105,"Sim",Rateios!$I$6:$I$105,"OK"),"")))</f>
        <v/>
      </c>
      <c r="O87" s="17" t="n"/>
      <c r="P87" s="33">
        <f>IF($A87="","",IF($O87="","",IF(COUNTIFS(Rateios!$A$6:$A$105,$O87,Rateios!$H$6:$H$105,"Sim",Rateios!$I$6:$I$105,"OK")=1,SUMIFS(Rateios!$G$6:$G$105,Rateios!$A$6:$A$105,$O87,Rateios!$H$6:$H$105,"Sim",Rateios!$I$6:$I$105,"OK"),"")))</f>
        <v/>
      </c>
      <c r="Q87" s="34" t="n"/>
      <c r="R87" s="33">
        <f>IF($A87="","",IF($H87="","",$H87-N($I87)-N($J87)))</f>
        <v/>
      </c>
      <c r="S87" s="33">
        <f>IF($A87="","",IF($H87="","",$H87-N($I87)))</f>
        <v/>
      </c>
      <c r="T87" s="33">
        <f>IF($A87="","",IF($H87="","",$S87+N($K87)+N($L87)+N($N87)+N($P87)+N($Q87)))</f>
        <v/>
      </c>
      <c r="U87" s="33">
        <f>IF($A87="","",IF($T87="","",$T87-SUM($R87,$J87:$L87,$N87,$P87,$Q87)))</f>
        <v/>
      </c>
      <c r="V87" s="35">
        <f>IF($A87="","",IF(OR($T87="",$T87=0),"",IFERROR((N($N87)+N($P87))/$T87,"")))</f>
        <v/>
      </c>
      <c r="W87" s="20">
        <f>IF($A87="","",IF($D87="Inativo","Inativo",IF($B87="","Revisar: produto ausente",IF($H87="","Sem base de custo",IF($E87="","Revisar: data-base ausente",IF(OR($C87="",$F87="",$G87=""),"Revisar: identificação incompleta",IF(COUNTIF($A$6:$A$155,$A87)&gt;1,"Revisar: SKU duplicado",IF(OR($H87&lt;0,N($I87)&lt;0,N($J87)&lt;0,N($K87)&lt;0,N($L87)&lt;0,N($Q87)&lt;0),"Revisar: valor negativo",IF($H87=0,"Revisar: custo base zerado",IF(N($I87)+N($J87)&gt;$H87,"Revisar: impostos acima do custo",IF(AND($M87&lt;&gt;"",$O87&lt;&gt;"",$M87=$O87),"Revisar: rateio duplicado",IF(OR(AND($M87&lt;&gt;"",COUNTIFS(Rateios!$A$6:$A$105,$M87,Rateios!$H$6:$H$105,"Sim",Rateios!$I$6:$I$105,"OK")&lt;&gt;1),AND($O87&lt;&gt;"",COUNTIFS(Rateios!$A$6:$A$105,$O87,Rateios!$H$6:$H$105,"Sim",Rateios!$I$6:$I$105,"OK")&lt;&gt;1)),"Revisar: rateio inválido",IF($E87&gt;Resumo!$B$5,"Revisar: data-base futura",IF(Resumo!$B$5-$E87&gt;Resumo!$B$6,"Revisar: data-base vencida",IF(ABS(N($U87))&gt;0.01,"Revisar: diferença de conferência","OK")))))))))))))))</f>
        <v/>
      </c>
      <c r="X87" s="21" t="n"/>
    </row>
    <row r="88" ht="21" customHeight="1">
      <c r="A88" s="16" t="n"/>
      <c r="B88" s="16" t="n"/>
      <c r="C88" s="16" t="n"/>
      <c r="D88" s="17" t="n"/>
      <c r="E88" s="31" t="n"/>
      <c r="F88" s="17" t="n"/>
      <c r="G88" s="16" t="n"/>
      <c r="H88" s="34" t="n"/>
      <c r="I88" s="34" t="n"/>
      <c r="J88" s="34" t="n"/>
      <c r="K88" s="34" t="n"/>
      <c r="L88" s="34" t="n"/>
      <c r="M88" s="17" t="n"/>
      <c r="N88" s="33">
        <f>IF($A88="","",IF($M88="","",IF(COUNTIFS(Rateios!$A$6:$A$105,$M88,Rateios!$H$6:$H$105,"Sim",Rateios!$I$6:$I$105,"OK")=1,SUMIFS(Rateios!$G$6:$G$105,Rateios!$A$6:$A$105,$M88,Rateios!$H$6:$H$105,"Sim",Rateios!$I$6:$I$105,"OK"),"")))</f>
        <v/>
      </c>
      <c r="O88" s="17" t="n"/>
      <c r="P88" s="33">
        <f>IF($A88="","",IF($O88="","",IF(COUNTIFS(Rateios!$A$6:$A$105,$O88,Rateios!$H$6:$H$105,"Sim",Rateios!$I$6:$I$105,"OK")=1,SUMIFS(Rateios!$G$6:$G$105,Rateios!$A$6:$A$105,$O88,Rateios!$H$6:$H$105,"Sim",Rateios!$I$6:$I$105,"OK"),"")))</f>
        <v/>
      </c>
      <c r="Q88" s="34" t="n"/>
      <c r="R88" s="33">
        <f>IF($A88="","",IF($H88="","",$H88-N($I88)-N($J88)))</f>
        <v/>
      </c>
      <c r="S88" s="33">
        <f>IF($A88="","",IF($H88="","",$H88-N($I88)))</f>
        <v/>
      </c>
      <c r="T88" s="33">
        <f>IF($A88="","",IF($H88="","",$S88+N($K88)+N($L88)+N($N88)+N($P88)+N($Q88)))</f>
        <v/>
      </c>
      <c r="U88" s="33">
        <f>IF($A88="","",IF($T88="","",$T88-SUM($R88,$J88:$L88,$N88,$P88,$Q88)))</f>
        <v/>
      </c>
      <c r="V88" s="35">
        <f>IF($A88="","",IF(OR($T88="",$T88=0),"",IFERROR((N($N88)+N($P88))/$T88,"")))</f>
        <v/>
      </c>
      <c r="W88" s="20">
        <f>IF($A88="","",IF($D88="Inativo","Inativo",IF($B88="","Revisar: produto ausente",IF($H88="","Sem base de custo",IF($E88="","Revisar: data-base ausente",IF(OR($C88="",$F88="",$G88=""),"Revisar: identificação incompleta",IF(COUNTIF($A$6:$A$155,$A88)&gt;1,"Revisar: SKU duplicado",IF(OR($H88&lt;0,N($I88)&lt;0,N($J88)&lt;0,N($K88)&lt;0,N($L88)&lt;0,N($Q88)&lt;0),"Revisar: valor negativo",IF($H88=0,"Revisar: custo base zerado",IF(N($I88)+N($J88)&gt;$H88,"Revisar: impostos acima do custo",IF(AND($M88&lt;&gt;"",$O88&lt;&gt;"",$M88=$O88),"Revisar: rateio duplicado",IF(OR(AND($M88&lt;&gt;"",COUNTIFS(Rateios!$A$6:$A$105,$M88,Rateios!$H$6:$H$105,"Sim",Rateios!$I$6:$I$105,"OK")&lt;&gt;1),AND($O88&lt;&gt;"",COUNTIFS(Rateios!$A$6:$A$105,$O88,Rateios!$H$6:$H$105,"Sim",Rateios!$I$6:$I$105,"OK")&lt;&gt;1)),"Revisar: rateio inválido",IF($E88&gt;Resumo!$B$5,"Revisar: data-base futura",IF(Resumo!$B$5-$E88&gt;Resumo!$B$6,"Revisar: data-base vencida",IF(ABS(N($U88))&gt;0.01,"Revisar: diferença de conferência","OK")))))))))))))))</f>
        <v/>
      </c>
      <c r="X88" s="21" t="n"/>
    </row>
    <row r="89" ht="21" customHeight="1">
      <c r="A89" s="16" t="n"/>
      <c r="B89" s="16" t="n"/>
      <c r="C89" s="16" t="n"/>
      <c r="D89" s="17" t="n"/>
      <c r="E89" s="31" t="n"/>
      <c r="F89" s="17" t="n"/>
      <c r="G89" s="16" t="n"/>
      <c r="H89" s="34" t="n"/>
      <c r="I89" s="34" t="n"/>
      <c r="J89" s="34" t="n"/>
      <c r="K89" s="34" t="n"/>
      <c r="L89" s="34" t="n"/>
      <c r="M89" s="17" t="n"/>
      <c r="N89" s="33">
        <f>IF($A89="","",IF($M89="","",IF(COUNTIFS(Rateios!$A$6:$A$105,$M89,Rateios!$H$6:$H$105,"Sim",Rateios!$I$6:$I$105,"OK")=1,SUMIFS(Rateios!$G$6:$G$105,Rateios!$A$6:$A$105,$M89,Rateios!$H$6:$H$105,"Sim",Rateios!$I$6:$I$105,"OK"),"")))</f>
        <v/>
      </c>
      <c r="O89" s="17" t="n"/>
      <c r="P89" s="33">
        <f>IF($A89="","",IF($O89="","",IF(COUNTIFS(Rateios!$A$6:$A$105,$O89,Rateios!$H$6:$H$105,"Sim",Rateios!$I$6:$I$105,"OK")=1,SUMIFS(Rateios!$G$6:$G$105,Rateios!$A$6:$A$105,$O89,Rateios!$H$6:$H$105,"Sim",Rateios!$I$6:$I$105,"OK"),"")))</f>
        <v/>
      </c>
      <c r="Q89" s="34" t="n"/>
      <c r="R89" s="33">
        <f>IF($A89="","",IF($H89="","",$H89-N($I89)-N($J89)))</f>
        <v/>
      </c>
      <c r="S89" s="33">
        <f>IF($A89="","",IF($H89="","",$H89-N($I89)))</f>
        <v/>
      </c>
      <c r="T89" s="33">
        <f>IF($A89="","",IF($H89="","",$S89+N($K89)+N($L89)+N($N89)+N($P89)+N($Q89)))</f>
        <v/>
      </c>
      <c r="U89" s="33">
        <f>IF($A89="","",IF($T89="","",$T89-SUM($R89,$J89:$L89,$N89,$P89,$Q89)))</f>
        <v/>
      </c>
      <c r="V89" s="35">
        <f>IF($A89="","",IF(OR($T89="",$T89=0),"",IFERROR((N($N89)+N($P89))/$T89,"")))</f>
        <v/>
      </c>
      <c r="W89" s="20">
        <f>IF($A89="","",IF($D89="Inativo","Inativo",IF($B89="","Revisar: produto ausente",IF($H89="","Sem base de custo",IF($E89="","Revisar: data-base ausente",IF(OR($C89="",$F89="",$G89=""),"Revisar: identificação incompleta",IF(COUNTIF($A$6:$A$155,$A89)&gt;1,"Revisar: SKU duplicado",IF(OR($H89&lt;0,N($I89)&lt;0,N($J89)&lt;0,N($K89)&lt;0,N($L89)&lt;0,N($Q89)&lt;0),"Revisar: valor negativo",IF($H89=0,"Revisar: custo base zerado",IF(N($I89)+N($J89)&gt;$H89,"Revisar: impostos acima do custo",IF(AND($M89&lt;&gt;"",$O89&lt;&gt;"",$M89=$O89),"Revisar: rateio duplicado",IF(OR(AND($M89&lt;&gt;"",COUNTIFS(Rateios!$A$6:$A$105,$M89,Rateios!$H$6:$H$105,"Sim",Rateios!$I$6:$I$105,"OK")&lt;&gt;1),AND($O89&lt;&gt;"",COUNTIFS(Rateios!$A$6:$A$105,$O89,Rateios!$H$6:$H$105,"Sim",Rateios!$I$6:$I$105,"OK")&lt;&gt;1)),"Revisar: rateio inválido",IF($E89&gt;Resumo!$B$5,"Revisar: data-base futura",IF(Resumo!$B$5-$E89&gt;Resumo!$B$6,"Revisar: data-base vencida",IF(ABS(N($U89))&gt;0.01,"Revisar: diferença de conferência","OK")))))))))))))))</f>
        <v/>
      </c>
      <c r="X89" s="21" t="n"/>
    </row>
    <row r="90" ht="21" customHeight="1">
      <c r="A90" s="16" t="n"/>
      <c r="B90" s="16" t="n"/>
      <c r="C90" s="16" t="n"/>
      <c r="D90" s="17" t="n"/>
      <c r="E90" s="31" t="n"/>
      <c r="F90" s="17" t="n"/>
      <c r="G90" s="16" t="n"/>
      <c r="H90" s="34" t="n"/>
      <c r="I90" s="34" t="n"/>
      <c r="J90" s="34" t="n"/>
      <c r="K90" s="34" t="n"/>
      <c r="L90" s="34" t="n"/>
      <c r="M90" s="17" t="n"/>
      <c r="N90" s="33">
        <f>IF($A90="","",IF($M90="","",IF(COUNTIFS(Rateios!$A$6:$A$105,$M90,Rateios!$H$6:$H$105,"Sim",Rateios!$I$6:$I$105,"OK")=1,SUMIFS(Rateios!$G$6:$G$105,Rateios!$A$6:$A$105,$M90,Rateios!$H$6:$H$105,"Sim",Rateios!$I$6:$I$105,"OK"),"")))</f>
        <v/>
      </c>
      <c r="O90" s="17" t="n"/>
      <c r="P90" s="33">
        <f>IF($A90="","",IF($O90="","",IF(COUNTIFS(Rateios!$A$6:$A$105,$O90,Rateios!$H$6:$H$105,"Sim",Rateios!$I$6:$I$105,"OK")=1,SUMIFS(Rateios!$G$6:$G$105,Rateios!$A$6:$A$105,$O90,Rateios!$H$6:$H$105,"Sim",Rateios!$I$6:$I$105,"OK"),"")))</f>
        <v/>
      </c>
      <c r="Q90" s="34" t="n"/>
      <c r="R90" s="33">
        <f>IF($A90="","",IF($H90="","",$H90-N($I90)-N($J90)))</f>
        <v/>
      </c>
      <c r="S90" s="33">
        <f>IF($A90="","",IF($H90="","",$H90-N($I90)))</f>
        <v/>
      </c>
      <c r="T90" s="33">
        <f>IF($A90="","",IF($H90="","",$S90+N($K90)+N($L90)+N($N90)+N($P90)+N($Q90)))</f>
        <v/>
      </c>
      <c r="U90" s="33">
        <f>IF($A90="","",IF($T90="","",$T90-SUM($R90,$J90:$L90,$N90,$P90,$Q90)))</f>
        <v/>
      </c>
      <c r="V90" s="35">
        <f>IF($A90="","",IF(OR($T90="",$T90=0),"",IFERROR((N($N90)+N($P90))/$T90,"")))</f>
        <v/>
      </c>
      <c r="W90" s="20">
        <f>IF($A90="","",IF($D90="Inativo","Inativo",IF($B90="","Revisar: produto ausente",IF($H90="","Sem base de custo",IF($E90="","Revisar: data-base ausente",IF(OR($C90="",$F90="",$G90=""),"Revisar: identificação incompleta",IF(COUNTIF($A$6:$A$155,$A90)&gt;1,"Revisar: SKU duplicado",IF(OR($H90&lt;0,N($I90)&lt;0,N($J90)&lt;0,N($K90)&lt;0,N($L90)&lt;0,N($Q90)&lt;0),"Revisar: valor negativo",IF($H90=0,"Revisar: custo base zerado",IF(N($I90)+N($J90)&gt;$H90,"Revisar: impostos acima do custo",IF(AND($M90&lt;&gt;"",$O90&lt;&gt;"",$M90=$O90),"Revisar: rateio duplicado",IF(OR(AND($M90&lt;&gt;"",COUNTIFS(Rateios!$A$6:$A$105,$M90,Rateios!$H$6:$H$105,"Sim",Rateios!$I$6:$I$105,"OK")&lt;&gt;1),AND($O90&lt;&gt;"",COUNTIFS(Rateios!$A$6:$A$105,$O90,Rateios!$H$6:$H$105,"Sim",Rateios!$I$6:$I$105,"OK")&lt;&gt;1)),"Revisar: rateio inválido",IF($E90&gt;Resumo!$B$5,"Revisar: data-base futura",IF(Resumo!$B$5-$E90&gt;Resumo!$B$6,"Revisar: data-base vencida",IF(ABS(N($U90))&gt;0.01,"Revisar: diferença de conferência","OK")))))))))))))))</f>
        <v/>
      </c>
      <c r="X90" s="21" t="n"/>
    </row>
    <row r="91" ht="21" customHeight="1">
      <c r="A91" s="16" t="n"/>
      <c r="B91" s="16" t="n"/>
      <c r="C91" s="16" t="n"/>
      <c r="D91" s="17" t="n"/>
      <c r="E91" s="31" t="n"/>
      <c r="F91" s="17" t="n"/>
      <c r="G91" s="16" t="n"/>
      <c r="H91" s="34" t="n"/>
      <c r="I91" s="34" t="n"/>
      <c r="J91" s="34" t="n"/>
      <c r="K91" s="34" t="n"/>
      <c r="L91" s="34" t="n"/>
      <c r="M91" s="17" t="n"/>
      <c r="N91" s="33">
        <f>IF($A91="","",IF($M91="","",IF(COUNTIFS(Rateios!$A$6:$A$105,$M91,Rateios!$H$6:$H$105,"Sim",Rateios!$I$6:$I$105,"OK")=1,SUMIFS(Rateios!$G$6:$G$105,Rateios!$A$6:$A$105,$M91,Rateios!$H$6:$H$105,"Sim",Rateios!$I$6:$I$105,"OK"),"")))</f>
        <v/>
      </c>
      <c r="O91" s="17" t="n"/>
      <c r="P91" s="33">
        <f>IF($A91="","",IF($O91="","",IF(COUNTIFS(Rateios!$A$6:$A$105,$O91,Rateios!$H$6:$H$105,"Sim",Rateios!$I$6:$I$105,"OK")=1,SUMIFS(Rateios!$G$6:$G$105,Rateios!$A$6:$A$105,$O91,Rateios!$H$6:$H$105,"Sim",Rateios!$I$6:$I$105,"OK"),"")))</f>
        <v/>
      </c>
      <c r="Q91" s="34" t="n"/>
      <c r="R91" s="33">
        <f>IF($A91="","",IF($H91="","",$H91-N($I91)-N($J91)))</f>
        <v/>
      </c>
      <c r="S91" s="33">
        <f>IF($A91="","",IF($H91="","",$H91-N($I91)))</f>
        <v/>
      </c>
      <c r="T91" s="33">
        <f>IF($A91="","",IF($H91="","",$S91+N($K91)+N($L91)+N($N91)+N($P91)+N($Q91)))</f>
        <v/>
      </c>
      <c r="U91" s="33">
        <f>IF($A91="","",IF($T91="","",$T91-SUM($R91,$J91:$L91,$N91,$P91,$Q91)))</f>
        <v/>
      </c>
      <c r="V91" s="35">
        <f>IF($A91="","",IF(OR($T91="",$T91=0),"",IFERROR((N($N91)+N($P91))/$T91,"")))</f>
        <v/>
      </c>
      <c r="W91" s="20">
        <f>IF($A91="","",IF($D91="Inativo","Inativo",IF($B91="","Revisar: produto ausente",IF($H91="","Sem base de custo",IF($E91="","Revisar: data-base ausente",IF(OR($C91="",$F91="",$G91=""),"Revisar: identificação incompleta",IF(COUNTIF($A$6:$A$155,$A91)&gt;1,"Revisar: SKU duplicado",IF(OR($H91&lt;0,N($I91)&lt;0,N($J91)&lt;0,N($K91)&lt;0,N($L91)&lt;0,N($Q91)&lt;0),"Revisar: valor negativo",IF($H91=0,"Revisar: custo base zerado",IF(N($I91)+N($J91)&gt;$H91,"Revisar: impostos acima do custo",IF(AND($M91&lt;&gt;"",$O91&lt;&gt;"",$M91=$O91),"Revisar: rateio duplicado",IF(OR(AND($M91&lt;&gt;"",COUNTIFS(Rateios!$A$6:$A$105,$M91,Rateios!$H$6:$H$105,"Sim",Rateios!$I$6:$I$105,"OK")&lt;&gt;1),AND($O91&lt;&gt;"",COUNTIFS(Rateios!$A$6:$A$105,$O91,Rateios!$H$6:$H$105,"Sim",Rateios!$I$6:$I$105,"OK")&lt;&gt;1)),"Revisar: rateio inválido",IF($E91&gt;Resumo!$B$5,"Revisar: data-base futura",IF(Resumo!$B$5-$E91&gt;Resumo!$B$6,"Revisar: data-base vencida",IF(ABS(N($U91))&gt;0.01,"Revisar: diferença de conferência","OK")))))))))))))))</f>
        <v/>
      </c>
      <c r="X91" s="21" t="n"/>
    </row>
    <row r="92" ht="21" customHeight="1">
      <c r="A92" s="16" t="n"/>
      <c r="B92" s="16" t="n"/>
      <c r="C92" s="16" t="n"/>
      <c r="D92" s="17" t="n"/>
      <c r="E92" s="31" t="n"/>
      <c r="F92" s="17" t="n"/>
      <c r="G92" s="16" t="n"/>
      <c r="H92" s="34" t="n"/>
      <c r="I92" s="34" t="n"/>
      <c r="J92" s="34" t="n"/>
      <c r="K92" s="34" t="n"/>
      <c r="L92" s="34" t="n"/>
      <c r="M92" s="17" t="n"/>
      <c r="N92" s="33">
        <f>IF($A92="","",IF($M92="","",IF(COUNTIFS(Rateios!$A$6:$A$105,$M92,Rateios!$H$6:$H$105,"Sim",Rateios!$I$6:$I$105,"OK")=1,SUMIFS(Rateios!$G$6:$G$105,Rateios!$A$6:$A$105,$M92,Rateios!$H$6:$H$105,"Sim",Rateios!$I$6:$I$105,"OK"),"")))</f>
        <v/>
      </c>
      <c r="O92" s="17" t="n"/>
      <c r="P92" s="33">
        <f>IF($A92="","",IF($O92="","",IF(COUNTIFS(Rateios!$A$6:$A$105,$O92,Rateios!$H$6:$H$105,"Sim",Rateios!$I$6:$I$105,"OK")=1,SUMIFS(Rateios!$G$6:$G$105,Rateios!$A$6:$A$105,$O92,Rateios!$H$6:$H$105,"Sim",Rateios!$I$6:$I$105,"OK"),"")))</f>
        <v/>
      </c>
      <c r="Q92" s="34" t="n"/>
      <c r="R92" s="33">
        <f>IF($A92="","",IF($H92="","",$H92-N($I92)-N($J92)))</f>
        <v/>
      </c>
      <c r="S92" s="33">
        <f>IF($A92="","",IF($H92="","",$H92-N($I92)))</f>
        <v/>
      </c>
      <c r="T92" s="33">
        <f>IF($A92="","",IF($H92="","",$S92+N($K92)+N($L92)+N($N92)+N($P92)+N($Q92)))</f>
        <v/>
      </c>
      <c r="U92" s="33">
        <f>IF($A92="","",IF($T92="","",$T92-SUM($R92,$J92:$L92,$N92,$P92,$Q92)))</f>
        <v/>
      </c>
      <c r="V92" s="35">
        <f>IF($A92="","",IF(OR($T92="",$T92=0),"",IFERROR((N($N92)+N($P92))/$T92,"")))</f>
        <v/>
      </c>
      <c r="W92" s="20">
        <f>IF($A92="","",IF($D92="Inativo","Inativo",IF($B92="","Revisar: produto ausente",IF($H92="","Sem base de custo",IF($E92="","Revisar: data-base ausente",IF(OR($C92="",$F92="",$G92=""),"Revisar: identificação incompleta",IF(COUNTIF($A$6:$A$155,$A92)&gt;1,"Revisar: SKU duplicado",IF(OR($H92&lt;0,N($I92)&lt;0,N($J92)&lt;0,N($K92)&lt;0,N($L92)&lt;0,N($Q92)&lt;0),"Revisar: valor negativo",IF($H92=0,"Revisar: custo base zerado",IF(N($I92)+N($J92)&gt;$H92,"Revisar: impostos acima do custo",IF(AND($M92&lt;&gt;"",$O92&lt;&gt;"",$M92=$O92),"Revisar: rateio duplicado",IF(OR(AND($M92&lt;&gt;"",COUNTIFS(Rateios!$A$6:$A$105,$M92,Rateios!$H$6:$H$105,"Sim",Rateios!$I$6:$I$105,"OK")&lt;&gt;1),AND($O92&lt;&gt;"",COUNTIFS(Rateios!$A$6:$A$105,$O92,Rateios!$H$6:$H$105,"Sim",Rateios!$I$6:$I$105,"OK")&lt;&gt;1)),"Revisar: rateio inválido",IF($E92&gt;Resumo!$B$5,"Revisar: data-base futura",IF(Resumo!$B$5-$E92&gt;Resumo!$B$6,"Revisar: data-base vencida",IF(ABS(N($U92))&gt;0.01,"Revisar: diferença de conferência","OK")))))))))))))))</f>
        <v/>
      </c>
      <c r="X92" s="21" t="n"/>
    </row>
    <row r="93" ht="21" customHeight="1">
      <c r="A93" s="16" t="n"/>
      <c r="B93" s="16" t="n"/>
      <c r="C93" s="16" t="n"/>
      <c r="D93" s="17" t="n"/>
      <c r="E93" s="31" t="n"/>
      <c r="F93" s="17" t="n"/>
      <c r="G93" s="16" t="n"/>
      <c r="H93" s="34" t="n"/>
      <c r="I93" s="34" t="n"/>
      <c r="J93" s="34" t="n"/>
      <c r="K93" s="34" t="n"/>
      <c r="L93" s="34" t="n"/>
      <c r="M93" s="17" t="n"/>
      <c r="N93" s="33">
        <f>IF($A93="","",IF($M93="","",IF(COUNTIFS(Rateios!$A$6:$A$105,$M93,Rateios!$H$6:$H$105,"Sim",Rateios!$I$6:$I$105,"OK")=1,SUMIFS(Rateios!$G$6:$G$105,Rateios!$A$6:$A$105,$M93,Rateios!$H$6:$H$105,"Sim",Rateios!$I$6:$I$105,"OK"),"")))</f>
        <v/>
      </c>
      <c r="O93" s="17" t="n"/>
      <c r="P93" s="33">
        <f>IF($A93="","",IF($O93="","",IF(COUNTIFS(Rateios!$A$6:$A$105,$O93,Rateios!$H$6:$H$105,"Sim",Rateios!$I$6:$I$105,"OK")=1,SUMIFS(Rateios!$G$6:$G$105,Rateios!$A$6:$A$105,$O93,Rateios!$H$6:$H$105,"Sim",Rateios!$I$6:$I$105,"OK"),"")))</f>
        <v/>
      </c>
      <c r="Q93" s="34" t="n"/>
      <c r="R93" s="33">
        <f>IF($A93="","",IF($H93="","",$H93-N($I93)-N($J93)))</f>
        <v/>
      </c>
      <c r="S93" s="33">
        <f>IF($A93="","",IF($H93="","",$H93-N($I93)))</f>
        <v/>
      </c>
      <c r="T93" s="33">
        <f>IF($A93="","",IF($H93="","",$S93+N($K93)+N($L93)+N($N93)+N($P93)+N($Q93)))</f>
        <v/>
      </c>
      <c r="U93" s="33">
        <f>IF($A93="","",IF($T93="","",$T93-SUM($R93,$J93:$L93,$N93,$P93,$Q93)))</f>
        <v/>
      </c>
      <c r="V93" s="35">
        <f>IF($A93="","",IF(OR($T93="",$T93=0),"",IFERROR((N($N93)+N($P93))/$T93,"")))</f>
        <v/>
      </c>
      <c r="W93" s="20">
        <f>IF($A93="","",IF($D93="Inativo","Inativo",IF($B93="","Revisar: produto ausente",IF($H93="","Sem base de custo",IF($E93="","Revisar: data-base ausente",IF(OR($C93="",$F93="",$G93=""),"Revisar: identificação incompleta",IF(COUNTIF($A$6:$A$155,$A93)&gt;1,"Revisar: SKU duplicado",IF(OR($H93&lt;0,N($I93)&lt;0,N($J93)&lt;0,N($K93)&lt;0,N($L93)&lt;0,N($Q93)&lt;0),"Revisar: valor negativo",IF($H93=0,"Revisar: custo base zerado",IF(N($I93)+N($J93)&gt;$H93,"Revisar: impostos acima do custo",IF(AND($M93&lt;&gt;"",$O93&lt;&gt;"",$M93=$O93),"Revisar: rateio duplicado",IF(OR(AND($M93&lt;&gt;"",COUNTIFS(Rateios!$A$6:$A$105,$M93,Rateios!$H$6:$H$105,"Sim",Rateios!$I$6:$I$105,"OK")&lt;&gt;1),AND($O93&lt;&gt;"",COUNTIFS(Rateios!$A$6:$A$105,$O93,Rateios!$H$6:$H$105,"Sim",Rateios!$I$6:$I$105,"OK")&lt;&gt;1)),"Revisar: rateio inválido",IF($E93&gt;Resumo!$B$5,"Revisar: data-base futura",IF(Resumo!$B$5-$E93&gt;Resumo!$B$6,"Revisar: data-base vencida",IF(ABS(N($U93))&gt;0.01,"Revisar: diferença de conferência","OK")))))))))))))))</f>
        <v/>
      </c>
      <c r="X93" s="21" t="n"/>
    </row>
    <row r="94" ht="21" customHeight="1">
      <c r="A94" s="16" t="n"/>
      <c r="B94" s="16" t="n"/>
      <c r="C94" s="16" t="n"/>
      <c r="D94" s="17" t="n"/>
      <c r="E94" s="31" t="n"/>
      <c r="F94" s="17" t="n"/>
      <c r="G94" s="16" t="n"/>
      <c r="H94" s="34" t="n"/>
      <c r="I94" s="34" t="n"/>
      <c r="J94" s="34" t="n"/>
      <c r="K94" s="34" t="n"/>
      <c r="L94" s="34" t="n"/>
      <c r="M94" s="17" t="n"/>
      <c r="N94" s="33">
        <f>IF($A94="","",IF($M94="","",IF(COUNTIFS(Rateios!$A$6:$A$105,$M94,Rateios!$H$6:$H$105,"Sim",Rateios!$I$6:$I$105,"OK")=1,SUMIFS(Rateios!$G$6:$G$105,Rateios!$A$6:$A$105,$M94,Rateios!$H$6:$H$105,"Sim",Rateios!$I$6:$I$105,"OK"),"")))</f>
        <v/>
      </c>
      <c r="O94" s="17" t="n"/>
      <c r="P94" s="33">
        <f>IF($A94="","",IF($O94="","",IF(COUNTIFS(Rateios!$A$6:$A$105,$O94,Rateios!$H$6:$H$105,"Sim",Rateios!$I$6:$I$105,"OK")=1,SUMIFS(Rateios!$G$6:$G$105,Rateios!$A$6:$A$105,$O94,Rateios!$H$6:$H$105,"Sim",Rateios!$I$6:$I$105,"OK"),"")))</f>
        <v/>
      </c>
      <c r="Q94" s="34" t="n"/>
      <c r="R94" s="33">
        <f>IF($A94="","",IF($H94="","",$H94-N($I94)-N($J94)))</f>
        <v/>
      </c>
      <c r="S94" s="33">
        <f>IF($A94="","",IF($H94="","",$H94-N($I94)))</f>
        <v/>
      </c>
      <c r="T94" s="33">
        <f>IF($A94="","",IF($H94="","",$S94+N($K94)+N($L94)+N($N94)+N($P94)+N($Q94)))</f>
        <v/>
      </c>
      <c r="U94" s="33">
        <f>IF($A94="","",IF($T94="","",$T94-SUM($R94,$J94:$L94,$N94,$P94,$Q94)))</f>
        <v/>
      </c>
      <c r="V94" s="35">
        <f>IF($A94="","",IF(OR($T94="",$T94=0),"",IFERROR((N($N94)+N($P94))/$T94,"")))</f>
        <v/>
      </c>
      <c r="W94" s="20">
        <f>IF($A94="","",IF($D94="Inativo","Inativo",IF($B94="","Revisar: produto ausente",IF($H94="","Sem base de custo",IF($E94="","Revisar: data-base ausente",IF(OR($C94="",$F94="",$G94=""),"Revisar: identificação incompleta",IF(COUNTIF($A$6:$A$155,$A94)&gt;1,"Revisar: SKU duplicado",IF(OR($H94&lt;0,N($I94)&lt;0,N($J94)&lt;0,N($K94)&lt;0,N($L94)&lt;0,N($Q94)&lt;0),"Revisar: valor negativo",IF($H94=0,"Revisar: custo base zerado",IF(N($I94)+N($J94)&gt;$H94,"Revisar: impostos acima do custo",IF(AND($M94&lt;&gt;"",$O94&lt;&gt;"",$M94=$O94),"Revisar: rateio duplicado",IF(OR(AND($M94&lt;&gt;"",COUNTIFS(Rateios!$A$6:$A$105,$M94,Rateios!$H$6:$H$105,"Sim",Rateios!$I$6:$I$105,"OK")&lt;&gt;1),AND($O94&lt;&gt;"",COUNTIFS(Rateios!$A$6:$A$105,$O94,Rateios!$H$6:$H$105,"Sim",Rateios!$I$6:$I$105,"OK")&lt;&gt;1)),"Revisar: rateio inválido",IF($E94&gt;Resumo!$B$5,"Revisar: data-base futura",IF(Resumo!$B$5-$E94&gt;Resumo!$B$6,"Revisar: data-base vencida",IF(ABS(N($U94))&gt;0.01,"Revisar: diferença de conferência","OK")))))))))))))))</f>
        <v/>
      </c>
      <c r="X94" s="21" t="n"/>
    </row>
    <row r="95" ht="21" customHeight="1">
      <c r="A95" s="16" t="n"/>
      <c r="B95" s="16" t="n"/>
      <c r="C95" s="16" t="n"/>
      <c r="D95" s="17" t="n"/>
      <c r="E95" s="31" t="n"/>
      <c r="F95" s="17" t="n"/>
      <c r="G95" s="16" t="n"/>
      <c r="H95" s="34" t="n"/>
      <c r="I95" s="34" t="n"/>
      <c r="J95" s="34" t="n"/>
      <c r="K95" s="34" t="n"/>
      <c r="L95" s="34" t="n"/>
      <c r="M95" s="17" t="n"/>
      <c r="N95" s="33">
        <f>IF($A95="","",IF($M95="","",IF(COUNTIFS(Rateios!$A$6:$A$105,$M95,Rateios!$H$6:$H$105,"Sim",Rateios!$I$6:$I$105,"OK")=1,SUMIFS(Rateios!$G$6:$G$105,Rateios!$A$6:$A$105,$M95,Rateios!$H$6:$H$105,"Sim",Rateios!$I$6:$I$105,"OK"),"")))</f>
        <v/>
      </c>
      <c r="O95" s="17" t="n"/>
      <c r="P95" s="33">
        <f>IF($A95="","",IF($O95="","",IF(COUNTIFS(Rateios!$A$6:$A$105,$O95,Rateios!$H$6:$H$105,"Sim",Rateios!$I$6:$I$105,"OK")=1,SUMIFS(Rateios!$G$6:$G$105,Rateios!$A$6:$A$105,$O95,Rateios!$H$6:$H$105,"Sim",Rateios!$I$6:$I$105,"OK"),"")))</f>
        <v/>
      </c>
      <c r="Q95" s="34" t="n"/>
      <c r="R95" s="33">
        <f>IF($A95="","",IF($H95="","",$H95-N($I95)-N($J95)))</f>
        <v/>
      </c>
      <c r="S95" s="33">
        <f>IF($A95="","",IF($H95="","",$H95-N($I95)))</f>
        <v/>
      </c>
      <c r="T95" s="33">
        <f>IF($A95="","",IF($H95="","",$S95+N($K95)+N($L95)+N($N95)+N($P95)+N($Q95)))</f>
        <v/>
      </c>
      <c r="U95" s="33">
        <f>IF($A95="","",IF($T95="","",$T95-SUM($R95,$J95:$L95,$N95,$P95,$Q95)))</f>
        <v/>
      </c>
      <c r="V95" s="35">
        <f>IF($A95="","",IF(OR($T95="",$T95=0),"",IFERROR((N($N95)+N($P95))/$T95,"")))</f>
        <v/>
      </c>
      <c r="W95" s="20">
        <f>IF($A95="","",IF($D95="Inativo","Inativo",IF($B95="","Revisar: produto ausente",IF($H95="","Sem base de custo",IF($E95="","Revisar: data-base ausente",IF(OR($C95="",$F95="",$G95=""),"Revisar: identificação incompleta",IF(COUNTIF($A$6:$A$155,$A95)&gt;1,"Revisar: SKU duplicado",IF(OR($H95&lt;0,N($I95)&lt;0,N($J95)&lt;0,N($K95)&lt;0,N($L95)&lt;0,N($Q95)&lt;0),"Revisar: valor negativo",IF($H95=0,"Revisar: custo base zerado",IF(N($I95)+N($J95)&gt;$H95,"Revisar: impostos acima do custo",IF(AND($M95&lt;&gt;"",$O95&lt;&gt;"",$M95=$O95),"Revisar: rateio duplicado",IF(OR(AND($M95&lt;&gt;"",COUNTIFS(Rateios!$A$6:$A$105,$M95,Rateios!$H$6:$H$105,"Sim",Rateios!$I$6:$I$105,"OK")&lt;&gt;1),AND($O95&lt;&gt;"",COUNTIFS(Rateios!$A$6:$A$105,$O95,Rateios!$H$6:$H$105,"Sim",Rateios!$I$6:$I$105,"OK")&lt;&gt;1)),"Revisar: rateio inválido",IF($E95&gt;Resumo!$B$5,"Revisar: data-base futura",IF(Resumo!$B$5-$E95&gt;Resumo!$B$6,"Revisar: data-base vencida",IF(ABS(N($U95))&gt;0.01,"Revisar: diferença de conferência","OK")))))))))))))))</f>
        <v/>
      </c>
      <c r="X95" s="21" t="n"/>
    </row>
    <row r="96" ht="21" customHeight="1">
      <c r="A96" s="16" t="n"/>
      <c r="B96" s="16" t="n"/>
      <c r="C96" s="16" t="n"/>
      <c r="D96" s="17" t="n"/>
      <c r="E96" s="31" t="n"/>
      <c r="F96" s="17" t="n"/>
      <c r="G96" s="16" t="n"/>
      <c r="H96" s="34" t="n"/>
      <c r="I96" s="34" t="n"/>
      <c r="J96" s="34" t="n"/>
      <c r="K96" s="34" t="n"/>
      <c r="L96" s="34" t="n"/>
      <c r="M96" s="17" t="n"/>
      <c r="N96" s="33">
        <f>IF($A96="","",IF($M96="","",IF(COUNTIFS(Rateios!$A$6:$A$105,$M96,Rateios!$H$6:$H$105,"Sim",Rateios!$I$6:$I$105,"OK")=1,SUMIFS(Rateios!$G$6:$G$105,Rateios!$A$6:$A$105,$M96,Rateios!$H$6:$H$105,"Sim",Rateios!$I$6:$I$105,"OK"),"")))</f>
        <v/>
      </c>
      <c r="O96" s="17" t="n"/>
      <c r="P96" s="33">
        <f>IF($A96="","",IF($O96="","",IF(COUNTIFS(Rateios!$A$6:$A$105,$O96,Rateios!$H$6:$H$105,"Sim",Rateios!$I$6:$I$105,"OK")=1,SUMIFS(Rateios!$G$6:$G$105,Rateios!$A$6:$A$105,$O96,Rateios!$H$6:$H$105,"Sim",Rateios!$I$6:$I$105,"OK"),"")))</f>
        <v/>
      </c>
      <c r="Q96" s="34" t="n"/>
      <c r="R96" s="33">
        <f>IF($A96="","",IF($H96="","",$H96-N($I96)-N($J96)))</f>
        <v/>
      </c>
      <c r="S96" s="33">
        <f>IF($A96="","",IF($H96="","",$H96-N($I96)))</f>
        <v/>
      </c>
      <c r="T96" s="33">
        <f>IF($A96="","",IF($H96="","",$S96+N($K96)+N($L96)+N($N96)+N($P96)+N($Q96)))</f>
        <v/>
      </c>
      <c r="U96" s="33">
        <f>IF($A96="","",IF($T96="","",$T96-SUM($R96,$J96:$L96,$N96,$P96,$Q96)))</f>
        <v/>
      </c>
      <c r="V96" s="35">
        <f>IF($A96="","",IF(OR($T96="",$T96=0),"",IFERROR((N($N96)+N($P96))/$T96,"")))</f>
        <v/>
      </c>
      <c r="W96" s="20">
        <f>IF($A96="","",IF($D96="Inativo","Inativo",IF($B96="","Revisar: produto ausente",IF($H96="","Sem base de custo",IF($E96="","Revisar: data-base ausente",IF(OR($C96="",$F96="",$G96=""),"Revisar: identificação incompleta",IF(COUNTIF($A$6:$A$155,$A96)&gt;1,"Revisar: SKU duplicado",IF(OR($H96&lt;0,N($I96)&lt;0,N($J96)&lt;0,N($K96)&lt;0,N($L96)&lt;0,N($Q96)&lt;0),"Revisar: valor negativo",IF($H96=0,"Revisar: custo base zerado",IF(N($I96)+N($J96)&gt;$H96,"Revisar: impostos acima do custo",IF(AND($M96&lt;&gt;"",$O96&lt;&gt;"",$M96=$O96),"Revisar: rateio duplicado",IF(OR(AND($M96&lt;&gt;"",COUNTIFS(Rateios!$A$6:$A$105,$M96,Rateios!$H$6:$H$105,"Sim",Rateios!$I$6:$I$105,"OK")&lt;&gt;1),AND($O96&lt;&gt;"",COUNTIFS(Rateios!$A$6:$A$105,$O96,Rateios!$H$6:$H$105,"Sim",Rateios!$I$6:$I$105,"OK")&lt;&gt;1)),"Revisar: rateio inválido",IF($E96&gt;Resumo!$B$5,"Revisar: data-base futura",IF(Resumo!$B$5-$E96&gt;Resumo!$B$6,"Revisar: data-base vencida",IF(ABS(N($U96))&gt;0.01,"Revisar: diferença de conferência","OK")))))))))))))))</f>
        <v/>
      </c>
      <c r="X96" s="21" t="n"/>
    </row>
    <row r="97" ht="21" customHeight="1">
      <c r="A97" s="16" t="n"/>
      <c r="B97" s="16" t="n"/>
      <c r="C97" s="16" t="n"/>
      <c r="D97" s="17" t="n"/>
      <c r="E97" s="31" t="n"/>
      <c r="F97" s="17" t="n"/>
      <c r="G97" s="16" t="n"/>
      <c r="H97" s="34" t="n"/>
      <c r="I97" s="34" t="n"/>
      <c r="J97" s="34" t="n"/>
      <c r="K97" s="34" t="n"/>
      <c r="L97" s="34" t="n"/>
      <c r="M97" s="17" t="n"/>
      <c r="N97" s="33">
        <f>IF($A97="","",IF($M97="","",IF(COUNTIFS(Rateios!$A$6:$A$105,$M97,Rateios!$H$6:$H$105,"Sim",Rateios!$I$6:$I$105,"OK")=1,SUMIFS(Rateios!$G$6:$G$105,Rateios!$A$6:$A$105,$M97,Rateios!$H$6:$H$105,"Sim",Rateios!$I$6:$I$105,"OK"),"")))</f>
        <v/>
      </c>
      <c r="O97" s="17" t="n"/>
      <c r="P97" s="33">
        <f>IF($A97="","",IF($O97="","",IF(COUNTIFS(Rateios!$A$6:$A$105,$O97,Rateios!$H$6:$H$105,"Sim",Rateios!$I$6:$I$105,"OK")=1,SUMIFS(Rateios!$G$6:$G$105,Rateios!$A$6:$A$105,$O97,Rateios!$H$6:$H$105,"Sim",Rateios!$I$6:$I$105,"OK"),"")))</f>
        <v/>
      </c>
      <c r="Q97" s="34" t="n"/>
      <c r="R97" s="33">
        <f>IF($A97="","",IF($H97="","",$H97-N($I97)-N($J97)))</f>
        <v/>
      </c>
      <c r="S97" s="33">
        <f>IF($A97="","",IF($H97="","",$H97-N($I97)))</f>
        <v/>
      </c>
      <c r="T97" s="33">
        <f>IF($A97="","",IF($H97="","",$S97+N($K97)+N($L97)+N($N97)+N($P97)+N($Q97)))</f>
        <v/>
      </c>
      <c r="U97" s="33">
        <f>IF($A97="","",IF($T97="","",$T97-SUM($R97,$J97:$L97,$N97,$P97,$Q97)))</f>
        <v/>
      </c>
      <c r="V97" s="35">
        <f>IF($A97="","",IF(OR($T97="",$T97=0),"",IFERROR((N($N97)+N($P97))/$T97,"")))</f>
        <v/>
      </c>
      <c r="W97" s="20">
        <f>IF($A97="","",IF($D97="Inativo","Inativo",IF($B97="","Revisar: produto ausente",IF($H97="","Sem base de custo",IF($E97="","Revisar: data-base ausente",IF(OR($C97="",$F97="",$G97=""),"Revisar: identificação incompleta",IF(COUNTIF($A$6:$A$155,$A97)&gt;1,"Revisar: SKU duplicado",IF(OR($H97&lt;0,N($I97)&lt;0,N($J97)&lt;0,N($K97)&lt;0,N($L97)&lt;0,N($Q97)&lt;0),"Revisar: valor negativo",IF($H97=0,"Revisar: custo base zerado",IF(N($I97)+N($J97)&gt;$H97,"Revisar: impostos acima do custo",IF(AND($M97&lt;&gt;"",$O97&lt;&gt;"",$M97=$O97),"Revisar: rateio duplicado",IF(OR(AND($M97&lt;&gt;"",COUNTIFS(Rateios!$A$6:$A$105,$M97,Rateios!$H$6:$H$105,"Sim",Rateios!$I$6:$I$105,"OK")&lt;&gt;1),AND($O97&lt;&gt;"",COUNTIFS(Rateios!$A$6:$A$105,$O97,Rateios!$H$6:$H$105,"Sim",Rateios!$I$6:$I$105,"OK")&lt;&gt;1)),"Revisar: rateio inválido",IF($E97&gt;Resumo!$B$5,"Revisar: data-base futura",IF(Resumo!$B$5-$E97&gt;Resumo!$B$6,"Revisar: data-base vencida",IF(ABS(N($U97))&gt;0.01,"Revisar: diferença de conferência","OK")))))))))))))))</f>
        <v/>
      </c>
      <c r="X97" s="21" t="n"/>
    </row>
    <row r="98" ht="21" customHeight="1">
      <c r="A98" s="16" t="n"/>
      <c r="B98" s="16" t="n"/>
      <c r="C98" s="16" t="n"/>
      <c r="D98" s="17" t="n"/>
      <c r="E98" s="31" t="n"/>
      <c r="F98" s="17" t="n"/>
      <c r="G98" s="16" t="n"/>
      <c r="H98" s="34" t="n"/>
      <c r="I98" s="34" t="n"/>
      <c r="J98" s="34" t="n"/>
      <c r="K98" s="34" t="n"/>
      <c r="L98" s="34" t="n"/>
      <c r="M98" s="17" t="n"/>
      <c r="N98" s="33">
        <f>IF($A98="","",IF($M98="","",IF(COUNTIFS(Rateios!$A$6:$A$105,$M98,Rateios!$H$6:$H$105,"Sim",Rateios!$I$6:$I$105,"OK")=1,SUMIFS(Rateios!$G$6:$G$105,Rateios!$A$6:$A$105,$M98,Rateios!$H$6:$H$105,"Sim",Rateios!$I$6:$I$105,"OK"),"")))</f>
        <v/>
      </c>
      <c r="O98" s="17" t="n"/>
      <c r="P98" s="33">
        <f>IF($A98="","",IF($O98="","",IF(COUNTIFS(Rateios!$A$6:$A$105,$O98,Rateios!$H$6:$H$105,"Sim",Rateios!$I$6:$I$105,"OK")=1,SUMIFS(Rateios!$G$6:$G$105,Rateios!$A$6:$A$105,$O98,Rateios!$H$6:$H$105,"Sim",Rateios!$I$6:$I$105,"OK"),"")))</f>
        <v/>
      </c>
      <c r="Q98" s="34" t="n"/>
      <c r="R98" s="33">
        <f>IF($A98="","",IF($H98="","",$H98-N($I98)-N($J98)))</f>
        <v/>
      </c>
      <c r="S98" s="33">
        <f>IF($A98="","",IF($H98="","",$H98-N($I98)))</f>
        <v/>
      </c>
      <c r="T98" s="33">
        <f>IF($A98="","",IF($H98="","",$S98+N($K98)+N($L98)+N($N98)+N($P98)+N($Q98)))</f>
        <v/>
      </c>
      <c r="U98" s="33">
        <f>IF($A98="","",IF($T98="","",$T98-SUM($R98,$J98:$L98,$N98,$P98,$Q98)))</f>
        <v/>
      </c>
      <c r="V98" s="35">
        <f>IF($A98="","",IF(OR($T98="",$T98=0),"",IFERROR((N($N98)+N($P98))/$T98,"")))</f>
        <v/>
      </c>
      <c r="W98" s="20">
        <f>IF($A98="","",IF($D98="Inativo","Inativo",IF($B98="","Revisar: produto ausente",IF($H98="","Sem base de custo",IF($E98="","Revisar: data-base ausente",IF(OR($C98="",$F98="",$G98=""),"Revisar: identificação incompleta",IF(COUNTIF($A$6:$A$155,$A98)&gt;1,"Revisar: SKU duplicado",IF(OR($H98&lt;0,N($I98)&lt;0,N($J98)&lt;0,N($K98)&lt;0,N($L98)&lt;0,N($Q98)&lt;0),"Revisar: valor negativo",IF($H98=0,"Revisar: custo base zerado",IF(N($I98)+N($J98)&gt;$H98,"Revisar: impostos acima do custo",IF(AND($M98&lt;&gt;"",$O98&lt;&gt;"",$M98=$O98),"Revisar: rateio duplicado",IF(OR(AND($M98&lt;&gt;"",COUNTIFS(Rateios!$A$6:$A$105,$M98,Rateios!$H$6:$H$105,"Sim",Rateios!$I$6:$I$105,"OK")&lt;&gt;1),AND($O98&lt;&gt;"",COUNTIFS(Rateios!$A$6:$A$105,$O98,Rateios!$H$6:$H$105,"Sim",Rateios!$I$6:$I$105,"OK")&lt;&gt;1)),"Revisar: rateio inválido",IF($E98&gt;Resumo!$B$5,"Revisar: data-base futura",IF(Resumo!$B$5-$E98&gt;Resumo!$B$6,"Revisar: data-base vencida",IF(ABS(N($U98))&gt;0.01,"Revisar: diferença de conferência","OK")))))))))))))))</f>
        <v/>
      </c>
      <c r="X98" s="21" t="n"/>
    </row>
    <row r="99" ht="21" customHeight="1">
      <c r="A99" s="16" t="n"/>
      <c r="B99" s="16" t="n"/>
      <c r="C99" s="16" t="n"/>
      <c r="D99" s="17" t="n"/>
      <c r="E99" s="31" t="n"/>
      <c r="F99" s="17" t="n"/>
      <c r="G99" s="16" t="n"/>
      <c r="H99" s="34" t="n"/>
      <c r="I99" s="34" t="n"/>
      <c r="J99" s="34" t="n"/>
      <c r="K99" s="34" t="n"/>
      <c r="L99" s="34" t="n"/>
      <c r="M99" s="17" t="n"/>
      <c r="N99" s="33">
        <f>IF($A99="","",IF($M99="","",IF(COUNTIFS(Rateios!$A$6:$A$105,$M99,Rateios!$H$6:$H$105,"Sim",Rateios!$I$6:$I$105,"OK")=1,SUMIFS(Rateios!$G$6:$G$105,Rateios!$A$6:$A$105,$M99,Rateios!$H$6:$H$105,"Sim",Rateios!$I$6:$I$105,"OK"),"")))</f>
        <v/>
      </c>
      <c r="O99" s="17" t="n"/>
      <c r="P99" s="33">
        <f>IF($A99="","",IF($O99="","",IF(COUNTIFS(Rateios!$A$6:$A$105,$O99,Rateios!$H$6:$H$105,"Sim",Rateios!$I$6:$I$105,"OK")=1,SUMIFS(Rateios!$G$6:$G$105,Rateios!$A$6:$A$105,$O99,Rateios!$H$6:$H$105,"Sim",Rateios!$I$6:$I$105,"OK"),"")))</f>
        <v/>
      </c>
      <c r="Q99" s="34" t="n"/>
      <c r="R99" s="33">
        <f>IF($A99="","",IF($H99="","",$H99-N($I99)-N($J99)))</f>
        <v/>
      </c>
      <c r="S99" s="33">
        <f>IF($A99="","",IF($H99="","",$H99-N($I99)))</f>
        <v/>
      </c>
      <c r="T99" s="33">
        <f>IF($A99="","",IF($H99="","",$S99+N($K99)+N($L99)+N($N99)+N($P99)+N($Q99)))</f>
        <v/>
      </c>
      <c r="U99" s="33">
        <f>IF($A99="","",IF($T99="","",$T99-SUM($R99,$J99:$L99,$N99,$P99,$Q99)))</f>
        <v/>
      </c>
      <c r="V99" s="35">
        <f>IF($A99="","",IF(OR($T99="",$T99=0),"",IFERROR((N($N99)+N($P99))/$T99,"")))</f>
        <v/>
      </c>
      <c r="W99" s="20">
        <f>IF($A99="","",IF($D99="Inativo","Inativo",IF($B99="","Revisar: produto ausente",IF($H99="","Sem base de custo",IF($E99="","Revisar: data-base ausente",IF(OR($C99="",$F99="",$G99=""),"Revisar: identificação incompleta",IF(COUNTIF($A$6:$A$155,$A99)&gt;1,"Revisar: SKU duplicado",IF(OR($H99&lt;0,N($I99)&lt;0,N($J99)&lt;0,N($K99)&lt;0,N($L99)&lt;0,N($Q99)&lt;0),"Revisar: valor negativo",IF($H99=0,"Revisar: custo base zerado",IF(N($I99)+N($J99)&gt;$H99,"Revisar: impostos acima do custo",IF(AND($M99&lt;&gt;"",$O99&lt;&gt;"",$M99=$O99),"Revisar: rateio duplicado",IF(OR(AND($M99&lt;&gt;"",COUNTIFS(Rateios!$A$6:$A$105,$M99,Rateios!$H$6:$H$105,"Sim",Rateios!$I$6:$I$105,"OK")&lt;&gt;1),AND($O99&lt;&gt;"",COUNTIFS(Rateios!$A$6:$A$105,$O99,Rateios!$H$6:$H$105,"Sim",Rateios!$I$6:$I$105,"OK")&lt;&gt;1)),"Revisar: rateio inválido",IF($E99&gt;Resumo!$B$5,"Revisar: data-base futura",IF(Resumo!$B$5-$E99&gt;Resumo!$B$6,"Revisar: data-base vencida",IF(ABS(N($U99))&gt;0.01,"Revisar: diferença de conferência","OK")))))))))))))))</f>
        <v/>
      </c>
      <c r="X99" s="21" t="n"/>
    </row>
    <row r="100" ht="21" customHeight="1">
      <c r="A100" s="16" t="n"/>
      <c r="B100" s="16" t="n"/>
      <c r="C100" s="16" t="n"/>
      <c r="D100" s="17" t="n"/>
      <c r="E100" s="31" t="n"/>
      <c r="F100" s="17" t="n"/>
      <c r="G100" s="16" t="n"/>
      <c r="H100" s="34" t="n"/>
      <c r="I100" s="34" t="n"/>
      <c r="J100" s="34" t="n"/>
      <c r="K100" s="34" t="n"/>
      <c r="L100" s="34" t="n"/>
      <c r="M100" s="17" t="n"/>
      <c r="N100" s="33">
        <f>IF($A100="","",IF($M100="","",IF(COUNTIFS(Rateios!$A$6:$A$105,$M100,Rateios!$H$6:$H$105,"Sim",Rateios!$I$6:$I$105,"OK")=1,SUMIFS(Rateios!$G$6:$G$105,Rateios!$A$6:$A$105,$M100,Rateios!$H$6:$H$105,"Sim",Rateios!$I$6:$I$105,"OK"),"")))</f>
        <v/>
      </c>
      <c r="O100" s="17" t="n"/>
      <c r="P100" s="33">
        <f>IF($A100="","",IF($O100="","",IF(COUNTIFS(Rateios!$A$6:$A$105,$O100,Rateios!$H$6:$H$105,"Sim",Rateios!$I$6:$I$105,"OK")=1,SUMIFS(Rateios!$G$6:$G$105,Rateios!$A$6:$A$105,$O100,Rateios!$H$6:$H$105,"Sim",Rateios!$I$6:$I$105,"OK"),"")))</f>
        <v/>
      </c>
      <c r="Q100" s="34" t="n"/>
      <c r="R100" s="33">
        <f>IF($A100="","",IF($H100="","",$H100-N($I100)-N($J100)))</f>
        <v/>
      </c>
      <c r="S100" s="33">
        <f>IF($A100="","",IF($H100="","",$H100-N($I100)))</f>
        <v/>
      </c>
      <c r="T100" s="33">
        <f>IF($A100="","",IF($H100="","",$S100+N($K100)+N($L100)+N($N100)+N($P100)+N($Q100)))</f>
        <v/>
      </c>
      <c r="U100" s="33">
        <f>IF($A100="","",IF($T100="","",$T100-SUM($R100,$J100:$L100,$N100,$P100,$Q100)))</f>
        <v/>
      </c>
      <c r="V100" s="35">
        <f>IF($A100="","",IF(OR($T100="",$T100=0),"",IFERROR((N($N100)+N($P100))/$T100,"")))</f>
        <v/>
      </c>
      <c r="W100" s="20">
        <f>IF($A100="","",IF($D100="Inativo","Inativo",IF($B100="","Revisar: produto ausente",IF($H100="","Sem base de custo",IF($E100="","Revisar: data-base ausente",IF(OR($C100="",$F100="",$G100=""),"Revisar: identificação incompleta",IF(COUNTIF($A$6:$A$155,$A100)&gt;1,"Revisar: SKU duplicado",IF(OR($H100&lt;0,N($I100)&lt;0,N($J100)&lt;0,N($K100)&lt;0,N($L100)&lt;0,N($Q100)&lt;0),"Revisar: valor negativo",IF($H100=0,"Revisar: custo base zerado",IF(N($I100)+N($J100)&gt;$H100,"Revisar: impostos acima do custo",IF(AND($M100&lt;&gt;"",$O100&lt;&gt;"",$M100=$O100),"Revisar: rateio duplicado",IF(OR(AND($M100&lt;&gt;"",COUNTIFS(Rateios!$A$6:$A$105,$M100,Rateios!$H$6:$H$105,"Sim",Rateios!$I$6:$I$105,"OK")&lt;&gt;1),AND($O100&lt;&gt;"",COUNTIFS(Rateios!$A$6:$A$105,$O100,Rateios!$H$6:$H$105,"Sim",Rateios!$I$6:$I$105,"OK")&lt;&gt;1)),"Revisar: rateio inválido",IF($E100&gt;Resumo!$B$5,"Revisar: data-base futura",IF(Resumo!$B$5-$E100&gt;Resumo!$B$6,"Revisar: data-base vencida",IF(ABS(N($U100))&gt;0.01,"Revisar: diferença de conferência","OK")))))))))))))))</f>
        <v/>
      </c>
      <c r="X100" s="21" t="n"/>
    </row>
    <row r="101" ht="21" customHeight="1">
      <c r="A101" s="16" t="n"/>
      <c r="B101" s="16" t="n"/>
      <c r="C101" s="16" t="n"/>
      <c r="D101" s="17" t="n"/>
      <c r="E101" s="31" t="n"/>
      <c r="F101" s="17" t="n"/>
      <c r="G101" s="16" t="n"/>
      <c r="H101" s="34" t="n"/>
      <c r="I101" s="34" t="n"/>
      <c r="J101" s="34" t="n"/>
      <c r="K101" s="34" t="n"/>
      <c r="L101" s="34" t="n"/>
      <c r="M101" s="17" t="n"/>
      <c r="N101" s="33">
        <f>IF($A101="","",IF($M101="","",IF(COUNTIFS(Rateios!$A$6:$A$105,$M101,Rateios!$H$6:$H$105,"Sim",Rateios!$I$6:$I$105,"OK")=1,SUMIFS(Rateios!$G$6:$G$105,Rateios!$A$6:$A$105,$M101,Rateios!$H$6:$H$105,"Sim",Rateios!$I$6:$I$105,"OK"),"")))</f>
        <v/>
      </c>
      <c r="O101" s="17" t="n"/>
      <c r="P101" s="33">
        <f>IF($A101="","",IF($O101="","",IF(COUNTIFS(Rateios!$A$6:$A$105,$O101,Rateios!$H$6:$H$105,"Sim",Rateios!$I$6:$I$105,"OK")=1,SUMIFS(Rateios!$G$6:$G$105,Rateios!$A$6:$A$105,$O101,Rateios!$H$6:$H$105,"Sim",Rateios!$I$6:$I$105,"OK"),"")))</f>
        <v/>
      </c>
      <c r="Q101" s="34" t="n"/>
      <c r="R101" s="33">
        <f>IF($A101="","",IF($H101="","",$H101-N($I101)-N($J101)))</f>
        <v/>
      </c>
      <c r="S101" s="33">
        <f>IF($A101="","",IF($H101="","",$H101-N($I101)))</f>
        <v/>
      </c>
      <c r="T101" s="33">
        <f>IF($A101="","",IF($H101="","",$S101+N($K101)+N($L101)+N($N101)+N($P101)+N($Q101)))</f>
        <v/>
      </c>
      <c r="U101" s="33">
        <f>IF($A101="","",IF($T101="","",$T101-SUM($R101,$J101:$L101,$N101,$P101,$Q101)))</f>
        <v/>
      </c>
      <c r="V101" s="35">
        <f>IF($A101="","",IF(OR($T101="",$T101=0),"",IFERROR((N($N101)+N($P101))/$T101,"")))</f>
        <v/>
      </c>
      <c r="W101" s="20">
        <f>IF($A101="","",IF($D101="Inativo","Inativo",IF($B101="","Revisar: produto ausente",IF($H101="","Sem base de custo",IF($E101="","Revisar: data-base ausente",IF(OR($C101="",$F101="",$G101=""),"Revisar: identificação incompleta",IF(COUNTIF($A$6:$A$155,$A101)&gt;1,"Revisar: SKU duplicado",IF(OR($H101&lt;0,N($I101)&lt;0,N($J101)&lt;0,N($K101)&lt;0,N($L101)&lt;0,N($Q101)&lt;0),"Revisar: valor negativo",IF($H101=0,"Revisar: custo base zerado",IF(N($I101)+N($J101)&gt;$H101,"Revisar: impostos acima do custo",IF(AND($M101&lt;&gt;"",$O101&lt;&gt;"",$M101=$O101),"Revisar: rateio duplicado",IF(OR(AND($M101&lt;&gt;"",COUNTIFS(Rateios!$A$6:$A$105,$M101,Rateios!$H$6:$H$105,"Sim",Rateios!$I$6:$I$105,"OK")&lt;&gt;1),AND($O101&lt;&gt;"",COUNTIFS(Rateios!$A$6:$A$105,$O101,Rateios!$H$6:$H$105,"Sim",Rateios!$I$6:$I$105,"OK")&lt;&gt;1)),"Revisar: rateio inválido",IF($E101&gt;Resumo!$B$5,"Revisar: data-base futura",IF(Resumo!$B$5-$E101&gt;Resumo!$B$6,"Revisar: data-base vencida",IF(ABS(N($U101))&gt;0.01,"Revisar: diferença de conferência","OK")))))))))))))))</f>
        <v/>
      </c>
      <c r="X101" s="21" t="n"/>
    </row>
    <row r="102" ht="21" customHeight="1">
      <c r="A102" s="16" t="n"/>
      <c r="B102" s="16" t="n"/>
      <c r="C102" s="16" t="n"/>
      <c r="D102" s="17" t="n"/>
      <c r="E102" s="31" t="n"/>
      <c r="F102" s="17" t="n"/>
      <c r="G102" s="16" t="n"/>
      <c r="H102" s="34" t="n"/>
      <c r="I102" s="34" t="n"/>
      <c r="J102" s="34" t="n"/>
      <c r="K102" s="34" t="n"/>
      <c r="L102" s="34" t="n"/>
      <c r="M102" s="17" t="n"/>
      <c r="N102" s="33">
        <f>IF($A102="","",IF($M102="","",IF(COUNTIFS(Rateios!$A$6:$A$105,$M102,Rateios!$H$6:$H$105,"Sim",Rateios!$I$6:$I$105,"OK")=1,SUMIFS(Rateios!$G$6:$G$105,Rateios!$A$6:$A$105,$M102,Rateios!$H$6:$H$105,"Sim",Rateios!$I$6:$I$105,"OK"),"")))</f>
        <v/>
      </c>
      <c r="O102" s="17" t="n"/>
      <c r="P102" s="33">
        <f>IF($A102="","",IF($O102="","",IF(COUNTIFS(Rateios!$A$6:$A$105,$O102,Rateios!$H$6:$H$105,"Sim",Rateios!$I$6:$I$105,"OK")=1,SUMIFS(Rateios!$G$6:$G$105,Rateios!$A$6:$A$105,$O102,Rateios!$H$6:$H$105,"Sim",Rateios!$I$6:$I$105,"OK"),"")))</f>
        <v/>
      </c>
      <c r="Q102" s="34" t="n"/>
      <c r="R102" s="33">
        <f>IF($A102="","",IF($H102="","",$H102-N($I102)-N($J102)))</f>
        <v/>
      </c>
      <c r="S102" s="33">
        <f>IF($A102="","",IF($H102="","",$H102-N($I102)))</f>
        <v/>
      </c>
      <c r="T102" s="33">
        <f>IF($A102="","",IF($H102="","",$S102+N($K102)+N($L102)+N($N102)+N($P102)+N($Q102)))</f>
        <v/>
      </c>
      <c r="U102" s="33">
        <f>IF($A102="","",IF($T102="","",$T102-SUM($R102,$J102:$L102,$N102,$P102,$Q102)))</f>
        <v/>
      </c>
      <c r="V102" s="35">
        <f>IF($A102="","",IF(OR($T102="",$T102=0),"",IFERROR((N($N102)+N($P102))/$T102,"")))</f>
        <v/>
      </c>
      <c r="W102" s="20">
        <f>IF($A102="","",IF($D102="Inativo","Inativo",IF($B102="","Revisar: produto ausente",IF($H102="","Sem base de custo",IF($E102="","Revisar: data-base ausente",IF(OR($C102="",$F102="",$G102=""),"Revisar: identificação incompleta",IF(COUNTIF($A$6:$A$155,$A102)&gt;1,"Revisar: SKU duplicado",IF(OR($H102&lt;0,N($I102)&lt;0,N($J102)&lt;0,N($K102)&lt;0,N($L102)&lt;0,N($Q102)&lt;0),"Revisar: valor negativo",IF($H102=0,"Revisar: custo base zerado",IF(N($I102)+N($J102)&gt;$H102,"Revisar: impostos acima do custo",IF(AND($M102&lt;&gt;"",$O102&lt;&gt;"",$M102=$O102),"Revisar: rateio duplicado",IF(OR(AND($M102&lt;&gt;"",COUNTIFS(Rateios!$A$6:$A$105,$M102,Rateios!$H$6:$H$105,"Sim",Rateios!$I$6:$I$105,"OK")&lt;&gt;1),AND($O102&lt;&gt;"",COUNTIFS(Rateios!$A$6:$A$105,$O102,Rateios!$H$6:$H$105,"Sim",Rateios!$I$6:$I$105,"OK")&lt;&gt;1)),"Revisar: rateio inválido",IF($E102&gt;Resumo!$B$5,"Revisar: data-base futura",IF(Resumo!$B$5-$E102&gt;Resumo!$B$6,"Revisar: data-base vencida",IF(ABS(N($U102))&gt;0.01,"Revisar: diferença de conferência","OK")))))))))))))))</f>
        <v/>
      </c>
      <c r="X102" s="21" t="n"/>
    </row>
    <row r="103" ht="21" customHeight="1">
      <c r="A103" s="16" t="n"/>
      <c r="B103" s="16" t="n"/>
      <c r="C103" s="16" t="n"/>
      <c r="D103" s="17" t="n"/>
      <c r="E103" s="31" t="n"/>
      <c r="F103" s="17" t="n"/>
      <c r="G103" s="16" t="n"/>
      <c r="H103" s="34" t="n"/>
      <c r="I103" s="34" t="n"/>
      <c r="J103" s="34" t="n"/>
      <c r="K103" s="34" t="n"/>
      <c r="L103" s="34" t="n"/>
      <c r="M103" s="17" t="n"/>
      <c r="N103" s="33">
        <f>IF($A103="","",IF($M103="","",IF(COUNTIFS(Rateios!$A$6:$A$105,$M103,Rateios!$H$6:$H$105,"Sim",Rateios!$I$6:$I$105,"OK")=1,SUMIFS(Rateios!$G$6:$G$105,Rateios!$A$6:$A$105,$M103,Rateios!$H$6:$H$105,"Sim",Rateios!$I$6:$I$105,"OK"),"")))</f>
        <v/>
      </c>
      <c r="O103" s="17" t="n"/>
      <c r="P103" s="33">
        <f>IF($A103="","",IF($O103="","",IF(COUNTIFS(Rateios!$A$6:$A$105,$O103,Rateios!$H$6:$H$105,"Sim",Rateios!$I$6:$I$105,"OK")=1,SUMIFS(Rateios!$G$6:$G$105,Rateios!$A$6:$A$105,$O103,Rateios!$H$6:$H$105,"Sim",Rateios!$I$6:$I$105,"OK"),"")))</f>
        <v/>
      </c>
      <c r="Q103" s="34" t="n"/>
      <c r="R103" s="33">
        <f>IF($A103="","",IF($H103="","",$H103-N($I103)-N($J103)))</f>
        <v/>
      </c>
      <c r="S103" s="33">
        <f>IF($A103="","",IF($H103="","",$H103-N($I103)))</f>
        <v/>
      </c>
      <c r="T103" s="33">
        <f>IF($A103="","",IF($H103="","",$S103+N($K103)+N($L103)+N($N103)+N($P103)+N($Q103)))</f>
        <v/>
      </c>
      <c r="U103" s="33">
        <f>IF($A103="","",IF($T103="","",$T103-SUM($R103,$J103:$L103,$N103,$P103,$Q103)))</f>
        <v/>
      </c>
      <c r="V103" s="35">
        <f>IF($A103="","",IF(OR($T103="",$T103=0),"",IFERROR((N($N103)+N($P103))/$T103,"")))</f>
        <v/>
      </c>
      <c r="W103" s="20">
        <f>IF($A103="","",IF($D103="Inativo","Inativo",IF($B103="","Revisar: produto ausente",IF($H103="","Sem base de custo",IF($E103="","Revisar: data-base ausente",IF(OR($C103="",$F103="",$G103=""),"Revisar: identificação incompleta",IF(COUNTIF($A$6:$A$155,$A103)&gt;1,"Revisar: SKU duplicado",IF(OR($H103&lt;0,N($I103)&lt;0,N($J103)&lt;0,N($K103)&lt;0,N($L103)&lt;0,N($Q103)&lt;0),"Revisar: valor negativo",IF($H103=0,"Revisar: custo base zerado",IF(N($I103)+N($J103)&gt;$H103,"Revisar: impostos acima do custo",IF(AND($M103&lt;&gt;"",$O103&lt;&gt;"",$M103=$O103),"Revisar: rateio duplicado",IF(OR(AND($M103&lt;&gt;"",COUNTIFS(Rateios!$A$6:$A$105,$M103,Rateios!$H$6:$H$105,"Sim",Rateios!$I$6:$I$105,"OK")&lt;&gt;1),AND($O103&lt;&gt;"",COUNTIFS(Rateios!$A$6:$A$105,$O103,Rateios!$H$6:$H$105,"Sim",Rateios!$I$6:$I$105,"OK")&lt;&gt;1)),"Revisar: rateio inválido",IF($E103&gt;Resumo!$B$5,"Revisar: data-base futura",IF(Resumo!$B$5-$E103&gt;Resumo!$B$6,"Revisar: data-base vencida",IF(ABS(N($U103))&gt;0.01,"Revisar: diferença de conferência","OK")))))))))))))))</f>
        <v/>
      </c>
      <c r="X103" s="21" t="n"/>
    </row>
    <row r="104" ht="21" customHeight="1">
      <c r="A104" s="16" t="n"/>
      <c r="B104" s="16" t="n"/>
      <c r="C104" s="16" t="n"/>
      <c r="D104" s="17" t="n"/>
      <c r="E104" s="31" t="n"/>
      <c r="F104" s="17" t="n"/>
      <c r="G104" s="16" t="n"/>
      <c r="H104" s="34" t="n"/>
      <c r="I104" s="34" t="n"/>
      <c r="J104" s="34" t="n"/>
      <c r="K104" s="34" t="n"/>
      <c r="L104" s="34" t="n"/>
      <c r="M104" s="17" t="n"/>
      <c r="N104" s="33">
        <f>IF($A104="","",IF($M104="","",IF(COUNTIFS(Rateios!$A$6:$A$105,$M104,Rateios!$H$6:$H$105,"Sim",Rateios!$I$6:$I$105,"OK")=1,SUMIFS(Rateios!$G$6:$G$105,Rateios!$A$6:$A$105,$M104,Rateios!$H$6:$H$105,"Sim",Rateios!$I$6:$I$105,"OK"),"")))</f>
        <v/>
      </c>
      <c r="O104" s="17" t="n"/>
      <c r="P104" s="33">
        <f>IF($A104="","",IF($O104="","",IF(COUNTIFS(Rateios!$A$6:$A$105,$O104,Rateios!$H$6:$H$105,"Sim",Rateios!$I$6:$I$105,"OK")=1,SUMIFS(Rateios!$G$6:$G$105,Rateios!$A$6:$A$105,$O104,Rateios!$H$6:$H$105,"Sim",Rateios!$I$6:$I$105,"OK"),"")))</f>
        <v/>
      </c>
      <c r="Q104" s="34" t="n"/>
      <c r="R104" s="33">
        <f>IF($A104="","",IF($H104="","",$H104-N($I104)-N($J104)))</f>
        <v/>
      </c>
      <c r="S104" s="33">
        <f>IF($A104="","",IF($H104="","",$H104-N($I104)))</f>
        <v/>
      </c>
      <c r="T104" s="33">
        <f>IF($A104="","",IF($H104="","",$S104+N($K104)+N($L104)+N($N104)+N($P104)+N($Q104)))</f>
        <v/>
      </c>
      <c r="U104" s="33">
        <f>IF($A104="","",IF($T104="","",$T104-SUM($R104,$J104:$L104,$N104,$P104,$Q104)))</f>
        <v/>
      </c>
      <c r="V104" s="35">
        <f>IF($A104="","",IF(OR($T104="",$T104=0),"",IFERROR((N($N104)+N($P104))/$T104,"")))</f>
        <v/>
      </c>
      <c r="W104" s="20">
        <f>IF($A104="","",IF($D104="Inativo","Inativo",IF($B104="","Revisar: produto ausente",IF($H104="","Sem base de custo",IF($E104="","Revisar: data-base ausente",IF(OR($C104="",$F104="",$G104=""),"Revisar: identificação incompleta",IF(COUNTIF($A$6:$A$155,$A104)&gt;1,"Revisar: SKU duplicado",IF(OR($H104&lt;0,N($I104)&lt;0,N($J104)&lt;0,N($K104)&lt;0,N($L104)&lt;0,N($Q104)&lt;0),"Revisar: valor negativo",IF($H104=0,"Revisar: custo base zerado",IF(N($I104)+N($J104)&gt;$H104,"Revisar: impostos acima do custo",IF(AND($M104&lt;&gt;"",$O104&lt;&gt;"",$M104=$O104),"Revisar: rateio duplicado",IF(OR(AND($M104&lt;&gt;"",COUNTIFS(Rateios!$A$6:$A$105,$M104,Rateios!$H$6:$H$105,"Sim",Rateios!$I$6:$I$105,"OK")&lt;&gt;1),AND($O104&lt;&gt;"",COUNTIFS(Rateios!$A$6:$A$105,$O104,Rateios!$H$6:$H$105,"Sim",Rateios!$I$6:$I$105,"OK")&lt;&gt;1)),"Revisar: rateio inválido",IF($E104&gt;Resumo!$B$5,"Revisar: data-base futura",IF(Resumo!$B$5-$E104&gt;Resumo!$B$6,"Revisar: data-base vencida",IF(ABS(N($U104))&gt;0.01,"Revisar: diferença de conferência","OK")))))))))))))))</f>
        <v/>
      </c>
      <c r="X104" s="21" t="n"/>
    </row>
    <row r="105" ht="21" customHeight="1">
      <c r="A105" s="16" t="n"/>
      <c r="B105" s="16" t="n"/>
      <c r="C105" s="16" t="n"/>
      <c r="D105" s="17" t="n"/>
      <c r="E105" s="31" t="n"/>
      <c r="F105" s="17" t="n"/>
      <c r="G105" s="16" t="n"/>
      <c r="H105" s="34" t="n"/>
      <c r="I105" s="34" t="n"/>
      <c r="J105" s="34" t="n"/>
      <c r="K105" s="34" t="n"/>
      <c r="L105" s="34" t="n"/>
      <c r="M105" s="17" t="n"/>
      <c r="N105" s="33">
        <f>IF($A105="","",IF($M105="","",IF(COUNTIFS(Rateios!$A$6:$A$105,$M105,Rateios!$H$6:$H$105,"Sim",Rateios!$I$6:$I$105,"OK")=1,SUMIFS(Rateios!$G$6:$G$105,Rateios!$A$6:$A$105,$M105,Rateios!$H$6:$H$105,"Sim",Rateios!$I$6:$I$105,"OK"),"")))</f>
        <v/>
      </c>
      <c r="O105" s="17" t="n"/>
      <c r="P105" s="33">
        <f>IF($A105="","",IF($O105="","",IF(COUNTIFS(Rateios!$A$6:$A$105,$O105,Rateios!$H$6:$H$105,"Sim",Rateios!$I$6:$I$105,"OK")=1,SUMIFS(Rateios!$G$6:$G$105,Rateios!$A$6:$A$105,$O105,Rateios!$H$6:$H$105,"Sim",Rateios!$I$6:$I$105,"OK"),"")))</f>
        <v/>
      </c>
      <c r="Q105" s="34" t="n"/>
      <c r="R105" s="33">
        <f>IF($A105="","",IF($H105="","",$H105-N($I105)-N($J105)))</f>
        <v/>
      </c>
      <c r="S105" s="33">
        <f>IF($A105="","",IF($H105="","",$H105-N($I105)))</f>
        <v/>
      </c>
      <c r="T105" s="33">
        <f>IF($A105="","",IF($H105="","",$S105+N($K105)+N($L105)+N($N105)+N($P105)+N($Q105)))</f>
        <v/>
      </c>
      <c r="U105" s="33">
        <f>IF($A105="","",IF($T105="","",$T105-SUM($R105,$J105:$L105,$N105,$P105,$Q105)))</f>
        <v/>
      </c>
      <c r="V105" s="35">
        <f>IF($A105="","",IF(OR($T105="",$T105=0),"",IFERROR((N($N105)+N($P105))/$T105,"")))</f>
        <v/>
      </c>
      <c r="W105" s="20">
        <f>IF($A105="","",IF($D105="Inativo","Inativo",IF($B105="","Revisar: produto ausente",IF($H105="","Sem base de custo",IF($E105="","Revisar: data-base ausente",IF(OR($C105="",$F105="",$G105=""),"Revisar: identificação incompleta",IF(COUNTIF($A$6:$A$155,$A105)&gt;1,"Revisar: SKU duplicado",IF(OR($H105&lt;0,N($I105)&lt;0,N($J105)&lt;0,N($K105)&lt;0,N($L105)&lt;0,N($Q105)&lt;0),"Revisar: valor negativo",IF($H105=0,"Revisar: custo base zerado",IF(N($I105)+N($J105)&gt;$H105,"Revisar: impostos acima do custo",IF(AND($M105&lt;&gt;"",$O105&lt;&gt;"",$M105=$O105),"Revisar: rateio duplicado",IF(OR(AND($M105&lt;&gt;"",COUNTIFS(Rateios!$A$6:$A$105,$M105,Rateios!$H$6:$H$105,"Sim",Rateios!$I$6:$I$105,"OK")&lt;&gt;1),AND($O105&lt;&gt;"",COUNTIFS(Rateios!$A$6:$A$105,$O105,Rateios!$H$6:$H$105,"Sim",Rateios!$I$6:$I$105,"OK")&lt;&gt;1)),"Revisar: rateio inválido",IF($E105&gt;Resumo!$B$5,"Revisar: data-base futura",IF(Resumo!$B$5-$E105&gt;Resumo!$B$6,"Revisar: data-base vencida",IF(ABS(N($U105))&gt;0.01,"Revisar: diferença de conferência","OK")))))))))))))))</f>
        <v/>
      </c>
      <c r="X105" s="21" t="n"/>
    </row>
    <row r="106" ht="21" customHeight="1">
      <c r="A106" s="16" t="n"/>
      <c r="B106" s="16" t="n"/>
      <c r="C106" s="16" t="n"/>
      <c r="D106" s="17" t="n"/>
      <c r="E106" s="31" t="n"/>
      <c r="F106" s="17" t="n"/>
      <c r="G106" s="16" t="n"/>
      <c r="H106" s="34" t="n"/>
      <c r="I106" s="34" t="n"/>
      <c r="J106" s="34" t="n"/>
      <c r="K106" s="34" t="n"/>
      <c r="L106" s="34" t="n"/>
      <c r="M106" s="17" t="n"/>
      <c r="N106" s="33">
        <f>IF($A106="","",IF($M106="","",IF(COUNTIFS(Rateios!$A$6:$A$105,$M106,Rateios!$H$6:$H$105,"Sim",Rateios!$I$6:$I$105,"OK")=1,SUMIFS(Rateios!$G$6:$G$105,Rateios!$A$6:$A$105,$M106,Rateios!$H$6:$H$105,"Sim",Rateios!$I$6:$I$105,"OK"),"")))</f>
        <v/>
      </c>
      <c r="O106" s="17" t="n"/>
      <c r="P106" s="33">
        <f>IF($A106="","",IF($O106="","",IF(COUNTIFS(Rateios!$A$6:$A$105,$O106,Rateios!$H$6:$H$105,"Sim",Rateios!$I$6:$I$105,"OK")=1,SUMIFS(Rateios!$G$6:$G$105,Rateios!$A$6:$A$105,$O106,Rateios!$H$6:$H$105,"Sim",Rateios!$I$6:$I$105,"OK"),"")))</f>
        <v/>
      </c>
      <c r="Q106" s="34" t="n"/>
      <c r="R106" s="33">
        <f>IF($A106="","",IF($H106="","",$H106-N($I106)-N($J106)))</f>
        <v/>
      </c>
      <c r="S106" s="33">
        <f>IF($A106="","",IF($H106="","",$H106-N($I106)))</f>
        <v/>
      </c>
      <c r="T106" s="33">
        <f>IF($A106="","",IF($H106="","",$S106+N($K106)+N($L106)+N($N106)+N($P106)+N($Q106)))</f>
        <v/>
      </c>
      <c r="U106" s="33">
        <f>IF($A106="","",IF($T106="","",$T106-SUM($R106,$J106:$L106,$N106,$P106,$Q106)))</f>
        <v/>
      </c>
      <c r="V106" s="35">
        <f>IF($A106="","",IF(OR($T106="",$T106=0),"",IFERROR((N($N106)+N($P106))/$T106,"")))</f>
        <v/>
      </c>
      <c r="W106" s="20">
        <f>IF($A106="","",IF($D106="Inativo","Inativo",IF($B106="","Revisar: produto ausente",IF($H106="","Sem base de custo",IF($E106="","Revisar: data-base ausente",IF(OR($C106="",$F106="",$G106=""),"Revisar: identificação incompleta",IF(COUNTIF($A$6:$A$155,$A106)&gt;1,"Revisar: SKU duplicado",IF(OR($H106&lt;0,N($I106)&lt;0,N($J106)&lt;0,N($K106)&lt;0,N($L106)&lt;0,N($Q106)&lt;0),"Revisar: valor negativo",IF($H106=0,"Revisar: custo base zerado",IF(N($I106)+N($J106)&gt;$H106,"Revisar: impostos acima do custo",IF(AND($M106&lt;&gt;"",$O106&lt;&gt;"",$M106=$O106),"Revisar: rateio duplicado",IF(OR(AND($M106&lt;&gt;"",COUNTIFS(Rateios!$A$6:$A$105,$M106,Rateios!$H$6:$H$105,"Sim",Rateios!$I$6:$I$105,"OK")&lt;&gt;1),AND($O106&lt;&gt;"",COUNTIFS(Rateios!$A$6:$A$105,$O106,Rateios!$H$6:$H$105,"Sim",Rateios!$I$6:$I$105,"OK")&lt;&gt;1)),"Revisar: rateio inválido",IF($E106&gt;Resumo!$B$5,"Revisar: data-base futura",IF(Resumo!$B$5-$E106&gt;Resumo!$B$6,"Revisar: data-base vencida",IF(ABS(N($U106))&gt;0.01,"Revisar: diferença de conferência","OK")))))))))))))))</f>
        <v/>
      </c>
      <c r="X106" s="21" t="n"/>
    </row>
    <row r="107" ht="21" customHeight="1">
      <c r="A107" s="16" t="n"/>
      <c r="B107" s="16" t="n"/>
      <c r="C107" s="16" t="n"/>
      <c r="D107" s="17" t="n"/>
      <c r="E107" s="31" t="n"/>
      <c r="F107" s="17" t="n"/>
      <c r="G107" s="16" t="n"/>
      <c r="H107" s="34" t="n"/>
      <c r="I107" s="34" t="n"/>
      <c r="J107" s="34" t="n"/>
      <c r="K107" s="34" t="n"/>
      <c r="L107" s="34" t="n"/>
      <c r="M107" s="17" t="n"/>
      <c r="N107" s="33">
        <f>IF($A107="","",IF($M107="","",IF(COUNTIFS(Rateios!$A$6:$A$105,$M107,Rateios!$H$6:$H$105,"Sim",Rateios!$I$6:$I$105,"OK")=1,SUMIFS(Rateios!$G$6:$G$105,Rateios!$A$6:$A$105,$M107,Rateios!$H$6:$H$105,"Sim",Rateios!$I$6:$I$105,"OK"),"")))</f>
        <v/>
      </c>
      <c r="O107" s="17" t="n"/>
      <c r="P107" s="33">
        <f>IF($A107="","",IF($O107="","",IF(COUNTIFS(Rateios!$A$6:$A$105,$O107,Rateios!$H$6:$H$105,"Sim",Rateios!$I$6:$I$105,"OK")=1,SUMIFS(Rateios!$G$6:$G$105,Rateios!$A$6:$A$105,$O107,Rateios!$H$6:$H$105,"Sim",Rateios!$I$6:$I$105,"OK"),"")))</f>
        <v/>
      </c>
      <c r="Q107" s="34" t="n"/>
      <c r="R107" s="33">
        <f>IF($A107="","",IF($H107="","",$H107-N($I107)-N($J107)))</f>
        <v/>
      </c>
      <c r="S107" s="33">
        <f>IF($A107="","",IF($H107="","",$H107-N($I107)))</f>
        <v/>
      </c>
      <c r="T107" s="33">
        <f>IF($A107="","",IF($H107="","",$S107+N($K107)+N($L107)+N($N107)+N($P107)+N($Q107)))</f>
        <v/>
      </c>
      <c r="U107" s="33">
        <f>IF($A107="","",IF($T107="","",$T107-SUM($R107,$J107:$L107,$N107,$P107,$Q107)))</f>
        <v/>
      </c>
      <c r="V107" s="35">
        <f>IF($A107="","",IF(OR($T107="",$T107=0),"",IFERROR((N($N107)+N($P107))/$T107,"")))</f>
        <v/>
      </c>
      <c r="W107" s="20">
        <f>IF($A107="","",IF($D107="Inativo","Inativo",IF($B107="","Revisar: produto ausente",IF($H107="","Sem base de custo",IF($E107="","Revisar: data-base ausente",IF(OR($C107="",$F107="",$G107=""),"Revisar: identificação incompleta",IF(COUNTIF($A$6:$A$155,$A107)&gt;1,"Revisar: SKU duplicado",IF(OR($H107&lt;0,N($I107)&lt;0,N($J107)&lt;0,N($K107)&lt;0,N($L107)&lt;0,N($Q107)&lt;0),"Revisar: valor negativo",IF($H107=0,"Revisar: custo base zerado",IF(N($I107)+N($J107)&gt;$H107,"Revisar: impostos acima do custo",IF(AND($M107&lt;&gt;"",$O107&lt;&gt;"",$M107=$O107),"Revisar: rateio duplicado",IF(OR(AND($M107&lt;&gt;"",COUNTIFS(Rateios!$A$6:$A$105,$M107,Rateios!$H$6:$H$105,"Sim",Rateios!$I$6:$I$105,"OK")&lt;&gt;1),AND($O107&lt;&gt;"",COUNTIFS(Rateios!$A$6:$A$105,$O107,Rateios!$H$6:$H$105,"Sim",Rateios!$I$6:$I$105,"OK")&lt;&gt;1)),"Revisar: rateio inválido",IF($E107&gt;Resumo!$B$5,"Revisar: data-base futura",IF(Resumo!$B$5-$E107&gt;Resumo!$B$6,"Revisar: data-base vencida",IF(ABS(N($U107))&gt;0.01,"Revisar: diferença de conferência","OK")))))))))))))))</f>
        <v/>
      </c>
      <c r="X107" s="21" t="n"/>
    </row>
    <row r="108" ht="21" customHeight="1">
      <c r="A108" s="16" t="n"/>
      <c r="B108" s="16" t="n"/>
      <c r="C108" s="16" t="n"/>
      <c r="D108" s="17" t="n"/>
      <c r="E108" s="31" t="n"/>
      <c r="F108" s="17" t="n"/>
      <c r="G108" s="16" t="n"/>
      <c r="H108" s="34" t="n"/>
      <c r="I108" s="34" t="n"/>
      <c r="J108" s="34" t="n"/>
      <c r="K108" s="34" t="n"/>
      <c r="L108" s="34" t="n"/>
      <c r="M108" s="17" t="n"/>
      <c r="N108" s="33">
        <f>IF($A108="","",IF($M108="","",IF(COUNTIFS(Rateios!$A$6:$A$105,$M108,Rateios!$H$6:$H$105,"Sim",Rateios!$I$6:$I$105,"OK")=1,SUMIFS(Rateios!$G$6:$G$105,Rateios!$A$6:$A$105,$M108,Rateios!$H$6:$H$105,"Sim",Rateios!$I$6:$I$105,"OK"),"")))</f>
        <v/>
      </c>
      <c r="O108" s="17" t="n"/>
      <c r="P108" s="33">
        <f>IF($A108="","",IF($O108="","",IF(COUNTIFS(Rateios!$A$6:$A$105,$O108,Rateios!$H$6:$H$105,"Sim",Rateios!$I$6:$I$105,"OK")=1,SUMIFS(Rateios!$G$6:$G$105,Rateios!$A$6:$A$105,$O108,Rateios!$H$6:$H$105,"Sim",Rateios!$I$6:$I$105,"OK"),"")))</f>
        <v/>
      </c>
      <c r="Q108" s="34" t="n"/>
      <c r="R108" s="33">
        <f>IF($A108="","",IF($H108="","",$H108-N($I108)-N($J108)))</f>
        <v/>
      </c>
      <c r="S108" s="33">
        <f>IF($A108="","",IF($H108="","",$H108-N($I108)))</f>
        <v/>
      </c>
      <c r="T108" s="33">
        <f>IF($A108="","",IF($H108="","",$S108+N($K108)+N($L108)+N($N108)+N($P108)+N($Q108)))</f>
        <v/>
      </c>
      <c r="U108" s="33">
        <f>IF($A108="","",IF($T108="","",$T108-SUM($R108,$J108:$L108,$N108,$P108,$Q108)))</f>
        <v/>
      </c>
      <c r="V108" s="35">
        <f>IF($A108="","",IF(OR($T108="",$T108=0),"",IFERROR((N($N108)+N($P108))/$T108,"")))</f>
        <v/>
      </c>
      <c r="W108" s="20">
        <f>IF($A108="","",IF($D108="Inativo","Inativo",IF($B108="","Revisar: produto ausente",IF($H108="","Sem base de custo",IF($E108="","Revisar: data-base ausente",IF(OR($C108="",$F108="",$G108=""),"Revisar: identificação incompleta",IF(COUNTIF($A$6:$A$155,$A108)&gt;1,"Revisar: SKU duplicado",IF(OR($H108&lt;0,N($I108)&lt;0,N($J108)&lt;0,N($K108)&lt;0,N($L108)&lt;0,N($Q108)&lt;0),"Revisar: valor negativo",IF($H108=0,"Revisar: custo base zerado",IF(N($I108)+N($J108)&gt;$H108,"Revisar: impostos acima do custo",IF(AND($M108&lt;&gt;"",$O108&lt;&gt;"",$M108=$O108),"Revisar: rateio duplicado",IF(OR(AND($M108&lt;&gt;"",COUNTIFS(Rateios!$A$6:$A$105,$M108,Rateios!$H$6:$H$105,"Sim",Rateios!$I$6:$I$105,"OK")&lt;&gt;1),AND($O108&lt;&gt;"",COUNTIFS(Rateios!$A$6:$A$105,$O108,Rateios!$H$6:$H$105,"Sim",Rateios!$I$6:$I$105,"OK")&lt;&gt;1)),"Revisar: rateio inválido",IF($E108&gt;Resumo!$B$5,"Revisar: data-base futura",IF(Resumo!$B$5-$E108&gt;Resumo!$B$6,"Revisar: data-base vencida",IF(ABS(N($U108))&gt;0.01,"Revisar: diferença de conferência","OK")))))))))))))))</f>
        <v/>
      </c>
      <c r="X108" s="21" t="n"/>
    </row>
    <row r="109" ht="21" customHeight="1">
      <c r="A109" s="16" t="n"/>
      <c r="B109" s="16" t="n"/>
      <c r="C109" s="16" t="n"/>
      <c r="D109" s="17" t="n"/>
      <c r="E109" s="31" t="n"/>
      <c r="F109" s="17" t="n"/>
      <c r="G109" s="16" t="n"/>
      <c r="H109" s="34" t="n"/>
      <c r="I109" s="34" t="n"/>
      <c r="J109" s="34" t="n"/>
      <c r="K109" s="34" t="n"/>
      <c r="L109" s="34" t="n"/>
      <c r="M109" s="17" t="n"/>
      <c r="N109" s="33">
        <f>IF($A109="","",IF($M109="","",IF(COUNTIFS(Rateios!$A$6:$A$105,$M109,Rateios!$H$6:$H$105,"Sim",Rateios!$I$6:$I$105,"OK")=1,SUMIFS(Rateios!$G$6:$G$105,Rateios!$A$6:$A$105,$M109,Rateios!$H$6:$H$105,"Sim",Rateios!$I$6:$I$105,"OK"),"")))</f>
        <v/>
      </c>
      <c r="O109" s="17" t="n"/>
      <c r="P109" s="33">
        <f>IF($A109="","",IF($O109="","",IF(COUNTIFS(Rateios!$A$6:$A$105,$O109,Rateios!$H$6:$H$105,"Sim",Rateios!$I$6:$I$105,"OK")=1,SUMIFS(Rateios!$G$6:$G$105,Rateios!$A$6:$A$105,$O109,Rateios!$H$6:$H$105,"Sim",Rateios!$I$6:$I$105,"OK"),"")))</f>
        <v/>
      </c>
      <c r="Q109" s="34" t="n"/>
      <c r="R109" s="33">
        <f>IF($A109="","",IF($H109="","",$H109-N($I109)-N($J109)))</f>
        <v/>
      </c>
      <c r="S109" s="33">
        <f>IF($A109="","",IF($H109="","",$H109-N($I109)))</f>
        <v/>
      </c>
      <c r="T109" s="33">
        <f>IF($A109="","",IF($H109="","",$S109+N($K109)+N($L109)+N($N109)+N($P109)+N($Q109)))</f>
        <v/>
      </c>
      <c r="U109" s="33">
        <f>IF($A109="","",IF($T109="","",$T109-SUM($R109,$J109:$L109,$N109,$P109,$Q109)))</f>
        <v/>
      </c>
      <c r="V109" s="35">
        <f>IF($A109="","",IF(OR($T109="",$T109=0),"",IFERROR((N($N109)+N($P109))/$T109,"")))</f>
        <v/>
      </c>
      <c r="W109" s="20">
        <f>IF($A109="","",IF($D109="Inativo","Inativo",IF($B109="","Revisar: produto ausente",IF($H109="","Sem base de custo",IF($E109="","Revisar: data-base ausente",IF(OR($C109="",$F109="",$G109=""),"Revisar: identificação incompleta",IF(COUNTIF($A$6:$A$155,$A109)&gt;1,"Revisar: SKU duplicado",IF(OR($H109&lt;0,N($I109)&lt;0,N($J109)&lt;0,N($K109)&lt;0,N($L109)&lt;0,N($Q109)&lt;0),"Revisar: valor negativo",IF($H109=0,"Revisar: custo base zerado",IF(N($I109)+N($J109)&gt;$H109,"Revisar: impostos acima do custo",IF(AND($M109&lt;&gt;"",$O109&lt;&gt;"",$M109=$O109),"Revisar: rateio duplicado",IF(OR(AND($M109&lt;&gt;"",COUNTIFS(Rateios!$A$6:$A$105,$M109,Rateios!$H$6:$H$105,"Sim",Rateios!$I$6:$I$105,"OK")&lt;&gt;1),AND($O109&lt;&gt;"",COUNTIFS(Rateios!$A$6:$A$105,$O109,Rateios!$H$6:$H$105,"Sim",Rateios!$I$6:$I$105,"OK")&lt;&gt;1)),"Revisar: rateio inválido",IF($E109&gt;Resumo!$B$5,"Revisar: data-base futura",IF(Resumo!$B$5-$E109&gt;Resumo!$B$6,"Revisar: data-base vencida",IF(ABS(N($U109))&gt;0.01,"Revisar: diferença de conferência","OK")))))))))))))))</f>
        <v/>
      </c>
      <c r="X109" s="21" t="n"/>
    </row>
    <row r="110" ht="21" customHeight="1">
      <c r="A110" s="16" t="n"/>
      <c r="B110" s="16" t="n"/>
      <c r="C110" s="16" t="n"/>
      <c r="D110" s="17" t="n"/>
      <c r="E110" s="31" t="n"/>
      <c r="F110" s="17" t="n"/>
      <c r="G110" s="16" t="n"/>
      <c r="H110" s="34" t="n"/>
      <c r="I110" s="34" t="n"/>
      <c r="J110" s="34" t="n"/>
      <c r="K110" s="34" t="n"/>
      <c r="L110" s="34" t="n"/>
      <c r="M110" s="17" t="n"/>
      <c r="N110" s="33">
        <f>IF($A110="","",IF($M110="","",IF(COUNTIFS(Rateios!$A$6:$A$105,$M110,Rateios!$H$6:$H$105,"Sim",Rateios!$I$6:$I$105,"OK")=1,SUMIFS(Rateios!$G$6:$G$105,Rateios!$A$6:$A$105,$M110,Rateios!$H$6:$H$105,"Sim",Rateios!$I$6:$I$105,"OK"),"")))</f>
        <v/>
      </c>
      <c r="O110" s="17" t="n"/>
      <c r="P110" s="33">
        <f>IF($A110="","",IF($O110="","",IF(COUNTIFS(Rateios!$A$6:$A$105,$O110,Rateios!$H$6:$H$105,"Sim",Rateios!$I$6:$I$105,"OK")=1,SUMIFS(Rateios!$G$6:$G$105,Rateios!$A$6:$A$105,$O110,Rateios!$H$6:$H$105,"Sim",Rateios!$I$6:$I$105,"OK"),"")))</f>
        <v/>
      </c>
      <c r="Q110" s="34" t="n"/>
      <c r="R110" s="33">
        <f>IF($A110="","",IF($H110="","",$H110-N($I110)-N($J110)))</f>
        <v/>
      </c>
      <c r="S110" s="33">
        <f>IF($A110="","",IF($H110="","",$H110-N($I110)))</f>
        <v/>
      </c>
      <c r="T110" s="33">
        <f>IF($A110="","",IF($H110="","",$S110+N($K110)+N($L110)+N($N110)+N($P110)+N($Q110)))</f>
        <v/>
      </c>
      <c r="U110" s="33">
        <f>IF($A110="","",IF($T110="","",$T110-SUM($R110,$J110:$L110,$N110,$P110,$Q110)))</f>
        <v/>
      </c>
      <c r="V110" s="35">
        <f>IF($A110="","",IF(OR($T110="",$T110=0),"",IFERROR((N($N110)+N($P110))/$T110,"")))</f>
        <v/>
      </c>
      <c r="W110" s="20">
        <f>IF($A110="","",IF($D110="Inativo","Inativo",IF($B110="","Revisar: produto ausente",IF($H110="","Sem base de custo",IF($E110="","Revisar: data-base ausente",IF(OR($C110="",$F110="",$G110=""),"Revisar: identificação incompleta",IF(COUNTIF($A$6:$A$155,$A110)&gt;1,"Revisar: SKU duplicado",IF(OR($H110&lt;0,N($I110)&lt;0,N($J110)&lt;0,N($K110)&lt;0,N($L110)&lt;0,N($Q110)&lt;0),"Revisar: valor negativo",IF($H110=0,"Revisar: custo base zerado",IF(N($I110)+N($J110)&gt;$H110,"Revisar: impostos acima do custo",IF(AND($M110&lt;&gt;"",$O110&lt;&gt;"",$M110=$O110),"Revisar: rateio duplicado",IF(OR(AND($M110&lt;&gt;"",COUNTIFS(Rateios!$A$6:$A$105,$M110,Rateios!$H$6:$H$105,"Sim",Rateios!$I$6:$I$105,"OK")&lt;&gt;1),AND($O110&lt;&gt;"",COUNTIFS(Rateios!$A$6:$A$105,$O110,Rateios!$H$6:$H$105,"Sim",Rateios!$I$6:$I$105,"OK")&lt;&gt;1)),"Revisar: rateio inválido",IF($E110&gt;Resumo!$B$5,"Revisar: data-base futura",IF(Resumo!$B$5-$E110&gt;Resumo!$B$6,"Revisar: data-base vencida",IF(ABS(N($U110))&gt;0.01,"Revisar: diferença de conferência","OK")))))))))))))))</f>
        <v/>
      </c>
      <c r="X110" s="21" t="n"/>
    </row>
    <row r="111" ht="21" customHeight="1">
      <c r="A111" s="16" t="n"/>
      <c r="B111" s="16" t="n"/>
      <c r="C111" s="16" t="n"/>
      <c r="D111" s="17" t="n"/>
      <c r="E111" s="31" t="n"/>
      <c r="F111" s="17" t="n"/>
      <c r="G111" s="16" t="n"/>
      <c r="H111" s="34" t="n"/>
      <c r="I111" s="34" t="n"/>
      <c r="J111" s="34" t="n"/>
      <c r="K111" s="34" t="n"/>
      <c r="L111" s="34" t="n"/>
      <c r="M111" s="17" t="n"/>
      <c r="N111" s="33">
        <f>IF($A111="","",IF($M111="","",IF(COUNTIFS(Rateios!$A$6:$A$105,$M111,Rateios!$H$6:$H$105,"Sim",Rateios!$I$6:$I$105,"OK")=1,SUMIFS(Rateios!$G$6:$G$105,Rateios!$A$6:$A$105,$M111,Rateios!$H$6:$H$105,"Sim",Rateios!$I$6:$I$105,"OK"),"")))</f>
        <v/>
      </c>
      <c r="O111" s="17" t="n"/>
      <c r="P111" s="33">
        <f>IF($A111="","",IF($O111="","",IF(COUNTIFS(Rateios!$A$6:$A$105,$O111,Rateios!$H$6:$H$105,"Sim",Rateios!$I$6:$I$105,"OK")=1,SUMIFS(Rateios!$G$6:$G$105,Rateios!$A$6:$A$105,$O111,Rateios!$H$6:$H$105,"Sim",Rateios!$I$6:$I$105,"OK"),"")))</f>
        <v/>
      </c>
      <c r="Q111" s="34" t="n"/>
      <c r="R111" s="33">
        <f>IF($A111="","",IF($H111="","",$H111-N($I111)-N($J111)))</f>
        <v/>
      </c>
      <c r="S111" s="33">
        <f>IF($A111="","",IF($H111="","",$H111-N($I111)))</f>
        <v/>
      </c>
      <c r="T111" s="33">
        <f>IF($A111="","",IF($H111="","",$S111+N($K111)+N($L111)+N($N111)+N($P111)+N($Q111)))</f>
        <v/>
      </c>
      <c r="U111" s="33">
        <f>IF($A111="","",IF($T111="","",$T111-SUM($R111,$J111:$L111,$N111,$P111,$Q111)))</f>
        <v/>
      </c>
      <c r="V111" s="35">
        <f>IF($A111="","",IF(OR($T111="",$T111=0),"",IFERROR((N($N111)+N($P111))/$T111,"")))</f>
        <v/>
      </c>
      <c r="W111" s="20">
        <f>IF($A111="","",IF($D111="Inativo","Inativo",IF($B111="","Revisar: produto ausente",IF($H111="","Sem base de custo",IF($E111="","Revisar: data-base ausente",IF(OR($C111="",$F111="",$G111=""),"Revisar: identificação incompleta",IF(COUNTIF($A$6:$A$155,$A111)&gt;1,"Revisar: SKU duplicado",IF(OR($H111&lt;0,N($I111)&lt;0,N($J111)&lt;0,N($K111)&lt;0,N($L111)&lt;0,N($Q111)&lt;0),"Revisar: valor negativo",IF($H111=0,"Revisar: custo base zerado",IF(N($I111)+N($J111)&gt;$H111,"Revisar: impostos acima do custo",IF(AND($M111&lt;&gt;"",$O111&lt;&gt;"",$M111=$O111),"Revisar: rateio duplicado",IF(OR(AND($M111&lt;&gt;"",COUNTIFS(Rateios!$A$6:$A$105,$M111,Rateios!$H$6:$H$105,"Sim",Rateios!$I$6:$I$105,"OK")&lt;&gt;1),AND($O111&lt;&gt;"",COUNTIFS(Rateios!$A$6:$A$105,$O111,Rateios!$H$6:$H$105,"Sim",Rateios!$I$6:$I$105,"OK")&lt;&gt;1)),"Revisar: rateio inválido",IF($E111&gt;Resumo!$B$5,"Revisar: data-base futura",IF(Resumo!$B$5-$E111&gt;Resumo!$B$6,"Revisar: data-base vencida",IF(ABS(N($U111))&gt;0.01,"Revisar: diferença de conferência","OK")))))))))))))))</f>
        <v/>
      </c>
      <c r="X111" s="21" t="n"/>
    </row>
    <row r="112" ht="21" customHeight="1">
      <c r="A112" s="16" t="n"/>
      <c r="B112" s="16" t="n"/>
      <c r="C112" s="16" t="n"/>
      <c r="D112" s="17" t="n"/>
      <c r="E112" s="31" t="n"/>
      <c r="F112" s="17" t="n"/>
      <c r="G112" s="16" t="n"/>
      <c r="H112" s="34" t="n"/>
      <c r="I112" s="34" t="n"/>
      <c r="J112" s="34" t="n"/>
      <c r="K112" s="34" t="n"/>
      <c r="L112" s="34" t="n"/>
      <c r="M112" s="17" t="n"/>
      <c r="N112" s="33">
        <f>IF($A112="","",IF($M112="","",IF(COUNTIFS(Rateios!$A$6:$A$105,$M112,Rateios!$H$6:$H$105,"Sim",Rateios!$I$6:$I$105,"OK")=1,SUMIFS(Rateios!$G$6:$G$105,Rateios!$A$6:$A$105,$M112,Rateios!$H$6:$H$105,"Sim",Rateios!$I$6:$I$105,"OK"),"")))</f>
        <v/>
      </c>
      <c r="O112" s="17" t="n"/>
      <c r="P112" s="33">
        <f>IF($A112="","",IF($O112="","",IF(COUNTIFS(Rateios!$A$6:$A$105,$O112,Rateios!$H$6:$H$105,"Sim",Rateios!$I$6:$I$105,"OK")=1,SUMIFS(Rateios!$G$6:$G$105,Rateios!$A$6:$A$105,$O112,Rateios!$H$6:$H$105,"Sim",Rateios!$I$6:$I$105,"OK"),"")))</f>
        <v/>
      </c>
      <c r="Q112" s="34" t="n"/>
      <c r="R112" s="33">
        <f>IF($A112="","",IF($H112="","",$H112-N($I112)-N($J112)))</f>
        <v/>
      </c>
      <c r="S112" s="33">
        <f>IF($A112="","",IF($H112="","",$H112-N($I112)))</f>
        <v/>
      </c>
      <c r="T112" s="33">
        <f>IF($A112="","",IF($H112="","",$S112+N($K112)+N($L112)+N($N112)+N($P112)+N($Q112)))</f>
        <v/>
      </c>
      <c r="U112" s="33">
        <f>IF($A112="","",IF($T112="","",$T112-SUM($R112,$J112:$L112,$N112,$P112,$Q112)))</f>
        <v/>
      </c>
      <c r="V112" s="35">
        <f>IF($A112="","",IF(OR($T112="",$T112=0),"",IFERROR((N($N112)+N($P112))/$T112,"")))</f>
        <v/>
      </c>
      <c r="W112" s="20">
        <f>IF($A112="","",IF($D112="Inativo","Inativo",IF($B112="","Revisar: produto ausente",IF($H112="","Sem base de custo",IF($E112="","Revisar: data-base ausente",IF(OR($C112="",$F112="",$G112=""),"Revisar: identificação incompleta",IF(COUNTIF($A$6:$A$155,$A112)&gt;1,"Revisar: SKU duplicado",IF(OR($H112&lt;0,N($I112)&lt;0,N($J112)&lt;0,N($K112)&lt;0,N($L112)&lt;0,N($Q112)&lt;0),"Revisar: valor negativo",IF($H112=0,"Revisar: custo base zerado",IF(N($I112)+N($J112)&gt;$H112,"Revisar: impostos acima do custo",IF(AND($M112&lt;&gt;"",$O112&lt;&gt;"",$M112=$O112),"Revisar: rateio duplicado",IF(OR(AND($M112&lt;&gt;"",COUNTIFS(Rateios!$A$6:$A$105,$M112,Rateios!$H$6:$H$105,"Sim",Rateios!$I$6:$I$105,"OK")&lt;&gt;1),AND($O112&lt;&gt;"",COUNTIFS(Rateios!$A$6:$A$105,$O112,Rateios!$H$6:$H$105,"Sim",Rateios!$I$6:$I$105,"OK")&lt;&gt;1)),"Revisar: rateio inválido",IF($E112&gt;Resumo!$B$5,"Revisar: data-base futura",IF(Resumo!$B$5-$E112&gt;Resumo!$B$6,"Revisar: data-base vencida",IF(ABS(N($U112))&gt;0.01,"Revisar: diferença de conferência","OK")))))))))))))))</f>
        <v/>
      </c>
      <c r="X112" s="21" t="n"/>
    </row>
    <row r="113" ht="21" customHeight="1">
      <c r="A113" s="16" t="n"/>
      <c r="B113" s="16" t="n"/>
      <c r="C113" s="16" t="n"/>
      <c r="D113" s="17" t="n"/>
      <c r="E113" s="31" t="n"/>
      <c r="F113" s="17" t="n"/>
      <c r="G113" s="16" t="n"/>
      <c r="H113" s="34" t="n"/>
      <c r="I113" s="34" t="n"/>
      <c r="J113" s="34" t="n"/>
      <c r="K113" s="34" t="n"/>
      <c r="L113" s="34" t="n"/>
      <c r="M113" s="17" t="n"/>
      <c r="N113" s="33">
        <f>IF($A113="","",IF($M113="","",IF(COUNTIFS(Rateios!$A$6:$A$105,$M113,Rateios!$H$6:$H$105,"Sim",Rateios!$I$6:$I$105,"OK")=1,SUMIFS(Rateios!$G$6:$G$105,Rateios!$A$6:$A$105,$M113,Rateios!$H$6:$H$105,"Sim",Rateios!$I$6:$I$105,"OK"),"")))</f>
        <v/>
      </c>
      <c r="O113" s="17" t="n"/>
      <c r="P113" s="33">
        <f>IF($A113="","",IF($O113="","",IF(COUNTIFS(Rateios!$A$6:$A$105,$O113,Rateios!$H$6:$H$105,"Sim",Rateios!$I$6:$I$105,"OK")=1,SUMIFS(Rateios!$G$6:$G$105,Rateios!$A$6:$A$105,$O113,Rateios!$H$6:$H$105,"Sim",Rateios!$I$6:$I$105,"OK"),"")))</f>
        <v/>
      </c>
      <c r="Q113" s="34" t="n"/>
      <c r="R113" s="33">
        <f>IF($A113="","",IF($H113="","",$H113-N($I113)-N($J113)))</f>
        <v/>
      </c>
      <c r="S113" s="33">
        <f>IF($A113="","",IF($H113="","",$H113-N($I113)))</f>
        <v/>
      </c>
      <c r="T113" s="33">
        <f>IF($A113="","",IF($H113="","",$S113+N($K113)+N($L113)+N($N113)+N($P113)+N($Q113)))</f>
        <v/>
      </c>
      <c r="U113" s="33">
        <f>IF($A113="","",IF($T113="","",$T113-SUM($R113,$J113:$L113,$N113,$P113,$Q113)))</f>
        <v/>
      </c>
      <c r="V113" s="35">
        <f>IF($A113="","",IF(OR($T113="",$T113=0),"",IFERROR((N($N113)+N($P113))/$T113,"")))</f>
        <v/>
      </c>
      <c r="W113" s="20">
        <f>IF($A113="","",IF($D113="Inativo","Inativo",IF($B113="","Revisar: produto ausente",IF($H113="","Sem base de custo",IF($E113="","Revisar: data-base ausente",IF(OR($C113="",$F113="",$G113=""),"Revisar: identificação incompleta",IF(COUNTIF($A$6:$A$155,$A113)&gt;1,"Revisar: SKU duplicado",IF(OR($H113&lt;0,N($I113)&lt;0,N($J113)&lt;0,N($K113)&lt;0,N($L113)&lt;0,N($Q113)&lt;0),"Revisar: valor negativo",IF($H113=0,"Revisar: custo base zerado",IF(N($I113)+N($J113)&gt;$H113,"Revisar: impostos acima do custo",IF(AND($M113&lt;&gt;"",$O113&lt;&gt;"",$M113=$O113),"Revisar: rateio duplicado",IF(OR(AND($M113&lt;&gt;"",COUNTIFS(Rateios!$A$6:$A$105,$M113,Rateios!$H$6:$H$105,"Sim",Rateios!$I$6:$I$105,"OK")&lt;&gt;1),AND($O113&lt;&gt;"",COUNTIFS(Rateios!$A$6:$A$105,$O113,Rateios!$H$6:$H$105,"Sim",Rateios!$I$6:$I$105,"OK")&lt;&gt;1)),"Revisar: rateio inválido",IF($E113&gt;Resumo!$B$5,"Revisar: data-base futura",IF(Resumo!$B$5-$E113&gt;Resumo!$B$6,"Revisar: data-base vencida",IF(ABS(N($U113))&gt;0.01,"Revisar: diferença de conferência","OK")))))))))))))))</f>
        <v/>
      </c>
      <c r="X113" s="21" t="n"/>
    </row>
    <row r="114" ht="21" customHeight="1">
      <c r="A114" s="16" t="n"/>
      <c r="B114" s="16" t="n"/>
      <c r="C114" s="16" t="n"/>
      <c r="D114" s="17" t="n"/>
      <c r="E114" s="31" t="n"/>
      <c r="F114" s="17" t="n"/>
      <c r="G114" s="16" t="n"/>
      <c r="H114" s="34" t="n"/>
      <c r="I114" s="34" t="n"/>
      <c r="J114" s="34" t="n"/>
      <c r="K114" s="34" t="n"/>
      <c r="L114" s="34" t="n"/>
      <c r="M114" s="17" t="n"/>
      <c r="N114" s="33">
        <f>IF($A114="","",IF($M114="","",IF(COUNTIFS(Rateios!$A$6:$A$105,$M114,Rateios!$H$6:$H$105,"Sim",Rateios!$I$6:$I$105,"OK")=1,SUMIFS(Rateios!$G$6:$G$105,Rateios!$A$6:$A$105,$M114,Rateios!$H$6:$H$105,"Sim",Rateios!$I$6:$I$105,"OK"),"")))</f>
        <v/>
      </c>
      <c r="O114" s="17" t="n"/>
      <c r="P114" s="33">
        <f>IF($A114="","",IF($O114="","",IF(COUNTIFS(Rateios!$A$6:$A$105,$O114,Rateios!$H$6:$H$105,"Sim",Rateios!$I$6:$I$105,"OK")=1,SUMIFS(Rateios!$G$6:$G$105,Rateios!$A$6:$A$105,$O114,Rateios!$H$6:$H$105,"Sim",Rateios!$I$6:$I$105,"OK"),"")))</f>
        <v/>
      </c>
      <c r="Q114" s="34" t="n"/>
      <c r="R114" s="33">
        <f>IF($A114="","",IF($H114="","",$H114-N($I114)-N($J114)))</f>
        <v/>
      </c>
      <c r="S114" s="33">
        <f>IF($A114="","",IF($H114="","",$H114-N($I114)))</f>
        <v/>
      </c>
      <c r="T114" s="33">
        <f>IF($A114="","",IF($H114="","",$S114+N($K114)+N($L114)+N($N114)+N($P114)+N($Q114)))</f>
        <v/>
      </c>
      <c r="U114" s="33">
        <f>IF($A114="","",IF($T114="","",$T114-SUM($R114,$J114:$L114,$N114,$P114,$Q114)))</f>
        <v/>
      </c>
      <c r="V114" s="35">
        <f>IF($A114="","",IF(OR($T114="",$T114=0),"",IFERROR((N($N114)+N($P114))/$T114,"")))</f>
        <v/>
      </c>
      <c r="W114" s="20">
        <f>IF($A114="","",IF($D114="Inativo","Inativo",IF($B114="","Revisar: produto ausente",IF($H114="","Sem base de custo",IF($E114="","Revisar: data-base ausente",IF(OR($C114="",$F114="",$G114=""),"Revisar: identificação incompleta",IF(COUNTIF($A$6:$A$155,$A114)&gt;1,"Revisar: SKU duplicado",IF(OR($H114&lt;0,N($I114)&lt;0,N($J114)&lt;0,N($K114)&lt;0,N($L114)&lt;0,N($Q114)&lt;0),"Revisar: valor negativo",IF($H114=0,"Revisar: custo base zerado",IF(N($I114)+N($J114)&gt;$H114,"Revisar: impostos acima do custo",IF(AND($M114&lt;&gt;"",$O114&lt;&gt;"",$M114=$O114),"Revisar: rateio duplicado",IF(OR(AND($M114&lt;&gt;"",COUNTIFS(Rateios!$A$6:$A$105,$M114,Rateios!$H$6:$H$105,"Sim",Rateios!$I$6:$I$105,"OK")&lt;&gt;1),AND($O114&lt;&gt;"",COUNTIFS(Rateios!$A$6:$A$105,$O114,Rateios!$H$6:$H$105,"Sim",Rateios!$I$6:$I$105,"OK")&lt;&gt;1)),"Revisar: rateio inválido",IF($E114&gt;Resumo!$B$5,"Revisar: data-base futura",IF(Resumo!$B$5-$E114&gt;Resumo!$B$6,"Revisar: data-base vencida",IF(ABS(N($U114))&gt;0.01,"Revisar: diferença de conferência","OK")))))))))))))))</f>
        <v/>
      </c>
      <c r="X114" s="21" t="n"/>
    </row>
    <row r="115" ht="21" customHeight="1">
      <c r="A115" s="16" t="n"/>
      <c r="B115" s="16" t="n"/>
      <c r="C115" s="16" t="n"/>
      <c r="D115" s="17" t="n"/>
      <c r="E115" s="31" t="n"/>
      <c r="F115" s="17" t="n"/>
      <c r="G115" s="16" t="n"/>
      <c r="H115" s="34" t="n"/>
      <c r="I115" s="34" t="n"/>
      <c r="J115" s="34" t="n"/>
      <c r="K115" s="34" t="n"/>
      <c r="L115" s="34" t="n"/>
      <c r="M115" s="17" t="n"/>
      <c r="N115" s="33">
        <f>IF($A115="","",IF($M115="","",IF(COUNTIFS(Rateios!$A$6:$A$105,$M115,Rateios!$H$6:$H$105,"Sim",Rateios!$I$6:$I$105,"OK")=1,SUMIFS(Rateios!$G$6:$G$105,Rateios!$A$6:$A$105,$M115,Rateios!$H$6:$H$105,"Sim",Rateios!$I$6:$I$105,"OK"),"")))</f>
        <v/>
      </c>
      <c r="O115" s="17" t="n"/>
      <c r="P115" s="33">
        <f>IF($A115="","",IF($O115="","",IF(COUNTIFS(Rateios!$A$6:$A$105,$O115,Rateios!$H$6:$H$105,"Sim",Rateios!$I$6:$I$105,"OK")=1,SUMIFS(Rateios!$G$6:$G$105,Rateios!$A$6:$A$105,$O115,Rateios!$H$6:$H$105,"Sim",Rateios!$I$6:$I$105,"OK"),"")))</f>
        <v/>
      </c>
      <c r="Q115" s="34" t="n"/>
      <c r="R115" s="33">
        <f>IF($A115="","",IF($H115="","",$H115-N($I115)-N($J115)))</f>
        <v/>
      </c>
      <c r="S115" s="33">
        <f>IF($A115="","",IF($H115="","",$H115-N($I115)))</f>
        <v/>
      </c>
      <c r="T115" s="33">
        <f>IF($A115="","",IF($H115="","",$S115+N($K115)+N($L115)+N($N115)+N($P115)+N($Q115)))</f>
        <v/>
      </c>
      <c r="U115" s="33">
        <f>IF($A115="","",IF($T115="","",$T115-SUM($R115,$J115:$L115,$N115,$P115,$Q115)))</f>
        <v/>
      </c>
      <c r="V115" s="35">
        <f>IF($A115="","",IF(OR($T115="",$T115=0),"",IFERROR((N($N115)+N($P115))/$T115,"")))</f>
        <v/>
      </c>
      <c r="W115" s="20">
        <f>IF($A115="","",IF($D115="Inativo","Inativo",IF($B115="","Revisar: produto ausente",IF($H115="","Sem base de custo",IF($E115="","Revisar: data-base ausente",IF(OR($C115="",$F115="",$G115=""),"Revisar: identificação incompleta",IF(COUNTIF($A$6:$A$155,$A115)&gt;1,"Revisar: SKU duplicado",IF(OR($H115&lt;0,N($I115)&lt;0,N($J115)&lt;0,N($K115)&lt;0,N($L115)&lt;0,N($Q115)&lt;0),"Revisar: valor negativo",IF($H115=0,"Revisar: custo base zerado",IF(N($I115)+N($J115)&gt;$H115,"Revisar: impostos acima do custo",IF(AND($M115&lt;&gt;"",$O115&lt;&gt;"",$M115=$O115),"Revisar: rateio duplicado",IF(OR(AND($M115&lt;&gt;"",COUNTIFS(Rateios!$A$6:$A$105,$M115,Rateios!$H$6:$H$105,"Sim",Rateios!$I$6:$I$105,"OK")&lt;&gt;1),AND($O115&lt;&gt;"",COUNTIFS(Rateios!$A$6:$A$105,$O115,Rateios!$H$6:$H$105,"Sim",Rateios!$I$6:$I$105,"OK")&lt;&gt;1)),"Revisar: rateio inválido",IF($E115&gt;Resumo!$B$5,"Revisar: data-base futura",IF(Resumo!$B$5-$E115&gt;Resumo!$B$6,"Revisar: data-base vencida",IF(ABS(N($U115))&gt;0.01,"Revisar: diferença de conferência","OK")))))))))))))))</f>
        <v/>
      </c>
      <c r="X115" s="21" t="n"/>
    </row>
    <row r="116" ht="21" customHeight="1">
      <c r="A116" s="16" t="n"/>
      <c r="B116" s="16" t="n"/>
      <c r="C116" s="16" t="n"/>
      <c r="D116" s="17" t="n"/>
      <c r="E116" s="31" t="n"/>
      <c r="F116" s="17" t="n"/>
      <c r="G116" s="16" t="n"/>
      <c r="H116" s="34" t="n"/>
      <c r="I116" s="34" t="n"/>
      <c r="J116" s="34" t="n"/>
      <c r="K116" s="34" t="n"/>
      <c r="L116" s="34" t="n"/>
      <c r="M116" s="17" t="n"/>
      <c r="N116" s="33">
        <f>IF($A116="","",IF($M116="","",IF(COUNTIFS(Rateios!$A$6:$A$105,$M116,Rateios!$H$6:$H$105,"Sim",Rateios!$I$6:$I$105,"OK")=1,SUMIFS(Rateios!$G$6:$G$105,Rateios!$A$6:$A$105,$M116,Rateios!$H$6:$H$105,"Sim",Rateios!$I$6:$I$105,"OK"),"")))</f>
        <v/>
      </c>
      <c r="O116" s="17" t="n"/>
      <c r="P116" s="33">
        <f>IF($A116="","",IF($O116="","",IF(COUNTIFS(Rateios!$A$6:$A$105,$O116,Rateios!$H$6:$H$105,"Sim",Rateios!$I$6:$I$105,"OK")=1,SUMIFS(Rateios!$G$6:$G$105,Rateios!$A$6:$A$105,$O116,Rateios!$H$6:$H$105,"Sim",Rateios!$I$6:$I$105,"OK"),"")))</f>
        <v/>
      </c>
      <c r="Q116" s="34" t="n"/>
      <c r="R116" s="33">
        <f>IF($A116="","",IF($H116="","",$H116-N($I116)-N($J116)))</f>
        <v/>
      </c>
      <c r="S116" s="33">
        <f>IF($A116="","",IF($H116="","",$H116-N($I116)))</f>
        <v/>
      </c>
      <c r="T116" s="33">
        <f>IF($A116="","",IF($H116="","",$S116+N($K116)+N($L116)+N($N116)+N($P116)+N($Q116)))</f>
        <v/>
      </c>
      <c r="U116" s="33">
        <f>IF($A116="","",IF($T116="","",$T116-SUM($R116,$J116:$L116,$N116,$P116,$Q116)))</f>
        <v/>
      </c>
      <c r="V116" s="35">
        <f>IF($A116="","",IF(OR($T116="",$T116=0),"",IFERROR((N($N116)+N($P116))/$T116,"")))</f>
        <v/>
      </c>
      <c r="W116" s="20">
        <f>IF($A116="","",IF($D116="Inativo","Inativo",IF($B116="","Revisar: produto ausente",IF($H116="","Sem base de custo",IF($E116="","Revisar: data-base ausente",IF(OR($C116="",$F116="",$G116=""),"Revisar: identificação incompleta",IF(COUNTIF($A$6:$A$155,$A116)&gt;1,"Revisar: SKU duplicado",IF(OR($H116&lt;0,N($I116)&lt;0,N($J116)&lt;0,N($K116)&lt;0,N($L116)&lt;0,N($Q116)&lt;0),"Revisar: valor negativo",IF($H116=0,"Revisar: custo base zerado",IF(N($I116)+N($J116)&gt;$H116,"Revisar: impostos acima do custo",IF(AND($M116&lt;&gt;"",$O116&lt;&gt;"",$M116=$O116),"Revisar: rateio duplicado",IF(OR(AND($M116&lt;&gt;"",COUNTIFS(Rateios!$A$6:$A$105,$M116,Rateios!$H$6:$H$105,"Sim",Rateios!$I$6:$I$105,"OK")&lt;&gt;1),AND($O116&lt;&gt;"",COUNTIFS(Rateios!$A$6:$A$105,$O116,Rateios!$H$6:$H$105,"Sim",Rateios!$I$6:$I$105,"OK")&lt;&gt;1)),"Revisar: rateio inválido",IF($E116&gt;Resumo!$B$5,"Revisar: data-base futura",IF(Resumo!$B$5-$E116&gt;Resumo!$B$6,"Revisar: data-base vencida",IF(ABS(N($U116))&gt;0.01,"Revisar: diferença de conferência","OK")))))))))))))))</f>
        <v/>
      </c>
      <c r="X116" s="21" t="n"/>
    </row>
    <row r="117" ht="21" customHeight="1">
      <c r="A117" s="16" t="n"/>
      <c r="B117" s="16" t="n"/>
      <c r="C117" s="16" t="n"/>
      <c r="D117" s="17" t="n"/>
      <c r="E117" s="31" t="n"/>
      <c r="F117" s="17" t="n"/>
      <c r="G117" s="16" t="n"/>
      <c r="H117" s="34" t="n"/>
      <c r="I117" s="34" t="n"/>
      <c r="J117" s="34" t="n"/>
      <c r="K117" s="34" t="n"/>
      <c r="L117" s="34" t="n"/>
      <c r="M117" s="17" t="n"/>
      <c r="N117" s="33">
        <f>IF($A117="","",IF($M117="","",IF(COUNTIFS(Rateios!$A$6:$A$105,$M117,Rateios!$H$6:$H$105,"Sim",Rateios!$I$6:$I$105,"OK")=1,SUMIFS(Rateios!$G$6:$G$105,Rateios!$A$6:$A$105,$M117,Rateios!$H$6:$H$105,"Sim",Rateios!$I$6:$I$105,"OK"),"")))</f>
        <v/>
      </c>
      <c r="O117" s="17" t="n"/>
      <c r="P117" s="33">
        <f>IF($A117="","",IF($O117="","",IF(COUNTIFS(Rateios!$A$6:$A$105,$O117,Rateios!$H$6:$H$105,"Sim",Rateios!$I$6:$I$105,"OK")=1,SUMIFS(Rateios!$G$6:$G$105,Rateios!$A$6:$A$105,$O117,Rateios!$H$6:$H$105,"Sim",Rateios!$I$6:$I$105,"OK"),"")))</f>
        <v/>
      </c>
      <c r="Q117" s="34" t="n"/>
      <c r="R117" s="33">
        <f>IF($A117="","",IF($H117="","",$H117-N($I117)-N($J117)))</f>
        <v/>
      </c>
      <c r="S117" s="33">
        <f>IF($A117="","",IF($H117="","",$H117-N($I117)))</f>
        <v/>
      </c>
      <c r="T117" s="33">
        <f>IF($A117="","",IF($H117="","",$S117+N($K117)+N($L117)+N($N117)+N($P117)+N($Q117)))</f>
        <v/>
      </c>
      <c r="U117" s="33">
        <f>IF($A117="","",IF($T117="","",$T117-SUM($R117,$J117:$L117,$N117,$P117,$Q117)))</f>
        <v/>
      </c>
      <c r="V117" s="35">
        <f>IF($A117="","",IF(OR($T117="",$T117=0),"",IFERROR((N($N117)+N($P117))/$T117,"")))</f>
        <v/>
      </c>
      <c r="W117" s="20">
        <f>IF($A117="","",IF($D117="Inativo","Inativo",IF($B117="","Revisar: produto ausente",IF($H117="","Sem base de custo",IF($E117="","Revisar: data-base ausente",IF(OR($C117="",$F117="",$G117=""),"Revisar: identificação incompleta",IF(COUNTIF($A$6:$A$155,$A117)&gt;1,"Revisar: SKU duplicado",IF(OR($H117&lt;0,N($I117)&lt;0,N($J117)&lt;0,N($K117)&lt;0,N($L117)&lt;0,N($Q117)&lt;0),"Revisar: valor negativo",IF($H117=0,"Revisar: custo base zerado",IF(N($I117)+N($J117)&gt;$H117,"Revisar: impostos acima do custo",IF(AND($M117&lt;&gt;"",$O117&lt;&gt;"",$M117=$O117),"Revisar: rateio duplicado",IF(OR(AND($M117&lt;&gt;"",COUNTIFS(Rateios!$A$6:$A$105,$M117,Rateios!$H$6:$H$105,"Sim",Rateios!$I$6:$I$105,"OK")&lt;&gt;1),AND($O117&lt;&gt;"",COUNTIFS(Rateios!$A$6:$A$105,$O117,Rateios!$H$6:$H$105,"Sim",Rateios!$I$6:$I$105,"OK")&lt;&gt;1)),"Revisar: rateio inválido",IF($E117&gt;Resumo!$B$5,"Revisar: data-base futura",IF(Resumo!$B$5-$E117&gt;Resumo!$B$6,"Revisar: data-base vencida",IF(ABS(N($U117))&gt;0.01,"Revisar: diferença de conferência","OK")))))))))))))))</f>
        <v/>
      </c>
      <c r="X117" s="21" t="n"/>
    </row>
    <row r="118" ht="21" customHeight="1">
      <c r="A118" s="16" t="n"/>
      <c r="B118" s="16" t="n"/>
      <c r="C118" s="16" t="n"/>
      <c r="D118" s="17" t="n"/>
      <c r="E118" s="31" t="n"/>
      <c r="F118" s="17" t="n"/>
      <c r="G118" s="16" t="n"/>
      <c r="H118" s="34" t="n"/>
      <c r="I118" s="34" t="n"/>
      <c r="J118" s="34" t="n"/>
      <c r="K118" s="34" t="n"/>
      <c r="L118" s="34" t="n"/>
      <c r="M118" s="17" t="n"/>
      <c r="N118" s="33">
        <f>IF($A118="","",IF($M118="","",IF(COUNTIFS(Rateios!$A$6:$A$105,$M118,Rateios!$H$6:$H$105,"Sim",Rateios!$I$6:$I$105,"OK")=1,SUMIFS(Rateios!$G$6:$G$105,Rateios!$A$6:$A$105,$M118,Rateios!$H$6:$H$105,"Sim",Rateios!$I$6:$I$105,"OK"),"")))</f>
        <v/>
      </c>
      <c r="O118" s="17" t="n"/>
      <c r="P118" s="33">
        <f>IF($A118="","",IF($O118="","",IF(COUNTIFS(Rateios!$A$6:$A$105,$O118,Rateios!$H$6:$H$105,"Sim",Rateios!$I$6:$I$105,"OK")=1,SUMIFS(Rateios!$G$6:$G$105,Rateios!$A$6:$A$105,$O118,Rateios!$H$6:$H$105,"Sim",Rateios!$I$6:$I$105,"OK"),"")))</f>
        <v/>
      </c>
      <c r="Q118" s="34" t="n"/>
      <c r="R118" s="33">
        <f>IF($A118="","",IF($H118="","",$H118-N($I118)-N($J118)))</f>
        <v/>
      </c>
      <c r="S118" s="33">
        <f>IF($A118="","",IF($H118="","",$H118-N($I118)))</f>
        <v/>
      </c>
      <c r="T118" s="33">
        <f>IF($A118="","",IF($H118="","",$S118+N($K118)+N($L118)+N($N118)+N($P118)+N($Q118)))</f>
        <v/>
      </c>
      <c r="U118" s="33">
        <f>IF($A118="","",IF($T118="","",$T118-SUM($R118,$J118:$L118,$N118,$P118,$Q118)))</f>
        <v/>
      </c>
      <c r="V118" s="35">
        <f>IF($A118="","",IF(OR($T118="",$T118=0),"",IFERROR((N($N118)+N($P118))/$T118,"")))</f>
        <v/>
      </c>
      <c r="W118" s="20">
        <f>IF($A118="","",IF($D118="Inativo","Inativo",IF($B118="","Revisar: produto ausente",IF($H118="","Sem base de custo",IF($E118="","Revisar: data-base ausente",IF(OR($C118="",$F118="",$G118=""),"Revisar: identificação incompleta",IF(COUNTIF($A$6:$A$155,$A118)&gt;1,"Revisar: SKU duplicado",IF(OR($H118&lt;0,N($I118)&lt;0,N($J118)&lt;0,N($K118)&lt;0,N($L118)&lt;0,N($Q118)&lt;0),"Revisar: valor negativo",IF($H118=0,"Revisar: custo base zerado",IF(N($I118)+N($J118)&gt;$H118,"Revisar: impostos acima do custo",IF(AND($M118&lt;&gt;"",$O118&lt;&gt;"",$M118=$O118),"Revisar: rateio duplicado",IF(OR(AND($M118&lt;&gt;"",COUNTIFS(Rateios!$A$6:$A$105,$M118,Rateios!$H$6:$H$105,"Sim",Rateios!$I$6:$I$105,"OK")&lt;&gt;1),AND($O118&lt;&gt;"",COUNTIFS(Rateios!$A$6:$A$105,$O118,Rateios!$H$6:$H$105,"Sim",Rateios!$I$6:$I$105,"OK")&lt;&gt;1)),"Revisar: rateio inválido",IF($E118&gt;Resumo!$B$5,"Revisar: data-base futura",IF(Resumo!$B$5-$E118&gt;Resumo!$B$6,"Revisar: data-base vencida",IF(ABS(N($U118))&gt;0.01,"Revisar: diferença de conferência","OK")))))))))))))))</f>
        <v/>
      </c>
      <c r="X118" s="21" t="n"/>
    </row>
    <row r="119" ht="21" customHeight="1">
      <c r="A119" s="16" t="n"/>
      <c r="B119" s="16" t="n"/>
      <c r="C119" s="16" t="n"/>
      <c r="D119" s="17" t="n"/>
      <c r="E119" s="31" t="n"/>
      <c r="F119" s="17" t="n"/>
      <c r="G119" s="16" t="n"/>
      <c r="H119" s="34" t="n"/>
      <c r="I119" s="34" t="n"/>
      <c r="J119" s="34" t="n"/>
      <c r="K119" s="34" t="n"/>
      <c r="L119" s="34" t="n"/>
      <c r="M119" s="17" t="n"/>
      <c r="N119" s="33">
        <f>IF($A119="","",IF($M119="","",IF(COUNTIFS(Rateios!$A$6:$A$105,$M119,Rateios!$H$6:$H$105,"Sim",Rateios!$I$6:$I$105,"OK")=1,SUMIFS(Rateios!$G$6:$G$105,Rateios!$A$6:$A$105,$M119,Rateios!$H$6:$H$105,"Sim",Rateios!$I$6:$I$105,"OK"),"")))</f>
        <v/>
      </c>
      <c r="O119" s="17" t="n"/>
      <c r="P119" s="33">
        <f>IF($A119="","",IF($O119="","",IF(COUNTIFS(Rateios!$A$6:$A$105,$O119,Rateios!$H$6:$H$105,"Sim",Rateios!$I$6:$I$105,"OK")=1,SUMIFS(Rateios!$G$6:$G$105,Rateios!$A$6:$A$105,$O119,Rateios!$H$6:$H$105,"Sim",Rateios!$I$6:$I$105,"OK"),"")))</f>
        <v/>
      </c>
      <c r="Q119" s="34" t="n"/>
      <c r="R119" s="33">
        <f>IF($A119="","",IF($H119="","",$H119-N($I119)-N($J119)))</f>
        <v/>
      </c>
      <c r="S119" s="33">
        <f>IF($A119="","",IF($H119="","",$H119-N($I119)))</f>
        <v/>
      </c>
      <c r="T119" s="33">
        <f>IF($A119="","",IF($H119="","",$S119+N($K119)+N($L119)+N($N119)+N($P119)+N($Q119)))</f>
        <v/>
      </c>
      <c r="U119" s="33">
        <f>IF($A119="","",IF($T119="","",$T119-SUM($R119,$J119:$L119,$N119,$P119,$Q119)))</f>
        <v/>
      </c>
      <c r="V119" s="35">
        <f>IF($A119="","",IF(OR($T119="",$T119=0),"",IFERROR((N($N119)+N($P119))/$T119,"")))</f>
        <v/>
      </c>
      <c r="W119" s="20">
        <f>IF($A119="","",IF($D119="Inativo","Inativo",IF($B119="","Revisar: produto ausente",IF($H119="","Sem base de custo",IF($E119="","Revisar: data-base ausente",IF(OR($C119="",$F119="",$G119=""),"Revisar: identificação incompleta",IF(COUNTIF($A$6:$A$155,$A119)&gt;1,"Revisar: SKU duplicado",IF(OR($H119&lt;0,N($I119)&lt;0,N($J119)&lt;0,N($K119)&lt;0,N($L119)&lt;0,N($Q119)&lt;0),"Revisar: valor negativo",IF($H119=0,"Revisar: custo base zerado",IF(N($I119)+N($J119)&gt;$H119,"Revisar: impostos acima do custo",IF(AND($M119&lt;&gt;"",$O119&lt;&gt;"",$M119=$O119),"Revisar: rateio duplicado",IF(OR(AND($M119&lt;&gt;"",COUNTIFS(Rateios!$A$6:$A$105,$M119,Rateios!$H$6:$H$105,"Sim",Rateios!$I$6:$I$105,"OK")&lt;&gt;1),AND($O119&lt;&gt;"",COUNTIFS(Rateios!$A$6:$A$105,$O119,Rateios!$H$6:$H$105,"Sim",Rateios!$I$6:$I$105,"OK")&lt;&gt;1)),"Revisar: rateio inválido",IF($E119&gt;Resumo!$B$5,"Revisar: data-base futura",IF(Resumo!$B$5-$E119&gt;Resumo!$B$6,"Revisar: data-base vencida",IF(ABS(N($U119))&gt;0.01,"Revisar: diferença de conferência","OK")))))))))))))))</f>
        <v/>
      </c>
      <c r="X119" s="21" t="n"/>
    </row>
    <row r="120" ht="21" customHeight="1">
      <c r="A120" s="16" t="n"/>
      <c r="B120" s="16" t="n"/>
      <c r="C120" s="16" t="n"/>
      <c r="D120" s="17" t="n"/>
      <c r="E120" s="31" t="n"/>
      <c r="F120" s="17" t="n"/>
      <c r="G120" s="16" t="n"/>
      <c r="H120" s="34" t="n"/>
      <c r="I120" s="34" t="n"/>
      <c r="J120" s="34" t="n"/>
      <c r="K120" s="34" t="n"/>
      <c r="L120" s="34" t="n"/>
      <c r="M120" s="17" t="n"/>
      <c r="N120" s="33">
        <f>IF($A120="","",IF($M120="","",IF(COUNTIFS(Rateios!$A$6:$A$105,$M120,Rateios!$H$6:$H$105,"Sim",Rateios!$I$6:$I$105,"OK")=1,SUMIFS(Rateios!$G$6:$G$105,Rateios!$A$6:$A$105,$M120,Rateios!$H$6:$H$105,"Sim",Rateios!$I$6:$I$105,"OK"),"")))</f>
        <v/>
      </c>
      <c r="O120" s="17" t="n"/>
      <c r="P120" s="33">
        <f>IF($A120="","",IF($O120="","",IF(COUNTIFS(Rateios!$A$6:$A$105,$O120,Rateios!$H$6:$H$105,"Sim",Rateios!$I$6:$I$105,"OK")=1,SUMIFS(Rateios!$G$6:$G$105,Rateios!$A$6:$A$105,$O120,Rateios!$H$6:$H$105,"Sim",Rateios!$I$6:$I$105,"OK"),"")))</f>
        <v/>
      </c>
      <c r="Q120" s="34" t="n"/>
      <c r="R120" s="33">
        <f>IF($A120="","",IF($H120="","",$H120-N($I120)-N($J120)))</f>
        <v/>
      </c>
      <c r="S120" s="33">
        <f>IF($A120="","",IF($H120="","",$H120-N($I120)))</f>
        <v/>
      </c>
      <c r="T120" s="33">
        <f>IF($A120="","",IF($H120="","",$S120+N($K120)+N($L120)+N($N120)+N($P120)+N($Q120)))</f>
        <v/>
      </c>
      <c r="U120" s="33">
        <f>IF($A120="","",IF($T120="","",$T120-SUM($R120,$J120:$L120,$N120,$P120,$Q120)))</f>
        <v/>
      </c>
      <c r="V120" s="35">
        <f>IF($A120="","",IF(OR($T120="",$T120=0),"",IFERROR((N($N120)+N($P120))/$T120,"")))</f>
        <v/>
      </c>
      <c r="W120" s="20">
        <f>IF($A120="","",IF($D120="Inativo","Inativo",IF($B120="","Revisar: produto ausente",IF($H120="","Sem base de custo",IF($E120="","Revisar: data-base ausente",IF(OR($C120="",$F120="",$G120=""),"Revisar: identificação incompleta",IF(COUNTIF($A$6:$A$155,$A120)&gt;1,"Revisar: SKU duplicado",IF(OR($H120&lt;0,N($I120)&lt;0,N($J120)&lt;0,N($K120)&lt;0,N($L120)&lt;0,N($Q120)&lt;0),"Revisar: valor negativo",IF($H120=0,"Revisar: custo base zerado",IF(N($I120)+N($J120)&gt;$H120,"Revisar: impostos acima do custo",IF(AND($M120&lt;&gt;"",$O120&lt;&gt;"",$M120=$O120),"Revisar: rateio duplicado",IF(OR(AND($M120&lt;&gt;"",COUNTIFS(Rateios!$A$6:$A$105,$M120,Rateios!$H$6:$H$105,"Sim",Rateios!$I$6:$I$105,"OK")&lt;&gt;1),AND($O120&lt;&gt;"",COUNTIFS(Rateios!$A$6:$A$105,$O120,Rateios!$H$6:$H$105,"Sim",Rateios!$I$6:$I$105,"OK")&lt;&gt;1)),"Revisar: rateio inválido",IF($E120&gt;Resumo!$B$5,"Revisar: data-base futura",IF(Resumo!$B$5-$E120&gt;Resumo!$B$6,"Revisar: data-base vencida",IF(ABS(N($U120))&gt;0.01,"Revisar: diferença de conferência","OK")))))))))))))))</f>
        <v/>
      </c>
      <c r="X120" s="21" t="n"/>
    </row>
    <row r="121" ht="21" customHeight="1">
      <c r="A121" s="16" t="n"/>
      <c r="B121" s="16" t="n"/>
      <c r="C121" s="16" t="n"/>
      <c r="D121" s="17" t="n"/>
      <c r="E121" s="31" t="n"/>
      <c r="F121" s="17" t="n"/>
      <c r="G121" s="16" t="n"/>
      <c r="H121" s="34" t="n"/>
      <c r="I121" s="34" t="n"/>
      <c r="J121" s="34" t="n"/>
      <c r="K121" s="34" t="n"/>
      <c r="L121" s="34" t="n"/>
      <c r="M121" s="17" t="n"/>
      <c r="N121" s="33">
        <f>IF($A121="","",IF($M121="","",IF(COUNTIFS(Rateios!$A$6:$A$105,$M121,Rateios!$H$6:$H$105,"Sim",Rateios!$I$6:$I$105,"OK")=1,SUMIFS(Rateios!$G$6:$G$105,Rateios!$A$6:$A$105,$M121,Rateios!$H$6:$H$105,"Sim",Rateios!$I$6:$I$105,"OK"),"")))</f>
        <v/>
      </c>
      <c r="O121" s="17" t="n"/>
      <c r="P121" s="33">
        <f>IF($A121="","",IF($O121="","",IF(COUNTIFS(Rateios!$A$6:$A$105,$O121,Rateios!$H$6:$H$105,"Sim",Rateios!$I$6:$I$105,"OK")=1,SUMIFS(Rateios!$G$6:$G$105,Rateios!$A$6:$A$105,$O121,Rateios!$H$6:$H$105,"Sim",Rateios!$I$6:$I$105,"OK"),"")))</f>
        <v/>
      </c>
      <c r="Q121" s="34" t="n"/>
      <c r="R121" s="33">
        <f>IF($A121="","",IF($H121="","",$H121-N($I121)-N($J121)))</f>
        <v/>
      </c>
      <c r="S121" s="33">
        <f>IF($A121="","",IF($H121="","",$H121-N($I121)))</f>
        <v/>
      </c>
      <c r="T121" s="33">
        <f>IF($A121="","",IF($H121="","",$S121+N($K121)+N($L121)+N($N121)+N($P121)+N($Q121)))</f>
        <v/>
      </c>
      <c r="U121" s="33">
        <f>IF($A121="","",IF($T121="","",$T121-SUM($R121,$J121:$L121,$N121,$P121,$Q121)))</f>
        <v/>
      </c>
      <c r="V121" s="35">
        <f>IF($A121="","",IF(OR($T121="",$T121=0),"",IFERROR((N($N121)+N($P121))/$T121,"")))</f>
        <v/>
      </c>
      <c r="W121" s="20">
        <f>IF($A121="","",IF($D121="Inativo","Inativo",IF($B121="","Revisar: produto ausente",IF($H121="","Sem base de custo",IF($E121="","Revisar: data-base ausente",IF(OR($C121="",$F121="",$G121=""),"Revisar: identificação incompleta",IF(COUNTIF($A$6:$A$155,$A121)&gt;1,"Revisar: SKU duplicado",IF(OR($H121&lt;0,N($I121)&lt;0,N($J121)&lt;0,N($K121)&lt;0,N($L121)&lt;0,N($Q121)&lt;0),"Revisar: valor negativo",IF($H121=0,"Revisar: custo base zerado",IF(N($I121)+N($J121)&gt;$H121,"Revisar: impostos acima do custo",IF(AND($M121&lt;&gt;"",$O121&lt;&gt;"",$M121=$O121),"Revisar: rateio duplicado",IF(OR(AND($M121&lt;&gt;"",COUNTIFS(Rateios!$A$6:$A$105,$M121,Rateios!$H$6:$H$105,"Sim",Rateios!$I$6:$I$105,"OK")&lt;&gt;1),AND($O121&lt;&gt;"",COUNTIFS(Rateios!$A$6:$A$105,$O121,Rateios!$H$6:$H$105,"Sim",Rateios!$I$6:$I$105,"OK")&lt;&gt;1)),"Revisar: rateio inválido",IF($E121&gt;Resumo!$B$5,"Revisar: data-base futura",IF(Resumo!$B$5-$E121&gt;Resumo!$B$6,"Revisar: data-base vencida",IF(ABS(N($U121))&gt;0.01,"Revisar: diferença de conferência","OK")))))))))))))))</f>
        <v/>
      </c>
      <c r="X121" s="21" t="n"/>
    </row>
    <row r="122" ht="21" customHeight="1">
      <c r="A122" s="16" t="n"/>
      <c r="B122" s="16" t="n"/>
      <c r="C122" s="16" t="n"/>
      <c r="D122" s="17" t="n"/>
      <c r="E122" s="31" t="n"/>
      <c r="F122" s="17" t="n"/>
      <c r="G122" s="16" t="n"/>
      <c r="H122" s="34" t="n"/>
      <c r="I122" s="34" t="n"/>
      <c r="J122" s="34" t="n"/>
      <c r="K122" s="34" t="n"/>
      <c r="L122" s="34" t="n"/>
      <c r="M122" s="17" t="n"/>
      <c r="N122" s="33">
        <f>IF($A122="","",IF($M122="","",IF(COUNTIFS(Rateios!$A$6:$A$105,$M122,Rateios!$H$6:$H$105,"Sim",Rateios!$I$6:$I$105,"OK")=1,SUMIFS(Rateios!$G$6:$G$105,Rateios!$A$6:$A$105,$M122,Rateios!$H$6:$H$105,"Sim",Rateios!$I$6:$I$105,"OK"),"")))</f>
        <v/>
      </c>
      <c r="O122" s="17" t="n"/>
      <c r="P122" s="33">
        <f>IF($A122="","",IF($O122="","",IF(COUNTIFS(Rateios!$A$6:$A$105,$O122,Rateios!$H$6:$H$105,"Sim",Rateios!$I$6:$I$105,"OK")=1,SUMIFS(Rateios!$G$6:$G$105,Rateios!$A$6:$A$105,$O122,Rateios!$H$6:$H$105,"Sim",Rateios!$I$6:$I$105,"OK"),"")))</f>
        <v/>
      </c>
      <c r="Q122" s="34" t="n"/>
      <c r="R122" s="33">
        <f>IF($A122="","",IF($H122="","",$H122-N($I122)-N($J122)))</f>
        <v/>
      </c>
      <c r="S122" s="33">
        <f>IF($A122="","",IF($H122="","",$H122-N($I122)))</f>
        <v/>
      </c>
      <c r="T122" s="33">
        <f>IF($A122="","",IF($H122="","",$S122+N($K122)+N($L122)+N($N122)+N($P122)+N($Q122)))</f>
        <v/>
      </c>
      <c r="U122" s="33">
        <f>IF($A122="","",IF($T122="","",$T122-SUM($R122,$J122:$L122,$N122,$P122,$Q122)))</f>
        <v/>
      </c>
      <c r="V122" s="35">
        <f>IF($A122="","",IF(OR($T122="",$T122=0),"",IFERROR((N($N122)+N($P122))/$T122,"")))</f>
        <v/>
      </c>
      <c r="W122" s="20">
        <f>IF($A122="","",IF($D122="Inativo","Inativo",IF($B122="","Revisar: produto ausente",IF($H122="","Sem base de custo",IF($E122="","Revisar: data-base ausente",IF(OR($C122="",$F122="",$G122=""),"Revisar: identificação incompleta",IF(COUNTIF($A$6:$A$155,$A122)&gt;1,"Revisar: SKU duplicado",IF(OR($H122&lt;0,N($I122)&lt;0,N($J122)&lt;0,N($K122)&lt;0,N($L122)&lt;0,N($Q122)&lt;0),"Revisar: valor negativo",IF($H122=0,"Revisar: custo base zerado",IF(N($I122)+N($J122)&gt;$H122,"Revisar: impostos acima do custo",IF(AND($M122&lt;&gt;"",$O122&lt;&gt;"",$M122=$O122),"Revisar: rateio duplicado",IF(OR(AND($M122&lt;&gt;"",COUNTIFS(Rateios!$A$6:$A$105,$M122,Rateios!$H$6:$H$105,"Sim",Rateios!$I$6:$I$105,"OK")&lt;&gt;1),AND($O122&lt;&gt;"",COUNTIFS(Rateios!$A$6:$A$105,$O122,Rateios!$H$6:$H$105,"Sim",Rateios!$I$6:$I$105,"OK")&lt;&gt;1)),"Revisar: rateio inválido",IF($E122&gt;Resumo!$B$5,"Revisar: data-base futura",IF(Resumo!$B$5-$E122&gt;Resumo!$B$6,"Revisar: data-base vencida",IF(ABS(N($U122))&gt;0.01,"Revisar: diferença de conferência","OK")))))))))))))))</f>
        <v/>
      </c>
      <c r="X122" s="21" t="n"/>
    </row>
    <row r="123" ht="21" customHeight="1">
      <c r="A123" s="16" t="n"/>
      <c r="B123" s="16" t="n"/>
      <c r="C123" s="16" t="n"/>
      <c r="D123" s="17" t="n"/>
      <c r="E123" s="31" t="n"/>
      <c r="F123" s="17" t="n"/>
      <c r="G123" s="16" t="n"/>
      <c r="H123" s="34" t="n"/>
      <c r="I123" s="34" t="n"/>
      <c r="J123" s="34" t="n"/>
      <c r="K123" s="34" t="n"/>
      <c r="L123" s="34" t="n"/>
      <c r="M123" s="17" t="n"/>
      <c r="N123" s="33">
        <f>IF($A123="","",IF($M123="","",IF(COUNTIFS(Rateios!$A$6:$A$105,$M123,Rateios!$H$6:$H$105,"Sim",Rateios!$I$6:$I$105,"OK")=1,SUMIFS(Rateios!$G$6:$G$105,Rateios!$A$6:$A$105,$M123,Rateios!$H$6:$H$105,"Sim",Rateios!$I$6:$I$105,"OK"),"")))</f>
        <v/>
      </c>
      <c r="O123" s="17" t="n"/>
      <c r="P123" s="33">
        <f>IF($A123="","",IF($O123="","",IF(COUNTIFS(Rateios!$A$6:$A$105,$O123,Rateios!$H$6:$H$105,"Sim",Rateios!$I$6:$I$105,"OK")=1,SUMIFS(Rateios!$G$6:$G$105,Rateios!$A$6:$A$105,$O123,Rateios!$H$6:$H$105,"Sim",Rateios!$I$6:$I$105,"OK"),"")))</f>
        <v/>
      </c>
      <c r="Q123" s="34" t="n"/>
      <c r="R123" s="33">
        <f>IF($A123="","",IF($H123="","",$H123-N($I123)-N($J123)))</f>
        <v/>
      </c>
      <c r="S123" s="33">
        <f>IF($A123="","",IF($H123="","",$H123-N($I123)))</f>
        <v/>
      </c>
      <c r="T123" s="33">
        <f>IF($A123="","",IF($H123="","",$S123+N($K123)+N($L123)+N($N123)+N($P123)+N($Q123)))</f>
        <v/>
      </c>
      <c r="U123" s="33">
        <f>IF($A123="","",IF($T123="","",$T123-SUM($R123,$J123:$L123,$N123,$P123,$Q123)))</f>
        <v/>
      </c>
      <c r="V123" s="35">
        <f>IF($A123="","",IF(OR($T123="",$T123=0),"",IFERROR((N($N123)+N($P123))/$T123,"")))</f>
        <v/>
      </c>
      <c r="W123" s="20">
        <f>IF($A123="","",IF($D123="Inativo","Inativo",IF($B123="","Revisar: produto ausente",IF($H123="","Sem base de custo",IF($E123="","Revisar: data-base ausente",IF(OR($C123="",$F123="",$G123=""),"Revisar: identificação incompleta",IF(COUNTIF($A$6:$A$155,$A123)&gt;1,"Revisar: SKU duplicado",IF(OR($H123&lt;0,N($I123)&lt;0,N($J123)&lt;0,N($K123)&lt;0,N($L123)&lt;0,N($Q123)&lt;0),"Revisar: valor negativo",IF($H123=0,"Revisar: custo base zerado",IF(N($I123)+N($J123)&gt;$H123,"Revisar: impostos acima do custo",IF(AND($M123&lt;&gt;"",$O123&lt;&gt;"",$M123=$O123),"Revisar: rateio duplicado",IF(OR(AND($M123&lt;&gt;"",COUNTIFS(Rateios!$A$6:$A$105,$M123,Rateios!$H$6:$H$105,"Sim",Rateios!$I$6:$I$105,"OK")&lt;&gt;1),AND($O123&lt;&gt;"",COUNTIFS(Rateios!$A$6:$A$105,$O123,Rateios!$H$6:$H$105,"Sim",Rateios!$I$6:$I$105,"OK")&lt;&gt;1)),"Revisar: rateio inválido",IF($E123&gt;Resumo!$B$5,"Revisar: data-base futura",IF(Resumo!$B$5-$E123&gt;Resumo!$B$6,"Revisar: data-base vencida",IF(ABS(N($U123))&gt;0.01,"Revisar: diferença de conferência","OK")))))))))))))))</f>
        <v/>
      </c>
      <c r="X123" s="21" t="n"/>
    </row>
    <row r="124" ht="21" customHeight="1">
      <c r="A124" s="16" t="n"/>
      <c r="B124" s="16" t="n"/>
      <c r="C124" s="16" t="n"/>
      <c r="D124" s="17" t="n"/>
      <c r="E124" s="31" t="n"/>
      <c r="F124" s="17" t="n"/>
      <c r="G124" s="16" t="n"/>
      <c r="H124" s="34" t="n"/>
      <c r="I124" s="34" t="n"/>
      <c r="J124" s="34" t="n"/>
      <c r="K124" s="34" t="n"/>
      <c r="L124" s="34" t="n"/>
      <c r="M124" s="17" t="n"/>
      <c r="N124" s="33">
        <f>IF($A124="","",IF($M124="","",IF(COUNTIFS(Rateios!$A$6:$A$105,$M124,Rateios!$H$6:$H$105,"Sim",Rateios!$I$6:$I$105,"OK")=1,SUMIFS(Rateios!$G$6:$G$105,Rateios!$A$6:$A$105,$M124,Rateios!$H$6:$H$105,"Sim",Rateios!$I$6:$I$105,"OK"),"")))</f>
        <v/>
      </c>
      <c r="O124" s="17" t="n"/>
      <c r="P124" s="33">
        <f>IF($A124="","",IF($O124="","",IF(COUNTIFS(Rateios!$A$6:$A$105,$O124,Rateios!$H$6:$H$105,"Sim",Rateios!$I$6:$I$105,"OK")=1,SUMIFS(Rateios!$G$6:$G$105,Rateios!$A$6:$A$105,$O124,Rateios!$H$6:$H$105,"Sim",Rateios!$I$6:$I$105,"OK"),"")))</f>
        <v/>
      </c>
      <c r="Q124" s="34" t="n"/>
      <c r="R124" s="33">
        <f>IF($A124="","",IF($H124="","",$H124-N($I124)-N($J124)))</f>
        <v/>
      </c>
      <c r="S124" s="33">
        <f>IF($A124="","",IF($H124="","",$H124-N($I124)))</f>
        <v/>
      </c>
      <c r="T124" s="33">
        <f>IF($A124="","",IF($H124="","",$S124+N($K124)+N($L124)+N($N124)+N($P124)+N($Q124)))</f>
        <v/>
      </c>
      <c r="U124" s="33">
        <f>IF($A124="","",IF($T124="","",$T124-SUM($R124,$J124:$L124,$N124,$P124,$Q124)))</f>
        <v/>
      </c>
      <c r="V124" s="35">
        <f>IF($A124="","",IF(OR($T124="",$T124=0),"",IFERROR((N($N124)+N($P124))/$T124,"")))</f>
        <v/>
      </c>
      <c r="W124" s="20">
        <f>IF($A124="","",IF($D124="Inativo","Inativo",IF($B124="","Revisar: produto ausente",IF($H124="","Sem base de custo",IF($E124="","Revisar: data-base ausente",IF(OR($C124="",$F124="",$G124=""),"Revisar: identificação incompleta",IF(COUNTIF($A$6:$A$155,$A124)&gt;1,"Revisar: SKU duplicado",IF(OR($H124&lt;0,N($I124)&lt;0,N($J124)&lt;0,N($K124)&lt;0,N($L124)&lt;0,N($Q124)&lt;0),"Revisar: valor negativo",IF($H124=0,"Revisar: custo base zerado",IF(N($I124)+N($J124)&gt;$H124,"Revisar: impostos acima do custo",IF(AND($M124&lt;&gt;"",$O124&lt;&gt;"",$M124=$O124),"Revisar: rateio duplicado",IF(OR(AND($M124&lt;&gt;"",COUNTIFS(Rateios!$A$6:$A$105,$M124,Rateios!$H$6:$H$105,"Sim",Rateios!$I$6:$I$105,"OK")&lt;&gt;1),AND($O124&lt;&gt;"",COUNTIFS(Rateios!$A$6:$A$105,$O124,Rateios!$H$6:$H$105,"Sim",Rateios!$I$6:$I$105,"OK")&lt;&gt;1)),"Revisar: rateio inválido",IF($E124&gt;Resumo!$B$5,"Revisar: data-base futura",IF(Resumo!$B$5-$E124&gt;Resumo!$B$6,"Revisar: data-base vencida",IF(ABS(N($U124))&gt;0.01,"Revisar: diferença de conferência","OK")))))))))))))))</f>
        <v/>
      </c>
      <c r="X124" s="21" t="n"/>
    </row>
    <row r="125" ht="21" customHeight="1">
      <c r="A125" s="16" t="n"/>
      <c r="B125" s="16" t="n"/>
      <c r="C125" s="16" t="n"/>
      <c r="D125" s="17" t="n"/>
      <c r="E125" s="31" t="n"/>
      <c r="F125" s="17" t="n"/>
      <c r="G125" s="16" t="n"/>
      <c r="H125" s="34" t="n"/>
      <c r="I125" s="34" t="n"/>
      <c r="J125" s="34" t="n"/>
      <c r="K125" s="34" t="n"/>
      <c r="L125" s="34" t="n"/>
      <c r="M125" s="17" t="n"/>
      <c r="N125" s="33">
        <f>IF($A125="","",IF($M125="","",IF(COUNTIFS(Rateios!$A$6:$A$105,$M125,Rateios!$H$6:$H$105,"Sim",Rateios!$I$6:$I$105,"OK")=1,SUMIFS(Rateios!$G$6:$G$105,Rateios!$A$6:$A$105,$M125,Rateios!$H$6:$H$105,"Sim",Rateios!$I$6:$I$105,"OK"),"")))</f>
        <v/>
      </c>
      <c r="O125" s="17" t="n"/>
      <c r="P125" s="33">
        <f>IF($A125="","",IF($O125="","",IF(COUNTIFS(Rateios!$A$6:$A$105,$O125,Rateios!$H$6:$H$105,"Sim",Rateios!$I$6:$I$105,"OK")=1,SUMIFS(Rateios!$G$6:$G$105,Rateios!$A$6:$A$105,$O125,Rateios!$H$6:$H$105,"Sim",Rateios!$I$6:$I$105,"OK"),"")))</f>
        <v/>
      </c>
      <c r="Q125" s="34" t="n"/>
      <c r="R125" s="33">
        <f>IF($A125="","",IF($H125="","",$H125-N($I125)-N($J125)))</f>
        <v/>
      </c>
      <c r="S125" s="33">
        <f>IF($A125="","",IF($H125="","",$H125-N($I125)))</f>
        <v/>
      </c>
      <c r="T125" s="33">
        <f>IF($A125="","",IF($H125="","",$S125+N($K125)+N($L125)+N($N125)+N($P125)+N($Q125)))</f>
        <v/>
      </c>
      <c r="U125" s="33">
        <f>IF($A125="","",IF($T125="","",$T125-SUM($R125,$J125:$L125,$N125,$P125,$Q125)))</f>
        <v/>
      </c>
      <c r="V125" s="35">
        <f>IF($A125="","",IF(OR($T125="",$T125=0),"",IFERROR((N($N125)+N($P125))/$T125,"")))</f>
        <v/>
      </c>
      <c r="W125" s="20">
        <f>IF($A125="","",IF($D125="Inativo","Inativo",IF($B125="","Revisar: produto ausente",IF($H125="","Sem base de custo",IF($E125="","Revisar: data-base ausente",IF(OR($C125="",$F125="",$G125=""),"Revisar: identificação incompleta",IF(COUNTIF($A$6:$A$155,$A125)&gt;1,"Revisar: SKU duplicado",IF(OR($H125&lt;0,N($I125)&lt;0,N($J125)&lt;0,N($K125)&lt;0,N($L125)&lt;0,N($Q125)&lt;0),"Revisar: valor negativo",IF($H125=0,"Revisar: custo base zerado",IF(N($I125)+N($J125)&gt;$H125,"Revisar: impostos acima do custo",IF(AND($M125&lt;&gt;"",$O125&lt;&gt;"",$M125=$O125),"Revisar: rateio duplicado",IF(OR(AND($M125&lt;&gt;"",COUNTIFS(Rateios!$A$6:$A$105,$M125,Rateios!$H$6:$H$105,"Sim",Rateios!$I$6:$I$105,"OK")&lt;&gt;1),AND($O125&lt;&gt;"",COUNTIFS(Rateios!$A$6:$A$105,$O125,Rateios!$H$6:$H$105,"Sim",Rateios!$I$6:$I$105,"OK")&lt;&gt;1)),"Revisar: rateio inválido",IF($E125&gt;Resumo!$B$5,"Revisar: data-base futura",IF(Resumo!$B$5-$E125&gt;Resumo!$B$6,"Revisar: data-base vencida",IF(ABS(N($U125))&gt;0.01,"Revisar: diferença de conferência","OK")))))))))))))))</f>
        <v/>
      </c>
      <c r="X125" s="21" t="n"/>
    </row>
    <row r="126" ht="21" customHeight="1">
      <c r="A126" s="16" t="n"/>
      <c r="B126" s="16" t="n"/>
      <c r="C126" s="16" t="n"/>
      <c r="D126" s="17" t="n"/>
      <c r="E126" s="31" t="n"/>
      <c r="F126" s="17" t="n"/>
      <c r="G126" s="16" t="n"/>
      <c r="H126" s="34" t="n"/>
      <c r="I126" s="34" t="n"/>
      <c r="J126" s="34" t="n"/>
      <c r="K126" s="34" t="n"/>
      <c r="L126" s="34" t="n"/>
      <c r="M126" s="17" t="n"/>
      <c r="N126" s="33">
        <f>IF($A126="","",IF($M126="","",IF(COUNTIFS(Rateios!$A$6:$A$105,$M126,Rateios!$H$6:$H$105,"Sim",Rateios!$I$6:$I$105,"OK")=1,SUMIFS(Rateios!$G$6:$G$105,Rateios!$A$6:$A$105,$M126,Rateios!$H$6:$H$105,"Sim",Rateios!$I$6:$I$105,"OK"),"")))</f>
        <v/>
      </c>
      <c r="O126" s="17" t="n"/>
      <c r="P126" s="33">
        <f>IF($A126="","",IF($O126="","",IF(COUNTIFS(Rateios!$A$6:$A$105,$O126,Rateios!$H$6:$H$105,"Sim",Rateios!$I$6:$I$105,"OK")=1,SUMIFS(Rateios!$G$6:$G$105,Rateios!$A$6:$A$105,$O126,Rateios!$H$6:$H$105,"Sim",Rateios!$I$6:$I$105,"OK"),"")))</f>
        <v/>
      </c>
      <c r="Q126" s="34" t="n"/>
      <c r="R126" s="33">
        <f>IF($A126="","",IF($H126="","",$H126-N($I126)-N($J126)))</f>
        <v/>
      </c>
      <c r="S126" s="33">
        <f>IF($A126="","",IF($H126="","",$H126-N($I126)))</f>
        <v/>
      </c>
      <c r="T126" s="33">
        <f>IF($A126="","",IF($H126="","",$S126+N($K126)+N($L126)+N($N126)+N($P126)+N($Q126)))</f>
        <v/>
      </c>
      <c r="U126" s="33">
        <f>IF($A126="","",IF($T126="","",$T126-SUM($R126,$J126:$L126,$N126,$P126,$Q126)))</f>
        <v/>
      </c>
      <c r="V126" s="35">
        <f>IF($A126="","",IF(OR($T126="",$T126=0),"",IFERROR((N($N126)+N($P126))/$T126,"")))</f>
        <v/>
      </c>
      <c r="W126" s="20">
        <f>IF($A126="","",IF($D126="Inativo","Inativo",IF($B126="","Revisar: produto ausente",IF($H126="","Sem base de custo",IF($E126="","Revisar: data-base ausente",IF(OR($C126="",$F126="",$G126=""),"Revisar: identificação incompleta",IF(COUNTIF($A$6:$A$155,$A126)&gt;1,"Revisar: SKU duplicado",IF(OR($H126&lt;0,N($I126)&lt;0,N($J126)&lt;0,N($K126)&lt;0,N($L126)&lt;0,N($Q126)&lt;0),"Revisar: valor negativo",IF($H126=0,"Revisar: custo base zerado",IF(N($I126)+N($J126)&gt;$H126,"Revisar: impostos acima do custo",IF(AND($M126&lt;&gt;"",$O126&lt;&gt;"",$M126=$O126),"Revisar: rateio duplicado",IF(OR(AND($M126&lt;&gt;"",COUNTIFS(Rateios!$A$6:$A$105,$M126,Rateios!$H$6:$H$105,"Sim",Rateios!$I$6:$I$105,"OK")&lt;&gt;1),AND($O126&lt;&gt;"",COUNTIFS(Rateios!$A$6:$A$105,$O126,Rateios!$H$6:$H$105,"Sim",Rateios!$I$6:$I$105,"OK")&lt;&gt;1)),"Revisar: rateio inválido",IF($E126&gt;Resumo!$B$5,"Revisar: data-base futura",IF(Resumo!$B$5-$E126&gt;Resumo!$B$6,"Revisar: data-base vencida",IF(ABS(N($U126))&gt;0.01,"Revisar: diferença de conferência","OK")))))))))))))))</f>
        <v/>
      </c>
      <c r="X126" s="21" t="n"/>
    </row>
    <row r="127" ht="21" customHeight="1">
      <c r="A127" s="16" t="n"/>
      <c r="B127" s="16" t="n"/>
      <c r="C127" s="16" t="n"/>
      <c r="D127" s="17" t="n"/>
      <c r="E127" s="31" t="n"/>
      <c r="F127" s="17" t="n"/>
      <c r="G127" s="16" t="n"/>
      <c r="H127" s="34" t="n"/>
      <c r="I127" s="34" t="n"/>
      <c r="J127" s="34" t="n"/>
      <c r="K127" s="34" t="n"/>
      <c r="L127" s="34" t="n"/>
      <c r="M127" s="17" t="n"/>
      <c r="N127" s="33">
        <f>IF($A127="","",IF($M127="","",IF(COUNTIFS(Rateios!$A$6:$A$105,$M127,Rateios!$H$6:$H$105,"Sim",Rateios!$I$6:$I$105,"OK")=1,SUMIFS(Rateios!$G$6:$G$105,Rateios!$A$6:$A$105,$M127,Rateios!$H$6:$H$105,"Sim",Rateios!$I$6:$I$105,"OK"),"")))</f>
        <v/>
      </c>
      <c r="O127" s="17" t="n"/>
      <c r="P127" s="33">
        <f>IF($A127="","",IF($O127="","",IF(COUNTIFS(Rateios!$A$6:$A$105,$O127,Rateios!$H$6:$H$105,"Sim",Rateios!$I$6:$I$105,"OK")=1,SUMIFS(Rateios!$G$6:$G$105,Rateios!$A$6:$A$105,$O127,Rateios!$H$6:$H$105,"Sim",Rateios!$I$6:$I$105,"OK"),"")))</f>
        <v/>
      </c>
      <c r="Q127" s="34" t="n"/>
      <c r="R127" s="33">
        <f>IF($A127="","",IF($H127="","",$H127-N($I127)-N($J127)))</f>
        <v/>
      </c>
      <c r="S127" s="33">
        <f>IF($A127="","",IF($H127="","",$H127-N($I127)))</f>
        <v/>
      </c>
      <c r="T127" s="33">
        <f>IF($A127="","",IF($H127="","",$S127+N($K127)+N($L127)+N($N127)+N($P127)+N($Q127)))</f>
        <v/>
      </c>
      <c r="U127" s="33">
        <f>IF($A127="","",IF($T127="","",$T127-SUM($R127,$J127:$L127,$N127,$P127,$Q127)))</f>
        <v/>
      </c>
      <c r="V127" s="35">
        <f>IF($A127="","",IF(OR($T127="",$T127=0),"",IFERROR((N($N127)+N($P127))/$T127,"")))</f>
        <v/>
      </c>
      <c r="W127" s="20">
        <f>IF($A127="","",IF($D127="Inativo","Inativo",IF($B127="","Revisar: produto ausente",IF($H127="","Sem base de custo",IF($E127="","Revisar: data-base ausente",IF(OR($C127="",$F127="",$G127=""),"Revisar: identificação incompleta",IF(COUNTIF($A$6:$A$155,$A127)&gt;1,"Revisar: SKU duplicado",IF(OR($H127&lt;0,N($I127)&lt;0,N($J127)&lt;0,N($K127)&lt;0,N($L127)&lt;0,N($Q127)&lt;0),"Revisar: valor negativo",IF($H127=0,"Revisar: custo base zerado",IF(N($I127)+N($J127)&gt;$H127,"Revisar: impostos acima do custo",IF(AND($M127&lt;&gt;"",$O127&lt;&gt;"",$M127=$O127),"Revisar: rateio duplicado",IF(OR(AND($M127&lt;&gt;"",COUNTIFS(Rateios!$A$6:$A$105,$M127,Rateios!$H$6:$H$105,"Sim",Rateios!$I$6:$I$105,"OK")&lt;&gt;1),AND($O127&lt;&gt;"",COUNTIFS(Rateios!$A$6:$A$105,$O127,Rateios!$H$6:$H$105,"Sim",Rateios!$I$6:$I$105,"OK")&lt;&gt;1)),"Revisar: rateio inválido",IF($E127&gt;Resumo!$B$5,"Revisar: data-base futura",IF(Resumo!$B$5-$E127&gt;Resumo!$B$6,"Revisar: data-base vencida",IF(ABS(N($U127))&gt;0.01,"Revisar: diferença de conferência","OK")))))))))))))))</f>
        <v/>
      </c>
      <c r="X127" s="21" t="n"/>
    </row>
    <row r="128" ht="21" customHeight="1">
      <c r="A128" s="16" t="n"/>
      <c r="B128" s="16" t="n"/>
      <c r="C128" s="16" t="n"/>
      <c r="D128" s="17" t="n"/>
      <c r="E128" s="31" t="n"/>
      <c r="F128" s="17" t="n"/>
      <c r="G128" s="16" t="n"/>
      <c r="H128" s="34" t="n"/>
      <c r="I128" s="34" t="n"/>
      <c r="J128" s="34" t="n"/>
      <c r="K128" s="34" t="n"/>
      <c r="L128" s="34" t="n"/>
      <c r="M128" s="17" t="n"/>
      <c r="N128" s="33">
        <f>IF($A128="","",IF($M128="","",IF(COUNTIFS(Rateios!$A$6:$A$105,$M128,Rateios!$H$6:$H$105,"Sim",Rateios!$I$6:$I$105,"OK")=1,SUMIFS(Rateios!$G$6:$G$105,Rateios!$A$6:$A$105,$M128,Rateios!$H$6:$H$105,"Sim",Rateios!$I$6:$I$105,"OK"),"")))</f>
        <v/>
      </c>
      <c r="O128" s="17" t="n"/>
      <c r="P128" s="33">
        <f>IF($A128="","",IF($O128="","",IF(COUNTIFS(Rateios!$A$6:$A$105,$O128,Rateios!$H$6:$H$105,"Sim",Rateios!$I$6:$I$105,"OK")=1,SUMIFS(Rateios!$G$6:$G$105,Rateios!$A$6:$A$105,$O128,Rateios!$H$6:$H$105,"Sim",Rateios!$I$6:$I$105,"OK"),"")))</f>
        <v/>
      </c>
      <c r="Q128" s="34" t="n"/>
      <c r="R128" s="33">
        <f>IF($A128="","",IF($H128="","",$H128-N($I128)-N($J128)))</f>
        <v/>
      </c>
      <c r="S128" s="33">
        <f>IF($A128="","",IF($H128="","",$H128-N($I128)))</f>
        <v/>
      </c>
      <c r="T128" s="33">
        <f>IF($A128="","",IF($H128="","",$S128+N($K128)+N($L128)+N($N128)+N($P128)+N($Q128)))</f>
        <v/>
      </c>
      <c r="U128" s="33">
        <f>IF($A128="","",IF($T128="","",$T128-SUM($R128,$J128:$L128,$N128,$P128,$Q128)))</f>
        <v/>
      </c>
      <c r="V128" s="35">
        <f>IF($A128="","",IF(OR($T128="",$T128=0),"",IFERROR((N($N128)+N($P128))/$T128,"")))</f>
        <v/>
      </c>
      <c r="W128" s="20">
        <f>IF($A128="","",IF($D128="Inativo","Inativo",IF($B128="","Revisar: produto ausente",IF($H128="","Sem base de custo",IF($E128="","Revisar: data-base ausente",IF(OR($C128="",$F128="",$G128=""),"Revisar: identificação incompleta",IF(COUNTIF($A$6:$A$155,$A128)&gt;1,"Revisar: SKU duplicado",IF(OR($H128&lt;0,N($I128)&lt;0,N($J128)&lt;0,N($K128)&lt;0,N($L128)&lt;0,N($Q128)&lt;0),"Revisar: valor negativo",IF($H128=0,"Revisar: custo base zerado",IF(N($I128)+N($J128)&gt;$H128,"Revisar: impostos acima do custo",IF(AND($M128&lt;&gt;"",$O128&lt;&gt;"",$M128=$O128),"Revisar: rateio duplicado",IF(OR(AND($M128&lt;&gt;"",COUNTIFS(Rateios!$A$6:$A$105,$M128,Rateios!$H$6:$H$105,"Sim",Rateios!$I$6:$I$105,"OK")&lt;&gt;1),AND($O128&lt;&gt;"",COUNTIFS(Rateios!$A$6:$A$105,$O128,Rateios!$H$6:$H$105,"Sim",Rateios!$I$6:$I$105,"OK")&lt;&gt;1)),"Revisar: rateio inválido",IF($E128&gt;Resumo!$B$5,"Revisar: data-base futura",IF(Resumo!$B$5-$E128&gt;Resumo!$B$6,"Revisar: data-base vencida",IF(ABS(N($U128))&gt;0.01,"Revisar: diferença de conferência","OK")))))))))))))))</f>
        <v/>
      </c>
      <c r="X128" s="21" t="n"/>
    </row>
    <row r="129" ht="21" customHeight="1">
      <c r="A129" s="16" t="n"/>
      <c r="B129" s="16" t="n"/>
      <c r="C129" s="16" t="n"/>
      <c r="D129" s="17" t="n"/>
      <c r="E129" s="31" t="n"/>
      <c r="F129" s="17" t="n"/>
      <c r="G129" s="16" t="n"/>
      <c r="H129" s="34" t="n"/>
      <c r="I129" s="34" t="n"/>
      <c r="J129" s="34" t="n"/>
      <c r="K129" s="34" t="n"/>
      <c r="L129" s="34" t="n"/>
      <c r="M129" s="17" t="n"/>
      <c r="N129" s="33">
        <f>IF($A129="","",IF($M129="","",IF(COUNTIFS(Rateios!$A$6:$A$105,$M129,Rateios!$H$6:$H$105,"Sim",Rateios!$I$6:$I$105,"OK")=1,SUMIFS(Rateios!$G$6:$G$105,Rateios!$A$6:$A$105,$M129,Rateios!$H$6:$H$105,"Sim",Rateios!$I$6:$I$105,"OK"),"")))</f>
        <v/>
      </c>
      <c r="O129" s="17" t="n"/>
      <c r="P129" s="33">
        <f>IF($A129="","",IF($O129="","",IF(COUNTIFS(Rateios!$A$6:$A$105,$O129,Rateios!$H$6:$H$105,"Sim",Rateios!$I$6:$I$105,"OK")=1,SUMIFS(Rateios!$G$6:$G$105,Rateios!$A$6:$A$105,$O129,Rateios!$H$6:$H$105,"Sim",Rateios!$I$6:$I$105,"OK"),"")))</f>
        <v/>
      </c>
      <c r="Q129" s="34" t="n"/>
      <c r="R129" s="33">
        <f>IF($A129="","",IF($H129="","",$H129-N($I129)-N($J129)))</f>
        <v/>
      </c>
      <c r="S129" s="33">
        <f>IF($A129="","",IF($H129="","",$H129-N($I129)))</f>
        <v/>
      </c>
      <c r="T129" s="33">
        <f>IF($A129="","",IF($H129="","",$S129+N($K129)+N($L129)+N($N129)+N($P129)+N($Q129)))</f>
        <v/>
      </c>
      <c r="U129" s="33">
        <f>IF($A129="","",IF($T129="","",$T129-SUM($R129,$J129:$L129,$N129,$P129,$Q129)))</f>
        <v/>
      </c>
      <c r="V129" s="35">
        <f>IF($A129="","",IF(OR($T129="",$T129=0),"",IFERROR((N($N129)+N($P129))/$T129,"")))</f>
        <v/>
      </c>
      <c r="W129" s="20">
        <f>IF($A129="","",IF($D129="Inativo","Inativo",IF($B129="","Revisar: produto ausente",IF($H129="","Sem base de custo",IF($E129="","Revisar: data-base ausente",IF(OR($C129="",$F129="",$G129=""),"Revisar: identificação incompleta",IF(COUNTIF($A$6:$A$155,$A129)&gt;1,"Revisar: SKU duplicado",IF(OR($H129&lt;0,N($I129)&lt;0,N($J129)&lt;0,N($K129)&lt;0,N($L129)&lt;0,N($Q129)&lt;0),"Revisar: valor negativo",IF($H129=0,"Revisar: custo base zerado",IF(N($I129)+N($J129)&gt;$H129,"Revisar: impostos acima do custo",IF(AND($M129&lt;&gt;"",$O129&lt;&gt;"",$M129=$O129),"Revisar: rateio duplicado",IF(OR(AND($M129&lt;&gt;"",COUNTIFS(Rateios!$A$6:$A$105,$M129,Rateios!$H$6:$H$105,"Sim",Rateios!$I$6:$I$105,"OK")&lt;&gt;1),AND($O129&lt;&gt;"",COUNTIFS(Rateios!$A$6:$A$105,$O129,Rateios!$H$6:$H$105,"Sim",Rateios!$I$6:$I$105,"OK")&lt;&gt;1)),"Revisar: rateio inválido",IF($E129&gt;Resumo!$B$5,"Revisar: data-base futura",IF(Resumo!$B$5-$E129&gt;Resumo!$B$6,"Revisar: data-base vencida",IF(ABS(N($U129))&gt;0.01,"Revisar: diferença de conferência","OK")))))))))))))))</f>
        <v/>
      </c>
      <c r="X129" s="21" t="n"/>
    </row>
    <row r="130" ht="21" customHeight="1">
      <c r="A130" s="16" t="n"/>
      <c r="B130" s="16" t="n"/>
      <c r="C130" s="16" t="n"/>
      <c r="D130" s="17" t="n"/>
      <c r="E130" s="31" t="n"/>
      <c r="F130" s="17" t="n"/>
      <c r="G130" s="16" t="n"/>
      <c r="H130" s="34" t="n"/>
      <c r="I130" s="34" t="n"/>
      <c r="J130" s="34" t="n"/>
      <c r="K130" s="34" t="n"/>
      <c r="L130" s="34" t="n"/>
      <c r="M130" s="17" t="n"/>
      <c r="N130" s="33">
        <f>IF($A130="","",IF($M130="","",IF(COUNTIFS(Rateios!$A$6:$A$105,$M130,Rateios!$H$6:$H$105,"Sim",Rateios!$I$6:$I$105,"OK")=1,SUMIFS(Rateios!$G$6:$G$105,Rateios!$A$6:$A$105,$M130,Rateios!$H$6:$H$105,"Sim",Rateios!$I$6:$I$105,"OK"),"")))</f>
        <v/>
      </c>
      <c r="O130" s="17" t="n"/>
      <c r="P130" s="33">
        <f>IF($A130="","",IF($O130="","",IF(COUNTIFS(Rateios!$A$6:$A$105,$O130,Rateios!$H$6:$H$105,"Sim",Rateios!$I$6:$I$105,"OK")=1,SUMIFS(Rateios!$G$6:$G$105,Rateios!$A$6:$A$105,$O130,Rateios!$H$6:$H$105,"Sim",Rateios!$I$6:$I$105,"OK"),"")))</f>
        <v/>
      </c>
      <c r="Q130" s="34" t="n"/>
      <c r="R130" s="33">
        <f>IF($A130="","",IF($H130="","",$H130-N($I130)-N($J130)))</f>
        <v/>
      </c>
      <c r="S130" s="33">
        <f>IF($A130="","",IF($H130="","",$H130-N($I130)))</f>
        <v/>
      </c>
      <c r="T130" s="33">
        <f>IF($A130="","",IF($H130="","",$S130+N($K130)+N($L130)+N($N130)+N($P130)+N($Q130)))</f>
        <v/>
      </c>
      <c r="U130" s="33">
        <f>IF($A130="","",IF($T130="","",$T130-SUM($R130,$J130:$L130,$N130,$P130,$Q130)))</f>
        <v/>
      </c>
      <c r="V130" s="35">
        <f>IF($A130="","",IF(OR($T130="",$T130=0),"",IFERROR((N($N130)+N($P130))/$T130,"")))</f>
        <v/>
      </c>
      <c r="W130" s="20">
        <f>IF($A130="","",IF($D130="Inativo","Inativo",IF($B130="","Revisar: produto ausente",IF($H130="","Sem base de custo",IF($E130="","Revisar: data-base ausente",IF(OR($C130="",$F130="",$G130=""),"Revisar: identificação incompleta",IF(COUNTIF($A$6:$A$155,$A130)&gt;1,"Revisar: SKU duplicado",IF(OR($H130&lt;0,N($I130)&lt;0,N($J130)&lt;0,N($K130)&lt;0,N($L130)&lt;0,N($Q130)&lt;0),"Revisar: valor negativo",IF($H130=0,"Revisar: custo base zerado",IF(N($I130)+N($J130)&gt;$H130,"Revisar: impostos acima do custo",IF(AND($M130&lt;&gt;"",$O130&lt;&gt;"",$M130=$O130),"Revisar: rateio duplicado",IF(OR(AND($M130&lt;&gt;"",COUNTIFS(Rateios!$A$6:$A$105,$M130,Rateios!$H$6:$H$105,"Sim",Rateios!$I$6:$I$105,"OK")&lt;&gt;1),AND($O130&lt;&gt;"",COUNTIFS(Rateios!$A$6:$A$105,$O130,Rateios!$H$6:$H$105,"Sim",Rateios!$I$6:$I$105,"OK")&lt;&gt;1)),"Revisar: rateio inválido",IF($E130&gt;Resumo!$B$5,"Revisar: data-base futura",IF(Resumo!$B$5-$E130&gt;Resumo!$B$6,"Revisar: data-base vencida",IF(ABS(N($U130))&gt;0.01,"Revisar: diferença de conferência","OK")))))))))))))))</f>
        <v/>
      </c>
      <c r="X130" s="21" t="n"/>
    </row>
    <row r="131" ht="21" customHeight="1">
      <c r="A131" s="16" t="n"/>
      <c r="B131" s="16" t="n"/>
      <c r="C131" s="16" t="n"/>
      <c r="D131" s="17" t="n"/>
      <c r="E131" s="31" t="n"/>
      <c r="F131" s="17" t="n"/>
      <c r="G131" s="16" t="n"/>
      <c r="H131" s="34" t="n"/>
      <c r="I131" s="34" t="n"/>
      <c r="J131" s="34" t="n"/>
      <c r="K131" s="34" t="n"/>
      <c r="L131" s="34" t="n"/>
      <c r="M131" s="17" t="n"/>
      <c r="N131" s="33">
        <f>IF($A131="","",IF($M131="","",IF(COUNTIFS(Rateios!$A$6:$A$105,$M131,Rateios!$H$6:$H$105,"Sim",Rateios!$I$6:$I$105,"OK")=1,SUMIFS(Rateios!$G$6:$G$105,Rateios!$A$6:$A$105,$M131,Rateios!$H$6:$H$105,"Sim",Rateios!$I$6:$I$105,"OK"),"")))</f>
        <v/>
      </c>
      <c r="O131" s="17" t="n"/>
      <c r="P131" s="33">
        <f>IF($A131="","",IF($O131="","",IF(COUNTIFS(Rateios!$A$6:$A$105,$O131,Rateios!$H$6:$H$105,"Sim",Rateios!$I$6:$I$105,"OK")=1,SUMIFS(Rateios!$G$6:$G$105,Rateios!$A$6:$A$105,$O131,Rateios!$H$6:$H$105,"Sim",Rateios!$I$6:$I$105,"OK"),"")))</f>
        <v/>
      </c>
      <c r="Q131" s="34" t="n"/>
      <c r="R131" s="33">
        <f>IF($A131="","",IF($H131="","",$H131-N($I131)-N($J131)))</f>
        <v/>
      </c>
      <c r="S131" s="33">
        <f>IF($A131="","",IF($H131="","",$H131-N($I131)))</f>
        <v/>
      </c>
      <c r="T131" s="33">
        <f>IF($A131="","",IF($H131="","",$S131+N($K131)+N($L131)+N($N131)+N($P131)+N($Q131)))</f>
        <v/>
      </c>
      <c r="U131" s="33">
        <f>IF($A131="","",IF($T131="","",$T131-SUM($R131,$J131:$L131,$N131,$P131,$Q131)))</f>
        <v/>
      </c>
      <c r="V131" s="35">
        <f>IF($A131="","",IF(OR($T131="",$T131=0),"",IFERROR((N($N131)+N($P131))/$T131,"")))</f>
        <v/>
      </c>
      <c r="W131" s="20">
        <f>IF($A131="","",IF($D131="Inativo","Inativo",IF($B131="","Revisar: produto ausente",IF($H131="","Sem base de custo",IF($E131="","Revisar: data-base ausente",IF(OR($C131="",$F131="",$G131=""),"Revisar: identificação incompleta",IF(COUNTIF($A$6:$A$155,$A131)&gt;1,"Revisar: SKU duplicado",IF(OR($H131&lt;0,N($I131)&lt;0,N($J131)&lt;0,N($K131)&lt;0,N($L131)&lt;0,N($Q131)&lt;0),"Revisar: valor negativo",IF($H131=0,"Revisar: custo base zerado",IF(N($I131)+N($J131)&gt;$H131,"Revisar: impostos acima do custo",IF(AND($M131&lt;&gt;"",$O131&lt;&gt;"",$M131=$O131),"Revisar: rateio duplicado",IF(OR(AND($M131&lt;&gt;"",COUNTIFS(Rateios!$A$6:$A$105,$M131,Rateios!$H$6:$H$105,"Sim",Rateios!$I$6:$I$105,"OK")&lt;&gt;1),AND($O131&lt;&gt;"",COUNTIFS(Rateios!$A$6:$A$105,$O131,Rateios!$H$6:$H$105,"Sim",Rateios!$I$6:$I$105,"OK")&lt;&gt;1)),"Revisar: rateio inválido",IF($E131&gt;Resumo!$B$5,"Revisar: data-base futura",IF(Resumo!$B$5-$E131&gt;Resumo!$B$6,"Revisar: data-base vencida",IF(ABS(N($U131))&gt;0.01,"Revisar: diferença de conferência","OK")))))))))))))))</f>
        <v/>
      </c>
      <c r="X131" s="21" t="n"/>
    </row>
    <row r="132" ht="21" customHeight="1">
      <c r="A132" s="16" t="n"/>
      <c r="B132" s="16" t="n"/>
      <c r="C132" s="16" t="n"/>
      <c r="D132" s="17" t="n"/>
      <c r="E132" s="31" t="n"/>
      <c r="F132" s="17" t="n"/>
      <c r="G132" s="16" t="n"/>
      <c r="H132" s="34" t="n"/>
      <c r="I132" s="34" t="n"/>
      <c r="J132" s="34" t="n"/>
      <c r="K132" s="34" t="n"/>
      <c r="L132" s="34" t="n"/>
      <c r="M132" s="17" t="n"/>
      <c r="N132" s="33">
        <f>IF($A132="","",IF($M132="","",IF(COUNTIFS(Rateios!$A$6:$A$105,$M132,Rateios!$H$6:$H$105,"Sim",Rateios!$I$6:$I$105,"OK")=1,SUMIFS(Rateios!$G$6:$G$105,Rateios!$A$6:$A$105,$M132,Rateios!$H$6:$H$105,"Sim",Rateios!$I$6:$I$105,"OK"),"")))</f>
        <v/>
      </c>
      <c r="O132" s="17" t="n"/>
      <c r="P132" s="33">
        <f>IF($A132="","",IF($O132="","",IF(COUNTIFS(Rateios!$A$6:$A$105,$O132,Rateios!$H$6:$H$105,"Sim",Rateios!$I$6:$I$105,"OK")=1,SUMIFS(Rateios!$G$6:$G$105,Rateios!$A$6:$A$105,$O132,Rateios!$H$6:$H$105,"Sim",Rateios!$I$6:$I$105,"OK"),"")))</f>
        <v/>
      </c>
      <c r="Q132" s="34" t="n"/>
      <c r="R132" s="33">
        <f>IF($A132="","",IF($H132="","",$H132-N($I132)-N($J132)))</f>
        <v/>
      </c>
      <c r="S132" s="33">
        <f>IF($A132="","",IF($H132="","",$H132-N($I132)))</f>
        <v/>
      </c>
      <c r="T132" s="33">
        <f>IF($A132="","",IF($H132="","",$S132+N($K132)+N($L132)+N($N132)+N($P132)+N($Q132)))</f>
        <v/>
      </c>
      <c r="U132" s="33">
        <f>IF($A132="","",IF($T132="","",$T132-SUM($R132,$J132:$L132,$N132,$P132,$Q132)))</f>
        <v/>
      </c>
      <c r="V132" s="35">
        <f>IF($A132="","",IF(OR($T132="",$T132=0),"",IFERROR((N($N132)+N($P132))/$T132,"")))</f>
        <v/>
      </c>
      <c r="W132" s="20">
        <f>IF($A132="","",IF($D132="Inativo","Inativo",IF($B132="","Revisar: produto ausente",IF($H132="","Sem base de custo",IF($E132="","Revisar: data-base ausente",IF(OR($C132="",$F132="",$G132=""),"Revisar: identificação incompleta",IF(COUNTIF($A$6:$A$155,$A132)&gt;1,"Revisar: SKU duplicado",IF(OR($H132&lt;0,N($I132)&lt;0,N($J132)&lt;0,N($K132)&lt;0,N($L132)&lt;0,N($Q132)&lt;0),"Revisar: valor negativo",IF($H132=0,"Revisar: custo base zerado",IF(N($I132)+N($J132)&gt;$H132,"Revisar: impostos acima do custo",IF(AND($M132&lt;&gt;"",$O132&lt;&gt;"",$M132=$O132),"Revisar: rateio duplicado",IF(OR(AND($M132&lt;&gt;"",COUNTIFS(Rateios!$A$6:$A$105,$M132,Rateios!$H$6:$H$105,"Sim",Rateios!$I$6:$I$105,"OK")&lt;&gt;1),AND($O132&lt;&gt;"",COUNTIFS(Rateios!$A$6:$A$105,$O132,Rateios!$H$6:$H$105,"Sim",Rateios!$I$6:$I$105,"OK")&lt;&gt;1)),"Revisar: rateio inválido",IF($E132&gt;Resumo!$B$5,"Revisar: data-base futura",IF(Resumo!$B$5-$E132&gt;Resumo!$B$6,"Revisar: data-base vencida",IF(ABS(N($U132))&gt;0.01,"Revisar: diferença de conferência","OK")))))))))))))))</f>
        <v/>
      </c>
      <c r="X132" s="21" t="n"/>
    </row>
    <row r="133" ht="21" customHeight="1">
      <c r="A133" s="16" t="n"/>
      <c r="B133" s="16" t="n"/>
      <c r="C133" s="16" t="n"/>
      <c r="D133" s="17" t="n"/>
      <c r="E133" s="31" t="n"/>
      <c r="F133" s="17" t="n"/>
      <c r="G133" s="16" t="n"/>
      <c r="H133" s="34" t="n"/>
      <c r="I133" s="34" t="n"/>
      <c r="J133" s="34" t="n"/>
      <c r="K133" s="34" t="n"/>
      <c r="L133" s="34" t="n"/>
      <c r="M133" s="17" t="n"/>
      <c r="N133" s="33">
        <f>IF($A133="","",IF($M133="","",IF(COUNTIFS(Rateios!$A$6:$A$105,$M133,Rateios!$H$6:$H$105,"Sim",Rateios!$I$6:$I$105,"OK")=1,SUMIFS(Rateios!$G$6:$G$105,Rateios!$A$6:$A$105,$M133,Rateios!$H$6:$H$105,"Sim",Rateios!$I$6:$I$105,"OK"),"")))</f>
        <v/>
      </c>
      <c r="O133" s="17" t="n"/>
      <c r="P133" s="33">
        <f>IF($A133="","",IF($O133="","",IF(COUNTIFS(Rateios!$A$6:$A$105,$O133,Rateios!$H$6:$H$105,"Sim",Rateios!$I$6:$I$105,"OK")=1,SUMIFS(Rateios!$G$6:$G$105,Rateios!$A$6:$A$105,$O133,Rateios!$H$6:$H$105,"Sim",Rateios!$I$6:$I$105,"OK"),"")))</f>
        <v/>
      </c>
      <c r="Q133" s="34" t="n"/>
      <c r="R133" s="33">
        <f>IF($A133="","",IF($H133="","",$H133-N($I133)-N($J133)))</f>
        <v/>
      </c>
      <c r="S133" s="33">
        <f>IF($A133="","",IF($H133="","",$H133-N($I133)))</f>
        <v/>
      </c>
      <c r="T133" s="33">
        <f>IF($A133="","",IF($H133="","",$S133+N($K133)+N($L133)+N($N133)+N($P133)+N($Q133)))</f>
        <v/>
      </c>
      <c r="U133" s="33">
        <f>IF($A133="","",IF($T133="","",$T133-SUM($R133,$J133:$L133,$N133,$P133,$Q133)))</f>
        <v/>
      </c>
      <c r="V133" s="35">
        <f>IF($A133="","",IF(OR($T133="",$T133=0),"",IFERROR((N($N133)+N($P133))/$T133,"")))</f>
        <v/>
      </c>
      <c r="W133" s="20">
        <f>IF($A133="","",IF($D133="Inativo","Inativo",IF($B133="","Revisar: produto ausente",IF($H133="","Sem base de custo",IF($E133="","Revisar: data-base ausente",IF(OR($C133="",$F133="",$G133=""),"Revisar: identificação incompleta",IF(COUNTIF($A$6:$A$155,$A133)&gt;1,"Revisar: SKU duplicado",IF(OR($H133&lt;0,N($I133)&lt;0,N($J133)&lt;0,N($K133)&lt;0,N($L133)&lt;0,N($Q133)&lt;0),"Revisar: valor negativo",IF($H133=0,"Revisar: custo base zerado",IF(N($I133)+N($J133)&gt;$H133,"Revisar: impostos acima do custo",IF(AND($M133&lt;&gt;"",$O133&lt;&gt;"",$M133=$O133),"Revisar: rateio duplicado",IF(OR(AND($M133&lt;&gt;"",COUNTIFS(Rateios!$A$6:$A$105,$M133,Rateios!$H$6:$H$105,"Sim",Rateios!$I$6:$I$105,"OK")&lt;&gt;1),AND($O133&lt;&gt;"",COUNTIFS(Rateios!$A$6:$A$105,$O133,Rateios!$H$6:$H$105,"Sim",Rateios!$I$6:$I$105,"OK")&lt;&gt;1)),"Revisar: rateio inválido",IF($E133&gt;Resumo!$B$5,"Revisar: data-base futura",IF(Resumo!$B$5-$E133&gt;Resumo!$B$6,"Revisar: data-base vencida",IF(ABS(N($U133))&gt;0.01,"Revisar: diferença de conferência","OK")))))))))))))))</f>
        <v/>
      </c>
      <c r="X133" s="21" t="n"/>
    </row>
    <row r="134" ht="21" customHeight="1">
      <c r="A134" s="16" t="n"/>
      <c r="B134" s="16" t="n"/>
      <c r="C134" s="16" t="n"/>
      <c r="D134" s="17" t="n"/>
      <c r="E134" s="31" t="n"/>
      <c r="F134" s="17" t="n"/>
      <c r="G134" s="16" t="n"/>
      <c r="H134" s="34" t="n"/>
      <c r="I134" s="34" t="n"/>
      <c r="J134" s="34" t="n"/>
      <c r="K134" s="34" t="n"/>
      <c r="L134" s="34" t="n"/>
      <c r="M134" s="17" t="n"/>
      <c r="N134" s="33">
        <f>IF($A134="","",IF($M134="","",IF(COUNTIFS(Rateios!$A$6:$A$105,$M134,Rateios!$H$6:$H$105,"Sim",Rateios!$I$6:$I$105,"OK")=1,SUMIFS(Rateios!$G$6:$G$105,Rateios!$A$6:$A$105,$M134,Rateios!$H$6:$H$105,"Sim",Rateios!$I$6:$I$105,"OK"),"")))</f>
        <v/>
      </c>
      <c r="O134" s="17" t="n"/>
      <c r="P134" s="33">
        <f>IF($A134="","",IF($O134="","",IF(COUNTIFS(Rateios!$A$6:$A$105,$O134,Rateios!$H$6:$H$105,"Sim",Rateios!$I$6:$I$105,"OK")=1,SUMIFS(Rateios!$G$6:$G$105,Rateios!$A$6:$A$105,$O134,Rateios!$H$6:$H$105,"Sim",Rateios!$I$6:$I$105,"OK"),"")))</f>
        <v/>
      </c>
      <c r="Q134" s="34" t="n"/>
      <c r="R134" s="33">
        <f>IF($A134="","",IF($H134="","",$H134-N($I134)-N($J134)))</f>
        <v/>
      </c>
      <c r="S134" s="33">
        <f>IF($A134="","",IF($H134="","",$H134-N($I134)))</f>
        <v/>
      </c>
      <c r="T134" s="33">
        <f>IF($A134="","",IF($H134="","",$S134+N($K134)+N($L134)+N($N134)+N($P134)+N($Q134)))</f>
        <v/>
      </c>
      <c r="U134" s="33">
        <f>IF($A134="","",IF($T134="","",$T134-SUM($R134,$J134:$L134,$N134,$P134,$Q134)))</f>
        <v/>
      </c>
      <c r="V134" s="35">
        <f>IF($A134="","",IF(OR($T134="",$T134=0),"",IFERROR((N($N134)+N($P134))/$T134,"")))</f>
        <v/>
      </c>
      <c r="W134" s="20">
        <f>IF($A134="","",IF($D134="Inativo","Inativo",IF($B134="","Revisar: produto ausente",IF($H134="","Sem base de custo",IF($E134="","Revisar: data-base ausente",IF(OR($C134="",$F134="",$G134=""),"Revisar: identificação incompleta",IF(COUNTIF($A$6:$A$155,$A134)&gt;1,"Revisar: SKU duplicado",IF(OR($H134&lt;0,N($I134)&lt;0,N($J134)&lt;0,N($K134)&lt;0,N($L134)&lt;0,N($Q134)&lt;0),"Revisar: valor negativo",IF($H134=0,"Revisar: custo base zerado",IF(N($I134)+N($J134)&gt;$H134,"Revisar: impostos acima do custo",IF(AND($M134&lt;&gt;"",$O134&lt;&gt;"",$M134=$O134),"Revisar: rateio duplicado",IF(OR(AND($M134&lt;&gt;"",COUNTIFS(Rateios!$A$6:$A$105,$M134,Rateios!$H$6:$H$105,"Sim",Rateios!$I$6:$I$105,"OK")&lt;&gt;1),AND($O134&lt;&gt;"",COUNTIFS(Rateios!$A$6:$A$105,$O134,Rateios!$H$6:$H$105,"Sim",Rateios!$I$6:$I$105,"OK")&lt;&gt;1)),"Revisar: rateio inválido",IF($E134&gt;Resumo!$B$5,"Revisar: data-base futura",IF(Resumo!$B$5-$E134&gt;Resumo!$B$6,"Revisar: data-base vencida",IF(ABS(N($U134))&gt;0.01,"Revisar: diferença de conferência","OK")))))))))))))))</f>
        <v/>
      </c>
      <c r="X134" s="21" t="n"/>
    </row>
    <row r="135" ht="21" customHeight="1">
      <c r="A135" s="16" t="n"/>
      <c r="B135" s="16" t="n"/>
      <c r="C135" s="16" t="n"/>
      <c r="D135" s="17" t="n"/>
      <c r="E135" s="31" t="n"/>
      <c r="F135" s="17" t="n"/>
      <c r="G135" s="16" t="n"/>
      <c r="H135" s="34" t="n"/>
      <c r="I135" s="34" t="n"/>
      <c r="J135" s="34" t="n"/>
      <c r="K135" s="34" t="n"/>
      <c r="L135" s="34" t="n"/>
      <c r="M135" s="17" t="n"/>
      <c r="N135" s="33">
        <f>IF($A135="","",IF($M135="","",IF(COUNTIFS(Rateios!$A$6:$A$105,$M135,Rateios!$H$6:$H$105,"Sim",Rateios!$I$6:$I$105,"OK")=1,SUMIFS(Rateios!$G$6:$G$105,Rateios!$A$6:$A$105,$M135,Rateios!$H$6:$H$105,"Sim",Rateios!$I$6:$I$105,"OK"),"")))</f>
        <v/>
      </c>
      <c r="O135" s="17" t="n"/>
      <c r="P135" s="33">
        <f>IF($A135="","",IF($O135="","",IF(COUNTIFS(Rateios!$A$6:$A$105,$O135,Rateios!$H$6:$H$105,"Sim",Rateios!$I$6:$I$105,"OK")=1,SUMIFS(Rateios!$G$6:$G$105,Rateios!$A$6:$A$105,$O135,Rateios!$H$6:$H$105,"Sim",Rateios!$I$6:$I$105,"OK"),"")))</f>
        <v/>
      </c>
      <c r="Q135" s="34" t="n"/>
      <c r="R135" s="33">
        <f>IF($A135="","",IF($H135="","",$H135-N($I135)-N($J135)))</f>
        <v/>
      </c>
      <c r="S135" s="33">
        <f>IF($A135="","",IF($H135="","",$H135-N($I135)))</f>
        <v/>
      </c>
      <c r="T135" s="33">
        <f>IF($A135="","",IF($H135="","",$S135+N($K135)+N($L135)+N($N135)+N($P135)+N($Q135)))</f>
        <v/>
      </c>
      <c r="U135" s="33">
        <f>IF($A135="","",IF($T135="","",$T135-SUM($R135,$J135:$L135,$N135,$P135,$Q135)))</f>
        <v/>
      </c>
      <c r="V135" s="35">
        <f>IF($A135="","",IF(OR($T135="",$T135=0),"",IFERROR((N($N135)+N($P135))/$T135,"")))</f>
        <v/>
      </c>
      <c r="W135" s="20">
        <f>IF($A135="","",IF($D135="Inativo","Inativo",IF($B135="","Revisar: produto ausente",IF($H135="","Sem base de custo",IF($E135="","Revisar: data-base ausente",IF(OR($C135="",$F135="",$G135=""),"Revisar: identificação incompleta",IF(COUNTIF($A$6:$A$155,$A135)&gt;1,"Revisar: SKU duplicado",IF(OR($H135&lt;0,N($I135)&lt;0,N($J135)&lt;0,N($K135)&lt;0,N($L135)&lt;0,N($Q135)&lt;0),"Revisar: valor negativo",IF($H135=0,"Revisar: custo base zerado",IF(N($I135)+N($J135)&gt;$H135,"Revisar: impostos acima do custo",IF(AND($M135&lt;&gt;"",$O135&lt;&gt;"",$M135=$O135),"Revisar: rateio duplicado",IF(OR(AND($M135&lt;&gt;"",COUNTIFS(Rateios!$A$6:$A$105,$M135,Rateios!$H$6:$H$105,"Sim",Rateios!$I$6:$I$105,"OK")&lt;&gt;1),AND($O135&lt;&gt;"",COUNTIFS(Rateios!$A$6:$A$105,$O135,Rateios!$H$6:$H$105,"Sim",Rateios!$I$6:$I$105,"OK")&lt;&gt;1)),"Revisar: rateio inválido",IF($E135&gt;Resumo!$B$5,"Revisar: data-base futura",IF(Resumo!$B$5-$E135&gt;Resumo!$B$6,"Revisar: data-base vencida",IF(ABS(N($U135))&gt;0.01,"Revisar: diferença de conferência","OK")))))))))))))))</f>
        <v/>
      </c>
      <c r="X135" s="21" t="n"/>
    </row>
    <row r="136" ht="21" customHeight="1">
      <c r="A136" s="16" t="n"/>
      <c r="B136" s="16" t="n"/>
      <c r="C136" s="16" t="n"/>
      <c r="D136" s="17" t="n"/>
      <c r="E136" s="31" t="n"/>
      <c r="F136" s="17" t="n"/>
      <c r="G136" s="16" t="n"/>
      <c r="H136" s="34" t="n"/>
      <c r="I136" s="34" t="n"/>
      <c r="J136" s="34" t="n"/>
      <c r="K136" s="34" t="n"/>
      <c r="L136" s="34" t="n"/>
      <c r="M136" s="17" t="n"/>
      <c r="N136" s="33">
        <f>IF($A136="","",IF($M136="","",IF(COUNTIFS(Rateios!$A$6:$A$105,$M136,Rateios!$H$6:$H$105,"Sim",Rateios!$I$6:$I$105,"OK")=1,SUMIFS(Rateios!$G$6:$G$105,Rateios!$A$6:$A$105,$M136,Rateios!$H$6:$H$105,"Sim",Rateios!$I$6:$I$105,"OK"),"")))</f>
        <v/>
      </c>
      <c r="O136" s="17" t="n"/>
      <c r="P136" s="33">
        <f>IF($A136="","",IF($O136="","",IF(COUNTIFS(Rateios!$A$6:$A$105,$O136,Rateios!$H$6:$H$105,"Sim",Rateios!$I$6:$I$105,"OK")=1,SUMIFS(Rateios!$G$6:$G$105,Rateios!$A$6:$A$105,$O136,Rateios!$H$6:$H$105,"Sim",Rateios!$I$6:$I$105,"OK"),"")))</f>
        <v/>
      </c>
      <c r="Q136" s="34" t="n"/>
      <c r="R136" s="33">
        <f>IF($A136="","",IF($H136="","",$H136-N($I136)-N($J136)))</f>
        <v/>
      </c>
      <c r="S136" s="33">
        <f>IF($A136="","",IF($H136="","",$H136-N($I136)))</f>
        <v/>
      </c>
      <c r="T136" s="33">
        <f>IF($A136="","",IF($H136="","",$S136+N($K136)+N($L136)+N($N136)+N($P136)+N($Q136)))</f>
        <v/>
      </c>
      <c r="U136" s="33">
        <f>IF($A136="","",IF($T136="","",$T136-SUM($R136,$J136:$L136,$N136,$P136,$Q136)))</f>
        <v/>
      </c>
      <c r="V136" s="35">
        <f>IF($A136="","",IF(OR($T136="",$T136=0),"",IFERROR((N($N136)+N($P136))/$T136,"")))</f>
        <v/>
      </c>
      <c r="W136" s="20">
        <f>IF($A136="","",IF($D136="Inativo","Inativo",IF($B136="","Revisar: produto ausente",IF($H136="","Sem base de custo",IF($E136="","Revisar: data-base ausente",IF(OR($C136="",$F136="",$G136=""),"Revisar: identificação incompleta",IF(COUNTIF($A$6:$A$155,$A136)&gt;1,"Revisar: SKU duplicado",IF(OR($H136&lt;0,N($I136)&lt;0,N($J136)&lt;0,N($K136)&lt;0,N($L136)&lt;0,N($Q136)&lt;0),"Revisar: valor negativo",IF($H136=0,"Revisar: custo base zerado",IF(N($I136)+N($J136)&gt;$H136,"Revisar: impostos acima do custo",IF(AND($M136&lt;&gt;"",$O136&lt;&gt;"",$M136=$O136),"Revisar: rateio duplicado",IF(OR(AND($M136&lt;&gt;"",COUNTIFS(Rateios!$A$6:$A$105,$M136,Rateios!$H$6:$H$105,"Sim",Rateios!$I$6:$I$105,"OK")&lt;&gt;1),AND($O136&lt;&gt;"",COUNTIFS(Rateios!$A$6:$A$105,$O136,Rateios!$H$6:$H$105,"Sim",Rateios!$I$6:$I$105,"OK")&lt;&gt;1)),"Revisar: rateio inválido",IF($E136&gt;Resumo!$B$5,"Revisar: data-base futura",IF(Resumo!$B$5-$E136&gt;Resumo!$B$6,"Revisar: data-base vencida",IF(ABS(N($U136))&gt;0.01,"Revisar: diferença de conferência","OK")))))))))))))))</f>
        <v/>
      </c>
      <c r="X136" s="21" t="n"/>
    </row>
    <row r="137" ht="21" customHeight="1">
      <c r="A137" s="16" t="n"/>
      <c r="B137" s="16" t="n"/>
      <c r="C137" s="16" t="n"/>
      <c r="D137" s="17" t="n"/>
      <c r="E137" s="31" t="n"/>
      <c r="F137" s="17" t="n"/>
      <c r="G137" s="16" t="n"/>
      <c r="H137" s="34" t="n"/>
      <c r="I137" s="34" t="n"/>
      <c r="J137" s="34" t="n"/>
      <c r="K137" s="34" t="n"/>
      <c r="L137" s="34" t="n"/>
      <c r="M137" s="17" t="n"/>
      <c r="N137" s="33">
        <f>IF($A137="","",IF($M137="","",IF(COUNTIFS(Rateios!$A$6:$A$105,$M137,Rateios!$H$6:$H$105,"Sim",Rateios!$I$6:$I$105,"OK")=1,SUMIFS(Rateios!$G$6:$G$105,Rateios!$A$6:$A$105,$M137,Rateios!$H$6:$H$105,"Sim",Rateios!$I$6:$I$105,"OK"),"")))</f>
        <v/>
      </c>
      <c r="O137" s="17" t="n"/>
      <c r="P137" s="33">
        <f>IF($A137="","",IF($O137="","",IF(COUNTIFS(Rateios!$A$6:$A$105,$O137,Rateios!$H$6:$H$105,"Sim",Rateios!$I$6:$I$105,"OK")=1,SUMIFS(Rateios!$G$6:$G$105,Rateios!$A$6:$A$105,$O137,Rateios!$H$6:$H$105,"Sim",Rateios!$I$6:$I$105,"OK"),"")))</f>
        <v/>
      </c>
      <c r="Q137" s="34" t="n"/>
      <c r="R137" s="33">
        <f>IF($A137="","",IF($H137="","",$H137-N($I137)-N($J137)))</f>
        <v/>
      </c>
      <c r="S137" s="33">
        <f>IF($A137="","",IF($H137="","",$H137-N($I137)))</f>
        <v/>
      </c>
      <c r="T137" s="33">
        <f>IF($A137="","",IF($H137="","",$S137+N($K137)+N($L137)+N($N137)+N($P137)+N($Q137)))</f>
        <v/>
      </c>
      <c r="U137" s="33">
        <f>IF($A137="","",IF($T137="","",$T137-SUM($R137,$J137:$L137,$N137,$P137,$Q137)))</f>
        <v/>
      </c>
      <c r="V137" s="35">
        <f>IF($A137="","",IF(OR($T137="",$T137=0),"",IFERROR((N($N137)+N($P137))/$T137,"")))</f>
        <v/>
      </c>
      <c r="W137" s="20">
        <f>IF($A137="","",IF($D137="Inativo","Inativo",IF($B137="","Revisar: produto ausente",IF($H137="","Sem base de custo",IF($E137="","Revisar: data-base ausente",IF(OR($C137="",$F137="",$G137=""),"Revisar: identificação incompleta",IF(COUNTIF($A$6:$A$155,$A137)&gt;1,"Revisar: SKU duplicado",IF(OR($H137&lt;0,N($I137)&lt;0,N($J137)&lt;0,N($K137)&lt;0,N($L137)&lt;0,N($Q137)&lt;0),"Revisar: valor negativo",IF($H137=0,"Revisar: custo base zerado",IF(N($I137)+N($J137)&gt;$H137,"Revisar: impostos acima do custo",IF(AND($M137&lt;&gt;"",$O137&lt;&gt;"",$M137=$O137),"Revisar: rateio duplicado",IF(OR(AND($M137&lt;&gt;"",COUNTIFS(Rateios!$A$6:$A$105,$M137,Rateios!$H$6:$H$105,"Sim",Rateios!$I$6:$I$105,"OK")&lt;&gt;1),AND($O137&lt;&gt;"",COUNTIFS(Rateios!$A$6:$A$105,$O137,Rateios!$H$6:$H$105,"Sim",Rateios!$I$6:$I$105,"OK")&lt;&gt;1)),"Revisar: rateio inválido",IF($E137&gt;Resumo!$B$5,"Revisar: data-base futura",IF(Resumo!$B$5-$E137&gt;Resumo!$B$6,"Revisar: data-base vencida",IF(ABS(N($U137))&gt;0.01,"Revisar: diferença de conferência","OK")))))))))))))))</f>
        <v/>
      </c>
      <c r="X137" s="21" t="n"/>
    </row>
    <row r="138" ht="21" customHeight="1">
      <c r="A138" s="16" t="n"/>
      <c r="B138" s="16" t="n"/>
      <c r="C138" s="16" t="n"/>
      <c r="D138" s="17" t="n"/>
      <c r="E138" s="31" t="n"/>
      <c r="F138" s="17" t="n"/>
      <c r="G138" s="16" t="n"/>
      <c r="H138" s="34" t="n"/>
      <c r="I138" s="34" t="n"/>
      <c r="J138" s="34" t="n"/>
      <c r="K138" s="34" t="n"/>
      <c r="L138" s="34" t="n"/>
      <c r="M138" s="17" t="n"/>
      <c r="N138" s="33">
        <f>IF($A138="","",IF($M138="","",IF(COUNTIFS(Rateios!$A$6:$A$105,$M138,Rateios!$H$6:$H$105,"Sim",Rateios!$I$6:$I$105,"OK")=1,SUMIFS(Rateios!$G$6:$G$105,Rateios!$A$6:$A$105,$M138,Rateios!$H$6:$H$105,"Sim",Rateios!$I$6:$I$105,"OK"),"")))</f>
        <v/>
      </c>
      <c r="O138" s="17" t="n"/>
      <c r="P138" s="33">
        <f>IF($A138="","",IF($O138="","",IF(COUNTIFS(Rateios!$A$6:$A$105,$O138,Rateios!$H$6:$H$105,"Sim",Rateios!$I$6:$I$105,"OK")=1,SUMIFS(Rateios!$G$6:$G$105,Rateios!$A$6:$A$105,$O138,Rateios!$H$6:$H$105,"Sim",Rateios!$I$6:$I$105,"OK"),"")))</f>
        <v/>
      </c>
      <c r="Q138" s="34" t="n"/>
      <c r="R138" s="33">
        <f>IF($A138="","",IF($H138="","",$H138-N($I138)-N($J138)))</f>
        <v/>
      </c>
      <c r="S138" s="33">
        <f>IF($A138="","",IF($H138="","",$H138-N($I138)))</f>
        <v/>
      </c>
      <c r="T138" s="33">
        <f>IF($A138="","",IF($H138="","",$S138+N($K138)+N($L138)+N($N138)+N($P138)+N($Q138)))</f>
        <v/>
      </c>
      <c r="U138" s="33">
        <f>IF($A138="","",IF($T138="","",$T138-SUM($R138,$J138:$L138,$N138,$P138,$Q138)))</f>
        <v/>
      </c>
      <c r="V138" s="35">
        <f>IF($A138="","",IF(OR($T138="",$T138=0),"",IFERROR((N($N138)+N($P138))/$T138,"")))</f>
        <v/>
      </c>
      <c r="W138" s="20">
        <f>IF($A138="","",IF($D138="Inativo","Inativo",IF($B138="","Revisar: produto ausente",IF($H138="","Sem base de custo",IF($E138="","Revisar: data-base ausente",IF(OR($C138="",$F138="",$G138=""),"Revisar: identificação incompleta",IF(COUNTIF($A$6:$A$155,$A138)&gt;1,"Revisar: SKU duplicado",IF(OR($H138&lt;0,N($I138)&lt;0,N($J138)&lt;0,N($K138)&lt;0,N($L138)&lt;0,N($Q138)&lt;0),"Revisar: valor negativo",IF($H138=0,"Revisar: custo base zerado",IF(N($I138)+N($J138)&gt;$H138,"Revisar: impostos acima do custo",IF(AND($M138&lt;&gt;"",$O138&lt;&gt;"",$M138=$O138),"Revisar: rateio duplicado",IF(OR(AND($M138&lt;&gt;"",COUNTIFS(Rateios!$A$6:$A$105,$M138,Rateios!$H$6:$H$105,"Sim",Rateios!$I$6:$I$105,"OK")&lt;&gt;1),AND($O138&lt;&gt;"",COUNTIFS(Rateios!$A$6:$A$105,$O138,Rateios!$H$6:$H$105,"Sim",Rateios!$I$6:$I$105,"OK")&lt;&gt;1)),"Revisar: rateio inválido",IF($E138&gt;Resumo!$B$5,"Revisar: data-base futura",IF(Resumo!$B$5-$E138&gt;Resumo!$B$6,"Revisar: data-base vencida",IF(ABS(N($U138))&gt;0.01,"Revisar: diferença de conferência","OK")))))))))))))))</f>
        <v/>
      </c>
      <c r="X138" s="21" t="n"/>
    </row>
    <row r="139" ht="21" customHeight="1">
      <c r="A139" s="16" t="n"/>
      <c r="B139" s="16" t="n"/>
      <c r="C139" s="16" t="n"/>
      <c r="D139" s="17" t="n"/>
      <c r="E139" s="31" t="n"/>
      <c r="F139" s="17" t="n"/>
      <c r="G139" s="16" t="n"/>
      <c r="H139" s="34" t="n"/>
      <c r="I139" s="34" t="n"/>
      <c r="J139" s="34" t="n"/>
      <c r="K139" s="34" t="n"/>
      <c r="L139" s="34" t="n"/>
      <c r="M139" s="17" t="n"/>
      <c r="N139" s="33">
        <f>IF($A139="","",IF($M139="","",IF(COUNTIFS(Rateios!$A$6:$A$105,$M139,Rateios!$H$6:$H$105,"Sim",Rateios!$I$6:$I$105,"OK")=1,SUMIFS(Rateios!$G$6:$G$105,Rateios!$A$6:$A$105,$M139,Rateios!$H$6:$H$105,"Sim",Rateios!$I$6:$I$105,"OK"),"")))</f>
        <v/>
      </c>
      <c r="O139" s="17" t="n"/>
      <c r="P139" s="33">
        <f>IF($A139="","",IF($O139="","",IF(COUNTIFS(Rateios!$A$6:$A$105,$O139,Rateios!$H$6:$H$105,"Sim",Rateios!$I$6:$I$105,"OK")=1,SUMIFS(Rateios!$G$6:$G$105,Rateios!$A$6:$A$105,$O139,Rateios!$H$6:$H$105,"Sim",Rateios!$I$6:$I$105,"OK"),"")))</f>
        <v/>
      </c>
      <c r="Q139" s="34" t="n"/>
      <c r="R139" s="33">
        <f>IF($A139="","",IF($H139="","",$H139-N($I139)-N($J139)))</f>
        <v/>
      </c>
      <c r="S139" s="33">
        <f>IF($A139="","",IF($H139="","",$H139-N($I139)))</f>
        <v/>
      </c>
      <c r="T139" s="33">
        <f>IF($A139="","",IF($H139="","",$S139+N($K139)+N($L139)+N($N139)+N($P139)+N($Q139)))</f>
        <v/>
      </c>
      <c r="U139" s="33">
        <f>IF($A139="","",IF($T139="","",$T139-SUM($R139,$J139:$L139,$N139,$P139,$Q139)))</f>
        <v/>
      </c>
      <c r="V139" s="35">
        <f>IF($A139="","",IF(OR($T139="",$T139=0),"",IFERROR((N($N139)+N($P139))/$T139,"")))</f>
        <v/>
      </c>
      <c r="W139" s="20">
        <f>IF($A139="","",IF($D139="Inativo","Inativo",IF($B139="","Revisar: produto ausente",IF($H139="","Sem base de custo",IF($E139="","Revisar: data-base ausente",IF(OR($C139="",$F139="",$G139=""),"Revisar: identificação incompleta",IF(COUNTIF($A$6:$A$155,$A139)&gt;1,"Revisar: SKU duplicado",IF(OR($H139&lt;0,N($I139)&lt;0,N($J139)&lt;0,N($K139)&lt;0,N($L139)&lt;0,N($Q139)&lt;0),"Revisar: valor negativo",IF($H139=0,"Revisar: custo base zerado",IF(N($I139)+N($J139)&gt;$H139,"Revisar: impostos acima do custo",IF(AND($M139&lt;&gt;"",$O139&lt;&gt;"",$M139=$O139),"Revisar: rateio duplicado",IF(OR(AND($M139&lt;&gt;"",COUNTIFS(Rateios!$A$6:$A$105,$M139,Rateios!$H$6:$H$105,"Sim",Rateios!$I$6:$I$105,"OK")&lt;&gt;1),AND($O139&lt;&gt;"",COUNTIFS(Rateios!$A$6:$A$105,$O139,Rateios!$H$6:$H$105,"Sim",Rateios!$I$6:$I$105,"OK")&lt;&gt;1)),"Revisar: rateio inválido",IF($E139&gt;Resumo!$B$5,"Revisar: data-base futura",IF(Resumo!$B$5-$E139&gt;Resumo!$B$6,"Revisar: data-base vencida",IF(ABS(N($U139))&gt;0.01,"Revisar: diferença de conferência","OK")))))))))))))))</f>
        <v/>
      </c>
      <c r="X139" s="21" t="n"/>
    </row>
    <row r="140" ht="21" customHeight="1">
      <c r="A140" s="16" t="n"/>
      <c r="B140" s="16" t="n"/>
      <c r="C140" s="16" t="n"/>
      <c r="D140" s="17" t="n"/>
      <c r="E140" s="31" t="n"/>
      <c r="F140" s="17" t="n"/>
      <c r="G140" s="16" t="n"/>
      <c r="H140" s="34" t="n"/>
      <c r="I140" s="34" t="n"/>
      <c r="J140" s="34" t="n"/>
      <c r="K140" s="34" t="n"/>
      <c r="L140" s="34" t="n"/>
      <c r="M140" s="17" t="n"/>
      <c r="N140" s="33">
        <f>IF($A140="","",IF($M140="","",IF(COUNTIFS(Rateios!$A$6:$A$105,$M140,Rateios!$H$6:$H$105,"Sim",Rateios!$I$6:$I$105,"OK")=1,SUMIFS(Rateios!$G$6:$G$105,Rateios!$A$6:$A$105,$M140,Rateios!$H$6:$H$105,"Sim",Rateios!$I$6:$I$105,"OK"),"")))</f>
        <v/>
      </c>
      <c r="O140" s="17" t="n"/>
      <c r="P140" s="33">
        <f>IF($A140="","",IF($O140="","",IF(COUNTIFS(Rateios!$A$6:$A$105,$O140,Rateios!$H$6:$H$105,"Sim",Rateios!$I$6:$I$105,"OK")=1,SUMIFS(Rateios!$G$6:$G$105,Rateios!$A$6:$A$105,$O140,Rateios!$H$6:$H$105,"Sim",Rateios!$I$6:$I$105,"OK"),"")))</f>
        <v/>
      </c>
      <c r="Q140" s="34" t="n"/>
      <c r="R140" s="33">
        <f>IF($A140="","",IF($H140="","",$H140-N($I140)-N($J140)))</f>
        <v/>
      </c>
      <c r="S140" s="33">
        <f>IF($A140="","",IF($H140="","",$H140-N($I140)))</f>
        <v/>
      </c>
      <c r="T140" s="33">
        <f>IF($A140="","",IF($H140="","",$S140+N($K140)+N($L140)+N($N140)+N($P140)+N($Q140)))</f>
        <v/>
      </c>
      <c r="U140" s="33">
        <f>IF($A140="","",IF($T140="","",$T140-SUM($R140,$J140:$L140,$N140,$P140,$Q140)))</f>
        <v/>
      </c>
      <c r="V140" s="35">
        <f>IF($A140="","",IF(OR($T140="",$T140=0),"",IFERROR((N($N140)+N($P140))/$T140,"")))</f>
        <v/>
      </c>
      <c r="W140" s="20">
        <f>IF($A140="","",IF($D140="Inativo","Inativo",IF($B140="","Revisar: produto ausente",IF($H140="","Sem base de custo",IF($E140="","Revisar: data-base ausente",IF(OR($C140="",$F140="",$G140=""),"Revisar: identificação incompleta",IF(COUNTIF($A$6:$A$155,$A140)&gt;1,"Revisar: SKU duplicado",IF(OR($H140&lt;0,N($I140)&lt;0,N($J140)&lt;0,N($K140)&lt;0,N($L140)&lt;0,N($Q140)&lt;0),"Revisar: valor negativo",IF($H140=0,"Revisar: custo base zerado",IF(N($I140)+N($J140)&gt;$H140,"Revisar: impostos acima do custo",IF(AND($M140&lt;&gt;"",$O140&lt;&gt;"",$M140=$O140),"Revisar: rateio duplicado",IF(OR(AND($M140&lt;&gt;"",COUNTIFS(Rateios!$A$6:$A$105,$M140,Rateios!$H$6:$H$105,"Sim",Rateios!$I$6:$I$105,"OK")&lt;&gt;1),AND($O140&lt;&gt;"",COUNTIFS(Rateios!$A$6:$A$105,$O140,Rateios!$H$6:$H$105,"Sim",Rateios!$I$6:$I$105,"OK")&lt;&gt;1)),"Revisar: rateio inválido",IF($E140&gt;Resumo!$B$5,"Revisar: data-base futura",IF(Resumo!$B$5-$E140&gt;Resumo!$B$6,"Revisar: data-base vencida",IF(ABS(N($U140))&gt;0.01,"Revisar: diferença de conferência","OK")))))))))))))))</f>
        <v/>
      </c>
      <c r="X140" s="21" t="n"/>
    </row>
    <row r="141" ht="21" customHeight="1">
      <c r="A141" s="16" t="n"/>
      <c r="B141" s="16" t="n"/>
      <c r="C141" s="16" t="n"/>
      <c r="D141" s="17" t="n"/>
      <c r="E141" s="31" t="n"/>
      <c r="F141" s="17" t="n"/>
      <c r="G141" s="16" t="n"/>
      <c r="H141" s="34" t="n"/>
      <c r="I141" s="34" t="n"/>
      <c r="J141" s="34" t="n"/>
      <c r="K141" s="34" t="n"/>
      <c r="L141" s="34" t="n"/>
      <c r="M141" s="17" t="n"/>
      <c r="N141" s="33">
        <f>IF($A141="","",IF($M141="","",IF(COUNTIFS(Rateios!$A$6:$A$105,$M141,Rateios!$H$6:$H$105,"Sim",Rateios!$I$6:$I$105,"OK")=1,SUMIFS(Rateios!$G$6:$G$105,Rateios!$A$6:$A$105,$M141,Rateios!$H$6:$H$105,"Sim",Rateios!$I$6:$I$105,"OK"),"")))</f>
        <v/>
      </c>
      <c r="O141" s="17" t="n"/>
      <c r="P141" s="33">
        <f>IF($A141="","",IF($O141="","",IF(COUNTIFS(Rateios!$A$6:$A$105,$O141,Rateios!$H$6:$H$105,"Sim",Rateios!$I$6:$I$105,"OK")=1,SUMIFS(Rateios!$G$6:$G$105,Rateios!$A$6:$A$105,$O141,Rateios!$H$6:$H$105,"Sim",Rateios!$I$6:$I$105,"OK"),"")))</f>
        <v/>
      </c>
      <c r="Q141" s="34" t="n"/>
      <c r="R141" s="33">
        <f>IF($A141="","",IF($H141="","",$H141-N($I141)-N($J141)))</f>
        <v/>
      </c>
      <c r="S141" s="33">
        <f>IF($A141="","",IF($H141="","",$H141-N($I141)))</f>
        <v/>
      </c>
      <c r="T141" s="33">
        <f>IF($A141="","",IF($H141="","",$S141+N($K141)+N($L141)+N($N141)+N($P141)+N($Q141)))</f>
        <v/>
      </c>
      <c r="U141" s="33">
        <f>IF($A141="","",IF($T141="","",$T141-SUM($R141,$J141:$L141,$N141,$P141,$Q141)))</f>
        <v/>
      </c>
      <c r="V141" s="35">
        <f>IF($A141="","",IF(OR($T141="",$T141=0),"",IFERROR((N($N141)+N($P141))/$T141,"")))</f>
        <v/>
      </c>
      <c r="W141" s="20">
        <f>IF($A141="","",IF($D141="Inativo","Inativo",IF($B141="","Revisar: produto ausente",IF($H141="","Sem base de custo",IF($E141="","Revisar: data-base ausente",IF(OR($C141="",$F141="",$G141=""),"Revisar: identificação incompleta",IF(COUNTIF($A$6:$A$155,$A141)&gt;1,"Revisar: SKU duplicado",IF(OR($H141&lt;0,N($I141)&lt;0,N($J141)&lt;0,N($K141)&lt;0,N($L141)&lt;0,N($Q141)&lt;0),"Revisar: valor negativo",IF($H141=0,"Revisar: custo base zerado",IF(N($I141)+N($J141)&gt;$H141,"Revisar: impostos acima do custo",IF(AND($M141&lt;&gt;"",$O141&lt;&gt;"",$M141=$O141),"Revisar: rateio duplicado",IF(OR(AND($M141&lt;&gt;"",COUNTIFS(Rateios!$A$6:$A$105,$M141,Rateios!$H$6:$H$105,"Sim",Rateios!$I$6:$I$105,"OK")&lt;&gt;1),AND($O141&lt;&gt;"",COUNTIFS(Rateios!$A$6:$A$105,$O141,Rateios!$H$6:$H$105,"Sim",Rateios!$I$6:$I$105,"OK")&lt;&gt;1)),"Revisar: rateio inválido",IF($E141&gt;Resumo!$B$5,"Revisar: data-base futura",IF(Resumo!$B$5-$E141&gt;Resumo!$B$6,"Revisar: data-base vencida",IF(ABS(N($U141))&gt;0.01,"Revisar: diferença de conferência","OK")))))))))))))))</f>
        <v/>
      </c>
      <c r="X141" s="21" t="n"/>
    </row>
    <row r="142" ht="21" customHeight="1">
      <c r="A142" s="16" t="n"/>
      <c r="B142" s="16" t="n"/>
      <c r="C142" s="16" t="n"/>
      <c r="D142" s="17" t="n"/>
      <c r="E142" s="31" t="n"/>
      <c r="F142" s="17" t="n"/>
      <c r="G142" s="16" t="n"/>
      <c r="H142" s="34" t="n"/>
      <c r="I142" s="34" t="n"/>
      <c r="J142" s="34" t="n"/>
      <c r="K142" s="34" t="n"/>
      <c r="L142" s="34" t="n"/>
      <c r="M142" s="17" t="n"/>
      <c r="N142" s="33">
        <f>IF($A142="","",IF($M142="","",IF(COUNTIFS(Rateios!$A$6:$A$105,$M142,Rateios!$H$6:$H$105,"Sim",Rateios!$I$6:$I$105,"OK")=1,SUMIFS(Rateios!$G$6:$G$105,Rateios!$A$6:$A$105,$M142,Rateios!$H$6:$H$105,"Sim",Rateios!$I$6:$I$105,"OK"),"")))</f>
        <v/>
      </c>
      <c r="O142" s="17" t="n"/>
      <c r="P142" s="33">
        <f>IF($A142="","",IF($O142="","",IF(COUNTIFS(Rateios!$A$6:$A$105,$O142,Rateios!$H$6:$H$105,"Sim",Rateios!$I$6:$I$105,"OK")=1,SUMIFS(Rateios!$G$6:$G$105,Rateios!$A$6:$A$105,$O142,Rateios!$H$6:$H$105,"Sim",Rateios!$I$6:$I$105,"OK"),"")))</f>
        <v/>
      </c>
      <c r="Q142" s="34" t="n"/>
      <c r="R142" s="33">
        <f>IF($A142="","",IF($H142="","",$H142-N($I142)-N($J142)))</f>
        <v/>
      </c>
      <c r="S142" s="33">
        <f>IF($A142="","",IF($H142="","",$H142-N($I142)))</f>
        <v/>
      </c>
      <c r="T142" s="33">
        <f>IF($A142="","",IF($H142="","",$S142+N($K142)+N($L142)+N($N142)+N($P142)+N($Q142)))</f>
        <v/>
      </c>
      <c r="U142" s="33">
        <f>IF($A142="","",IF($T142="","",$T142-SUM($R142,$J142:$L142,$N142,$P142,$Q142)))</f>
        <v/>
      </c>
      <c r="V142" s="35">
        <f>IF($A142="","",IF(OR($T142="",$T142=0),"",IFERROR((N($N142)+N($P142))/$T142,"")))</f>
        <v/>
      </c>
      <c r="W142" s="20">
        <f>IF($A142="","",IF($D142="Inativo","Inativo",IF($B142="","Revisar: produto ausente",IF($H142="","Sem base de custo",IF($E142="","Revisar: data-base ausente",IF(OR($C142="",$F142="",$G142=""),"Revisar: identificação incompleta",IF(COUNTIF($A$6:$A$155,$A142)&gt;1,"Revisar: SKU duplicado",IF(OR($H142&lt;0,N($I142)&lt;0,N($J142)&lt;0,N($K142)&lt;0,N($L142)&lt;0,N($Q142)&lt;0),"Revisar: valor negativo",IF($H142=0,"Revisar: custo base zerado",IF(N($I142)+N($J142)&gt;$H142,"Revisar: impostos acima do custo",IF(AND($M142&lt;&gt;"",$O142&lt;&gt;"",$M142=$O142),"Revisar: rateio duplicado",IF(OR(AND($M142&lt;&gt;"",COUNTIFS(Rateios!$A$6:$A$105,$M142,Rateios!$H$6:$H$105,"Sim",Rateios!$I$6:$I$105,"OK")&lt;&gt;1),AND($O142&lt;&gt;"",COUNTIFS(Rateios!$A$6:$A$105,$O142,Rateios!$H$6:$H$105,"Sim",Rateios!$I$6:$I$105,"OK")&lt;&gt;1)),"Revisar: rateio inválido",IF($E142&gt;Resumo!$B$5,"Revisar: data-base futura",IF(Resumo!$B$5-$E142&gt;Resumo!$B$6,"Revisar: data-base vencida",IF(ABS(N($U142))&gt;0.01,"Revisar: diferença de conferência","OK")))))))))))))))</f>
        <v/>
      </c>
      <c r="X142" s="21" t="n"/>
    </row>
    <row r="143" ht="21" customHeight="1">
      <c r="A143" s="16" t="n"/>
      <c r="B143" s="16" t="n"/>
      <c r="C143" s="16" t="n"/>
      <c r="D143" s="17" t="n"/>
      <c r="E143" s="31" t="n"/>
      <c r="F143" s="17" t="n"/>
      <c r="G143" s="16" t="n"/>
      <c r="H143" s="34" t="n"/>
      <c r="I143" s="34" t="n"/>
      <c r="J143" s="34" t="n"/>
      <c r="K143" s="34" t="n"/>
      <c r="L143" s="34" t="n"/>
      <c r="M143" s="17" t="n"/>
      <c r="N143" s="33">
        <f>IF($A143="","",IF($M143="","",IF(COUNTIFS(Rateios!$A$6:$A$105,$M143,Rateios!$H$6:$H$105,"Sim",Rateios!$I$6:$I$105,"OK")=1,SUMIFS(Rateios!$G$6:$G$105,Rateios!$A$6:$A$105,$M143,Rateios!$H$6:$H$105,"Sim",Rateios!$I$6:$I$105,"OK"),"")))</f>
        <v/>
      </c>
      <c r="O143" s="17" t="n"/>
      <c r="P143" s="33">
        <f>IF($A143="","",IF($O143="","",IF(COUNTIFS(Rateios!$A$6:$A$105,$O143,Rateios!$H$6:$H$105,"Sim",Rateios!$I$6:$I$105,"OK")=1,SUMIFS(Rateios!$G$6:$G$105,Rateios!$A$6:$A$105,$O143,Rateios!$H$6:$H$105,"Sim",Rateios!$I$6:$I$105,"OK"),"")))</f>
        <v/>
      </c>
      <c r="Q143" s="34" t="n"/>
      <c r="R143" s="33">
        <f>IF($A143="","",IF($H143="","",$H143-N($I143)-N($J143)))</f>
        <v/>
      </c>
      <c r="S143" s="33">
        <f>IF($A143="","",IF($H143="","",$H143-N($I143)))</f>
        <v/>
      </c>
      <c r="T143" s="33">
        <f>IF($A143="","",IF($H143="","",$S143+N($K143)+N($L143)+N($N143)+N($P143)+N($Q143)))</f>
        <v/>
      </c>
      <c r="U143" s="33">
        <f>IF($A143="","",IF($T143="","",$T143-SUM($R143,$J143:$L143,$N143,$P143,$Q143)))</f>
        <v/>
      </c>
      <c r="V143" s="35">
        <f>IF($A143="","",IF(OR($T143="",$T143=0),"",IFERROR((N($N143)+N($P143))/$T143,"")))</f>
        <v/>
      </c>
      <c r="W143" s="20">
        <f>IF($A143="","",IF($D143="Inativo","Inativo",IF($B143="","Revisar: produto ausente",IF($H143="","Sem base de custo",IF($E143="","Revisar: data-base ausente",IF(OR($C143="",$F143="",$G143=""),"Revisar: identificação incompleta",IF(COUNTIF($A$6:$A$155,$A143)&gt;1,"Revisar: SKU duplicado",IF(OR($H143&lt;0,N($I143)&lt;0,N($J143)&lt;0,N($K143)&lt;0,N($L143)&lt;0,N($Q143)&lt;0),"Revisar: valor negativo",IF($H143=0,"Revisar: custo base zerado",IF(N($I143)+N($J143)&gt;$H143,"Revisar: impostos acima do custo",IF(AND($M143&lt;&gt;"",$O143&lt;&gt;"",$M143=$O143),"Revisar: rateio duplicado",IF(OR(AND($M143&lt;&gt;"",COUNTIFS(Rateios!$A$6:$A$105,$M143,Rateios!$H$6:$H$105,"Sim",Rateios!$I$6:$I$105,"OK")&lt;&gt;1),AND($O143&lt;&gt;"",COUNTIFS(Rateios!$A$6:$A$105,$O143,Rateios!$H$6:$H$105,"Sim",Rateios!$I$6:$I$105,"OK")&lt;&gt;1)),"Revisar: rateio inválido",IF($E143&gt;Resumo!$B$5,"Revisar: data-base futura",IF(Resumo!$B$5-$E143&gt;Resumo!$B$6,"Revisar: data-base vencida",IF(ABS(N($U143))&gt;0.01,"Revisar: diferença de conferência","OK")))))))))))))))</f>
        <v/>
      </c>
      <c r="X143" s="21" t="n"/>
    </row>
    <row r="144" ht="21" customHeight="1">
      <c r="A144" s="16" t="n"/>
      <c r="B144" s="16" t="n"/>
      <c r="C144" s="16" t="n"/>
      <c r="D144" s="17" t="n"/>
      <c r="E144" s="31" t="n"/>
      <c r="F144" s="17" t="n"/>
      <c r="G144" s="16" t="n"/>
      <c r="H144" s="34" t="n"/>
      <c r="I144" s="34" t="n"/>
      <c r="J144" s="34" t="n"/>
      <c r="K144" s="34" t="n"/>
      <c r="L144" s="34" t="n"/>
      <c r="M144" s="17" t="n"/>
      <c r="N144" s="33">
        <f>IF($A144="","",IF($M144="","",IF(COUNTIFS(Rateios!$A$6:$A$105,$M144,Rateios!$H$6:$H$105,"Sim",Rateios!$I$6:$I$105,"OK")=1,SUMIFS(Rateios!$G$6:$G$105,Rateios!$A$6:$A$105,$M144,Rateios!$H$6:$H$105,"Sim",Rateios!$I$6:$I$105,"OK"),"")))</f>
        <v/>
      </c>
      <c r="O144" s="17" t="n"/>
      <c r="P144" s="33">
        <f>IF($A144="","",IF($O144="","",IF(COUNTIFS(Rateios!$A$6:$A$105,$O144,Rateios!$H$6:$H$105,"Sim",Rateios!$I$6:$I$105,"OK")=1,SUMIFS(Rateios!$G$6:$G$105,Rateios!$A$6:$A$105,$O144,Rateios!$H$6:$H$105,"Sim",Rateios!$I$6:$I$105,"OK"),"")))</f>
        <v/>
      </c>
      <c r="Q144" s="34" t="n"/>
      <c r="R144" s="33">
        <f>IF($A144="","",IF($H144="","",$H144-N($I144)-N($J144)))</f>
        <v/>
      </c>
      <c r="S144" s="33">
        <f>IF($A144="","",IF($H144="","",$H144-N($I144)))</f>
        <v/>
      </c>
      <c r="T144" s="33">
        <f>IF($A144="","",IF($H144="","",$S144+N($K144)+N($L144)+N($N144)+N($P144)+N($Q144)))</f>
        <v/>
      </c>
      <c r="U144" s="33">
        <f>IF($A144="","",IF($T144="","",$T144-SUM($R144,$J144:$L144,$N144,$P144,$Q144)))</f>
        <v/>
      </c>
      <c r="V144" s="35">
        <f>IF($A144="","",IF(OR($T144="",$T144=0),"",IFERROR((N($N144)+N($P144))/$T144,"")))</f>
        <v/>
      </c>
      <c r="W144" s="20">
        <f>IF($A144="","",IF($D144="Inativo","Inativo",IF($B144="","Revisar: produto ausente",IF($H144="","Sem base de custo",IF($E144="","Revisar: data-base ausente",IF(OR($C144="",$F144="",$G144=""),"Revisar: identificação incompleta",IF(COUNTIF($A$6:$A$155,$A144)&gt;1,"Revisar: SKU duplicado",IF(OR($H144&lt;0,N($I144)&lt;0,N($J144)&lt;0,N($K144)&lt;0,N($L144)&lt;0,N($Q144)&lt;0),"Revisar: valor negativo",IF($H144=0,"Revisar: custo base zerado",IF(N($I144)+N($J144)&gt;$H144,"Revisar: impostos acima do custo",IF(AND($M144&lt;&gt;"",$O144&lt;&gt;"",$M144=$O144),"Revisar: rateio duplicado",IF(OR(AND($M144&lt;&gt;"",COUNTIFS(Rateios!$A$6:$A$105,$M144,Rateios!$H$6:$H$105,"Sim",Rateios!$I$6:$I$105,"OK")&lt;&gt;1),AND($O144&lt;&gt;"",COUNTIFS(Rateios!$A$6:$A$105,$O144,Rateios!$H$6:$H$105,"Sim",Rateios!$I$6:$I$105,"OK")&lt;&gt;1)),"Revisar: rateio inválido",IF($E144&gt;Resumo!$B$5,"Revisar: data-base futura",IF(Resumo!$B$5-$E144&gt;Resumo!$B$6,"Revisar: data-base vencida",IF(ABS(N($U144))&gt;0.01,"Revisar: diferença de conferência","OK")))))))))))))))</f>
        <v/>
      </c>
      <c r="X144" s="21" t="n"/>
    </row>
    <row r="145" ht="21" customHeight="1">
      <c r="A145" s="16" t="n"/>
      <c r="B145" s="16" t="n"/>
      <c r="C145" s="16" t="n"/>
      <c r="D145" s="17" t="n"/>
      <c r="E145" s="31" t="n"/>
      <c r="F145" s="17" t="n"/>
      <c r="G145" s="16" t="n"/>
      <c r="H145" s="34" t="n"/>
      <c r="I145" s="34" t="n"/>
      <c r="J145" s="34" t="n"/>
      <c r="K145" s="34" t="n"/>
      <c r="L145" s="34" t="n"/>
      <c r="M145" s="17" t="n"/>
      <c r="N145" s="33">
        <f>IF($A145="","",IF($M145="","",IF(COUNTIFS(Rateios!$A$6:$A$105,$M145,Rateios!$H$6:$H$105,"Sim",Rateios!$I$6:$I$105,"OK")=1,SUMIFS(Rateios!$G$6:$G$105,Rateios!$A$6:$A$105,$M145,Rateios!$H$6:$H$105,"Sim",Rateios!$I$6:$I$105,"OK"),"")))</f>
        <v/>
      </c>
      <c r="O145" s="17" t="n"/>
      <c r="P145" s="33">
        <f>IF($A145="","",IF($O145="","",IF(COUNTIFS(Rateios!$A$6:$A$105,$O145,Rateios!$H$6:$H$105,"Sim",Rateios!$I$6:$I$105,"OK")=1,SUMIFS(Rateios!$G$6:$G$105,Rateios!$A$6:$A$105,$O145,Rateios!$H$6:$H$105,"Sim",Rateios!$I$6:$I$105,"OK"),"")))</f>
        <v/>
      </c>
      <c r="Q145" s="34" t="n"/>
      <c r="R145" s="33">
        <f>IF($A145="","",IF($H145="","",$H145-N($I145)-N($J145)))</f>
        <v/>
      </c>
      <c r="S145" s="33">
        <f>IF($A145="","",IF($H145="","",$H145-N($I145)))</f>
        <v/>
      </c>
      <c r="T145" s="33">
        <f>IF($A145="","",IF($H145="","",$S145+N($K145)+N($L145)+N($N145)+N($P145)+N($Q145)))</f>
        <v/>
      </c>
      <c r="U145" s="33">
        <f>IF($A145="","",IF($T145="","",$T145-SUM($R145,$J145:$L145,$N145,$P145,$Q145)))</f>
        <v/>
      </c>
      <c r="V145" s="35">
        <f>IF($A145="","",IF(OR($T145="",$T145=0),"",IFERROR((N($N145)+N($P145))/$T145,"")))</f>
        <v/>
      </c>
      <c r="W145" s="20">
        <f>IF($A145="","",IF($D145="Inativo","Inativo",IF($B145="","Revisar: produto ausente",IF($H145="","Sem base de custo",IF($E145="","Revisar: data-base ausente",IF(OR($C145="",$F145="",$G145=""),"Revisar: identificação incompleta",IF(COUNTIF($A$6:$A$155,$A145)&gt;1,"Revisar: SKU duplicado",IF(OR($H145&lt;0,N($I145)&lt;0,N($J145)&lt;0,N($K145)&lt;0,N($L145)&lt;0,N($Q145)&lt;0),"Revisar: valor negativo",IF($H145=0,"Revisar: custo base zerado",IF(N($I145)+N($J145)&gt;$H145,"Revisar: impostos acima do custo",IF(AND($M145&lt;&gt;"",$O145&lt;&gt;"",$M145=$O145),"Revisar: rateio duplicado",IF(OR(AND($M145&lt;&gt;"",COUNTIFS(Rateios!$A$6:$A$105,$M145,Rateios!$H$6:$H$105,"Sim",Rateios!$I$6:$I$105,"OK")&lt;&gt;1),AND($O145&lt;&gt;"",COUNTIFS(Rateios!$A$6:$A$105,$O145,Rateios!$H$6:$H$105,"Sim",Rateios!$I$6:$I$105,"OK")&lt;&gt;1)),"Revisar: rateio inválido",IF($E145&gt;Resumo!$B$5,"Revisar: data-base futura",IF(Resumo!$B$5-$E145&gt;Resumo!$B$6,"Revisar: data-base vencida",IF(ABS(N($U145))&gt;0.01,"Revisar: diferença de conferência","OK")))))))))))))))</f>
        <v/>
      </c>
      <c r="X145" s="21" t="n"/>
    </row>
    <row r="146" ht="21" customHeight="1">
      <c r="A146" s="16" t="n"/>
      <c r="B146" s="16" t="n"/>
      <c r="C146" s="16" t="n"/>
      <c r="D146" s="17" t="n"/>
      <c r="E146" s="31" t="n"/>
      <c r="F146" s="17" t="n"/>
      <c r="G146" s="16" t="n"/>
      <c r="H146" s="34" t="n"/>
      <c r="I146" s="34" t="n"/>
      <c r="J146" s="34" t="n"/>
      <c r="K146" s="34" t="n"/>
      <c r="L146" s="34" t="n"/>
      <c r="M146" s="17" t="n"/>
      <c r="N146" s="33">
        <f>IF($A146="","",IF($M146="","",IF(COUNTIFS(Rateios!$A$6:$A$105,$M146,Rateios!$H$6:$H$105,"Sim",Rateios!$I$6:$I$105,"OK")=1,SUMIFS(Rateios!$G$6:$G$105,Rateios!$A$6:$A$105,$M146,Rateios!$H$6:$H$105,"Sim",Rateios!$I$6:$I$105,"OK"),"")))</f>
        <v/>
      </c>
      <c r="O146" s="17" t="n"/>
      <c r="P146" s="33">
        <f>IF($A146="","",IF($O146="","",IF(COUNTIFS(Rateios!$A$6:$A$105,$O146,Rateios!$H$6:$H$105,"Sim",Rateios!$I$6:$I$105,"OK")=1,SUMIFS(Rateios!$G$6:$G$105,Rateios!$A$6:$A$105,$O146,Rateios!$H$6:$H$105,"Sim",Rateios!$I$6:$I$105,"OK"),"")))</f>
        <v/>
      </c>
      <c r="Q146" s="34" t="n"/>
      <c r="R146" s="33">
        <f>IF($A146="","",IF($H146="","",$H146-N($I146)-N($J146)))</f>
        <v/>
      </c>
      <c r="S146" s="33">
        <f>IF($A146="","",IF($H146="","",$H146-N($I146)))</f>
        <v/>
      </c>
      <c r="T146" s="33">
        <f>IF($A146="","",IF($H146="","",$S146+N($K146)+N($L146)+N($N146)+N($P146)+N($Q146)))</f>
        <v/>
      </c>
      <c r="U146" s="33">
        <f>IF($A146="","",IF($T146="","",$T146-SUM($R146,$J146:$L146,$N146,$P146,$Q146)))</f>
        <v/>
      </c>
      <c r="V146" s="35">
        <f>IF($A146="","",IF(OR($T146="",$T146=0),"",IFERROR((N($N146)+N($P146))/$T146,"")))</f>
        <v/>
      </c>
      <c r="W146" s="20">
        <f>IF($A146="","",IF($D146="Inativo","Inativo",IF($B146="","Revisar: produto ausente",IF($H146="","Sem base de custo",IF($E146="","Revisar: data-base ausente",IF(OR($C146="",$F146="",$G146=""),"Revisar: identificação incompleta",IF(COUNTIF($A$6:$A$155,$A146)&gt;1,"Revisar: SKU duplicado",IF(OR($H146&lt;0,N($I146)&lt;0,N($J146)&lt;0,N($K146)&lt;0,N($L146)&lt;0,N($Q146)&lt;0),"Revisar: valor negativo",IF($H146=0,"Revisar: custo base zerado",IF(N($I146)+N($J146)&gt;$H146,"Revisar: impostos acima do custo",IF(AND($M146&lt;&gt;"",$O146&lt;&gt;"",$M146=$O146),"Revisar: rateio duplicado",IF(OR(AND($M146&lt;&gt;"",COUNTIFS(Rateios!$A$6:$A$105,$M146,Rateios!$H$6:$H$105,"Sim",Rateios!$I$6:$I$105,"OK")&lt;&gt;1),AND($O146&lt;&gt;"",COUNTIFS(Rateios!$A$6:$A$105,$O146,Rateios!$H$6:$H$105,"Sim",Rateios!$I$6:$I$105,"OK")&lt;&gt;1)),"Revisar: rateio inválido",IF($E146&gt;Resumo!$B$5,"Revisar: data-base futura",IF(Resumo!$B$5-$E146&gt;Resumo!$B$6,"Revisar: data-base vencida",IF(ABS(N($U146))&gt;0.01,"Revisar: diferença de conferência","OK")))))))))))))))</f>
        <v/>
      </c>
      <c r="X146" s="21" t="n"/>
    </row>
    <row r="147" ht="21" customHeight="1">
      <c r="A147" s="16" t="n"/>
      <c r="B147" s="16" t="n"/>
      <c r="C147" s="16" t="n"/>
      <c r="D147" s="17" t="n"/>
      <c r="E147" s="31" t="n"/>
      <c r="F147" s="17" t="n"/>
      <c r="G147" s="16" t="n"/>
      <c r="H147" s="34" t="n"/>
      <c r="I147" s="34" t="n"/>
      <c r="J147" s="34" t="n"/>
      <c r="K147" s="34" t="n"/>
      <c r="L147" s="34" t="n"/>
      <c r="M147" s="17" t="n"/>
      <c r="N147" s="33">
        <f>IF($A147="","",IF($M147="","",IF(COUNTIFS(Rateios!$A$6:$A$105,$M147,Rateios!$H$6:$H$105,"Sim",Rateios!$I$6:$I$105,"OK")=1,SUMIFS(Rateios!$G$6:$G$105,Rateios!$A$6:$A$105,$M147,Rateios!$H$6:$H$105,"Sim",Rateios!$I$6:$I$105,"OK"),"")))</f>
        <v/>
      </c>
      <c r="O147" s="17" t="n"/>
      <c r="P147" s="33">
        <f>IF($A147="","",IF($O147="","",IF(COUNTIFS(Rateios!$A$6:$A$105,$O147,Rateios!$H$6:$H$105,"Sim",Rateios!$I$6:$I$105,"OK")=1,SUMIFS(Rateios!$G$6:$G$105,Rateios!$A$6:$A$105,$O147,Rateios!$H$6:$H$105,"Sim",Rateios!$I$6:$I$105,"OK"),"")))</f>
        <v/>
      </c>
      <c r="Q147" s="34" t="n"/>
      <c r="R147" s="33">
        <f>IF($A147="","",IF($H147="","",$H147-N($I147)-N($J147)))</f>
        <v/>
      </c>
      <c r="S147" s="33">
        <f>IF($A147="","",IF($H147="","",$H147-N($I147)))</f>
        <v/>
      </c>
      <c r="T147" s="33">
        <f>IF($A147="","",IF($H147="","",$S147+N($K147)+N($L147)+N($N147)+N($P147)+N($Q147)))</f>
        <v/>
      </c>
      <c r="U147" s="33">
        <f>IF($A147="","",IF($T147="","",$T147-SUM($R147,$J147:$L147,$N147,$P147,$Q147)))</f>
        <v/>
      </c>
      <c r="V147" s="35">
        <f>IF($A147="","",IF(OR($T147="",$T147=0),"",IFERROR((N($N147)+N($P147))/$T147,"")))</f>
        <v/>
      </c>
      <c r="W147" s="20">
        <f>IF($A147="","",IF($D147="Inativo","Inativo",IF($B147="","Revisar: produto ausente",IF($H147="","Sem base de custo",IF($E147="","Revisar: data-base ausente",IF(OR($C147="",$F147="",$G147=""),"Revisar: identificação incompleta",IF(COUNTIF($A$6:$A$155,$A147)&gt;1,"Revisar: SKU duplicado",IF(OR($H147&lt;0,N($I147)&lt;0,N($J147)&lt;0,N($K147)&lt;0,N($L147)&lt;0,N($Q147)&lt;0),"Revisar: valor negativo",IF($H147=0,"Revisar: custo base zerado",IF(N($I147)+N($J147)&gt;$H147,"Revisar: impostos acima do custo",IF(AND($M147&lt;&gt;"",$O147&lt;&gt;"",$M147=$O147),"Revisar: rateio duplicado",IF(OR(AND($M147&lt;&gt;"",COUNTIFS(Rateios!$A$6:$A$105,$M147,Rateios!$H$6:$H$105,"Sim",Rateios!$I$6:$I$105,"OK")&lt;&gt;1),AND($O147&lt;&gt;"",COUNTIFS(Rateios!$A$6:$A$105,$O147,Rateios!$H$6:$H$105,"Sim",Rateios!$I$6:$I$105,"OK")&lt;&gt;1)),"Revisar: rateio inválido",IF($E147&gt;Resumo!$B$5,"Revisar: data-base futura",IF(Resumo!$B$5-$E147&gt;Resumo!$B$6,"Revisar: data-base vencida",IF(ABS(N($U147))&gt;0.01,"Revisar: diferença de conferência","OK")))))))))))))))</f>
        <v/>
      </c>
      <c r="X147" s="21" t="n"/>
    </row>
    <row r="148" ht="21" customHeight="1">
      <c r="A148" s="16" t="n"/>
      <c r="B148" s="16" t="n"/>
      <c r="C148" s="16" t="n"/>
      <c r="D148" s="17" t="n"/>
      <c r="E148" s="31" t="n"/>
      <c r="F148" s="17" t="n"/>
      <c r="G148" s="16" t="n"/>
      <c r="H148" s="34" t="n"/>
      <c r="I148" s="34" t="n"/>
      <c r="J148" s="34" t="n"/>
      <c r="K148" s="34" t="n"/>
      <c r="L148" s="34" t="n"/>
      <c r="M148" s="17" t="n"/>
      <c r="N148" s="33">
        <f>IF($A148="","",IF($M148="","",IF(COUNTIFS(Rateios!$A$6:$A$105,$M148,Rateios!$H$6:$H$105,"Sim",Rateios!$I$6:$I$105,"OK")=1,SUMIFS(Rateios!$G$6:$G$105,Rateios!$A$6:$A$105,$M148,Rateios!$H$6:$H$105,"Sim",Rateios!$I$6:$I$105,"OK"),"")))</f>
        <v/>
      </c>
      <c r="O148" s="17" t="n"/>
      <c r="P148" s="33">
        <f>IF($A148="","",IF($O148="","",IF(COUNTIFS(Rateios!$A$6:$A$105,$O148,Rateios!$H$6:$H$105,"Sim",Rateios!$I$6:$I$105,"OK")=1,SUMIFS(Rateios!$G$6:$G$105,Rateios!$A$6:$A$105,$O148,Rateios!$H$6:$H$105,"Sim",Rateios!$I$6:$I$105,"OK"),"")))</f>
        <v/>
      </c>
      <c r="Q148" s="34" t="n"/>
      <c r="R148" s="33">
        <f>IF($A148="","",IF($H148="","",$H148-N($I148)-N($J148)))</f>
        <v/>
      </c>
      <c r="S148" s="33">
        <f>IF($A148="","",IF($H148="","",$H148-N($I148)))</f>
        <v/>
      </c>
      <c r="T148" s="33">
        <f>IF($A148="","",IF($H148="","",$S148+N($K148)+N($L148)+N($N148)+N($P148)+N($Q148)))</f>
        <v/>
      </c>
      <c r="U148" s="33">
        <f>IF($A148="","",IF($T148="","",$T148-SUM($R148,$J148:$L148,$N148,$P148,$Q148)))</f>
        <v/>
      </c>
      <c r="V148" s="35">
        <f>IF($A148="","",IF(OR($T148="",$T148=0),"",IFERROR((N($N148)+N($P148))/$T148,"")))</f>
        <v/>
      </c>
      <c r="W148" s="20">
        <f>IF($A148="","",IF($D148="Inativo","Inativo",IF($B148="","Revisar: produto ausente",IF($H148="","Sem base de custo",IF($E148="","Revisar: data-base ausente",IF(OR($C148="",$F148="",$G148=""),"Revisar: identificação incompleta",IF(COUNTIF($A$6:$A$155,$A148)&gt;1,"Revisar: SKU duplicado",IF(OR($H148&lt;0,N($I148)&lt;0,N($J148)&lt;0,N($K148)&lt;0,N($L148)&lt;0,N($Q148)&lt;0),"Revisar: valor negativo",IF($H148=0,"Revisar: custo base zerado",IF(N($I148)+N($J148)&gt;$H148,"Revisar: impostos acima do custo",IF(AND($M148&lt;&gt;"",$O148&lt;&gt;"",$M148=$O148),"Revisar: rateio duplicado",IF(OR(AND($M148&lt;&gt;"",COUNTIFS(Rateios!$A$6:$A$105,$M148,Rateios!$H$6:$H$105,"Sim",Rateios!$I$6:$I$105,"OK")&lt;&gt;1),AND($O148&lt;&gt;"",COUNTIFS(Rateios!$A$6:$A$105,$O148,Rateios!$H$6:$H$105,"Sim",Rateios!$I$6:$I$105,"OK")&lt;&gt;1)),"Revisar: rateio inválido",IF($E148&gt;Resumo!$B$5,"Revisar: data-base futura",IF(Resumo!$B$5-$E148&gt;Resumo!$B$6,"Revisar: data-base vencida",IF(ABS(N($U148))&gt;0.01,"Revisar: diferença de conferência","OK")))))))))))))))</f>
        <v/>
      </c>
      <c r="X148" s="21" t="n"/>
    </row>
    <row r="149" ht="21" customHeight="1">
      <c r="A149" s="16" t="n"/>
      <c r="B149" s="16" t="n"/>
      <c r="C149" s="16" t="n"/>
      <c r="D149" s="17" t="n"/>
      <c r="E149" s="31" t="n"/>
      <c r="F149" s="17" t="n"/>
      <c r="G149" s="16" t="n"/>
      <c r="H149" s="34" t="n"/>
      <c r="I149" s="34" t="n"/>
      <c r="J149" s="34" t="n"/>
      <c r="K149" s="34" t="n"/>
      <c r="L149" s="34" t="n"/>
      <c r="M149" s="17" t="n"/>
      <c r="N149" s="33">
        <f>IF($A149="","",IF($M149="","",IF(COUNTIFS(Rateios!$A$6:$A$105,$M149,Rateios!$H$6:$H$105,"Sim",Rateios!$I$6:$I$105,"OK")=1,SUMIFS(Rateios!$G$6:$G$105,Rateios!$A$6:$A$105,$M149,Rateios!$H$6:$H$105,"Sim",Rateios!$I$6:$I$105,"OK"),"")))</f>
        <v/>
      </c>
      <c r="O149" s="17" t="n"/>
      <c r="P149" s="33">
        <f>IF($A149="","",IF($O149="","",IF(COUNTIFS(Rateios!$A$6:$A$105,$O149,Rateios!$H$6:$H$105,"Sim",Rateios!$I$6:$I$105,"OK")=1,SUMIFS(Rateios!$G$6:$G$105,Rateios!$A$6:$A$105,$O149,Rateios!$H$6:$H$105,"Sim",Rateios!$I$6:$I$105,"OK"),"")))</f>
        <v/>
      </c>
      <c r="Q149" s="34" t="n"/>
      <c r="R149" s="33">
        <f>IF($A149="","",IF($H149="","",$H149-N($I149)-N($J149)))</f>
        <v/>
      </c>
      <c r="S149" s="33">
        <f>IF($A149="","",IF($H149="","",$H149-N($I149)))</f>
        <v/>
      </c>
      <c r="T149" s="33">
        <f>IF($A149="","",IF($H149="","",$S149+N($K149)+N($L149)+N($N149)+N($P149)+N($Q149)))</f>
        <v/>
      </c>
      <c r="U149" s="33">
        <f>IF($A149="","",IF($T149="","",$T149-SUM($R149,$J149:$L149,$N149,$P149,$Q149)))</f>
        <v/>
      </c>
      <c r="V149" s="35">
        <f>IF($A149="","",IF(OR($T149="",$T149=0),"",IFERROR((N($N149)+N($P149))/$T149,"")))</f>
        <v/>
      </c>
      <c r="W149" s="20">
        <f>IF($A149="","",IF($D149="Inativo","Inativo",IF($B149="","Revisar: produto ausente",IF($H149="","Sem base de custo",IF($E149="","Revisar: data-base ausente",IF(OR($C149="",$F149="",$G149=""),"Revisar: identificação incompleta",IF(COUNTIF($A$6:$A$155,$A149)&gt;1,"Revisar: SKU duplicado",IF(OR($H149&lt;0,N($I149)&lt;0,N($J149)&lt;0,N($K149)&lt;0,N($L149)&lt;0,N($Q149)&lt;0),"Revisar: valor negativo",IF($H149=0,"Revisar: custo base zerado",IF(N($I149)+N($J149)&gt;$H149,"Revisar: impostos acima do custo",IF(AND($M149&lt;&gt;"",$O149&lt;&gt;"",$M149=$O149),"Revisar: rateio duplicado",IF(OR(AND($M149&lt;&gt;"",COUNTIFS(Rateios!$A$6:$A$105,$M149,Rateios!$H$6:$H$105,"Sim",Rateios!$I$6:$I$105,"OK")&lt;&gt;1),AND($O149&lt;&gt;"",COUNTIFS(Rateios!$A$6:$A$105,$O149,Rateios!$H$6:$H$105,"Sim",Rateios!$I$6:$I$105,"OK")&lt;&gt;1)),"Revisar: rateio inválido",IF($E149&gt;Resumo!$B$5,"Revisar: data-base futura",IF(Resumo!$B$5-$E149&gt;Resumo!$B$6,"Revisar: data-base vencida",IF(ABS(N($U149))&gt;0.01,"Revisar: diferença de conferência","OK")))))))))))))))</f>
        <v/>
      </c>
      <c r="X149" s="21" t="n"/>
    </row>
    <row r="150" ht="21" customHeight="1">
      <c r="A150" s="16" t="n"/>
      <c r="B150" s="16" t="n"/>
      <c r="C150" s="16" t="n"/>
      <c r="D150" s="17" t="n"/>
      <c r="E150" s="31" t="n"/>
      <c r="F150" s="17" t="n"/>
      <c r="G150" s="16" t="n"/>
      <c r="H150" s="34" t="n"/>
      <c r="I150" s="34" t="n"/>
      <c r="J150" s="34" t="n"/>
      <c r="K150" s="34" t="n"/>
      <c r="L150" s="34" t="n"/>
      <c r="M150" s="17" t="n"/>
      <c r="N150" s="33">
        <f>IF($A150="","",IF($M150="","",IF(COUNTIFS(Rateios!$A$6:$A$105,$M150,Rateios!$H$6:$H$105,"Sim",Rateios!$I$6:$I$105,"OK")=1,SUMIFS(Rateios!$G$6:$G$105,Rateios!$A$6:$A$105,$M150,Rateios!$H$6:$H$105,"Sim",Rateios!$I$6:$I$105,"OK"),"")))</f>
        <v/>
      </c>
      <c r="O150" s="17" t="n"/>
      <c r="P150" s="33">
        <f>IF($A150="","",IF($O150="","",IF(COUNTIFS(Rateios!$A$6:$A$105,$O150,Rateios!$H$6:$H$105,"Sim",Rateios!$I$6:$I$105,"OK")=1,SUMIFS(Rateios!$G$6:$G$105,Rateios!$A$6:$A$105,$O150,Rateios!$H$6:$H$105,"Sim",Rateios!$I$6:$I$105,"OK"),"")))</f>
        <v/>
      </c>
      <c r="Q150" s="34" t="n"/>
      <c r="R150" s="33">
        <f>IF($A150="","",IF($H150="","",$H150-N($I150)-N($J150)))</f>
        <v/>
      </c>
      <c r="S150" s="33">
        <f>IF($A150="","",IF($H150="","",$H150-N($I150)))</f>
        <v/>
      </c>
      <c r="T150" s="33">
        <f>IF($A150="","",IF($H150="","",$S150+N($K150)+N($L150)+N($N150)+N($P150)+N($Q150)))</f>
        <v/>
      </c>
      <c r="U150" s="33">
        <f>IF($A150="","",IF($T150="","",$T150-SUM($R150,$J150:$L150,$N150,$P150,$Q150)))</f>
        <v/>
      </c>
      <c r="V150" s="35">
        <f>IF($A150="","",IF(OR($T150="",$T150=0),"",IFERROR((N($N150)+N($P150))/$T150,"")))</f>
        <v/>
      </c>
      <c r="W150" s="20">
        <f>IF($A150="","",IF($D150="Inativo","Inativo",IF($B150="","Revisar: produto ausente",IF($H150="","Sem base de custo",IF($E150="","Revisar: data-base ausente",IF(OR($C150="",$F150="",$G150=""),"Revisar: identificação incompleta",IF(COUNTIF($A$6:$A$155,$A150)&gt;1,"Revisar: SKU duplicado",IF(OR($H150&lt;0,N($I150)&lt;0,N($J150)&lt;0,N($K150)&lt;0,N($L150)&lt;0,N($Q150)&lt;0),"Revisar: valor negativo",IF($H150=0,"Revisar: custo base zerado",IF(N($I150)+N($J150)&gt;$H150,"Revisar: impostos acima do custo",IF(AND($M150&lt;&gt;"",$O150&lt;&gt;"",$M150=$O150),"Revisar: rateio duplicado",IF(OR(AND($M150&lt;&gt;"",COUNTIFS(Rateios!$A$6:$A$105,$M150,Rateios!$H$6:$H$105,"Sim",Rateios!$I$6:$I$105,"OK")&lt;&gt;1),AND($O150&lt;&gt;"",COUNTIFS(Rateios!$A$6:$A$105,$O150,Rateios!$H$6:$H$105,"Sim",Rateios!$I$6:$I$105,"OK")&lt;&gt;1)),"Revisar: rateio inválido",IF($E150&gt;Resumo!$B$5,"Revisar: data-base futura",IF(Resumo!$B$5-$E150&gt;Resumo!$B$6,"Revisar: data-base vencida",IF(ABS(N($U150))&gt;0.01,"Revisar: diferença de conferência","OK")))))))))))))))</f>
        <v/>
      </c>
      <c r="X150" s="21" t="n"/>
    </row>
    <row r="151" ht="21" customHeight="1">
      <c r="A151" s="16" t="n"/>
      <c r="B151" s="16" t="n"/>
      <c r="C151" s="16" t="n"/>
      <c r="D151" s="17" t="n"/>
      <c r="E151" s="31" t="n"/>
      <c r="F151" s="17" t="n"/>
      <c r="G151" s="16" t="n"/>
      <c r="H151" s="34" t="n"/>
      <c r="I151" s="34" t="n"/>
      <c r="J151" s="34" t="n"/>
      <c r="K151" s="34" t="n"/>
      <c r="L151" s="34" t="n"/>
      <c r="M151" s="17" t="n"/>
      <c r="N151" s="33">
        <f>IF($A151="","",IF($M151="","",IF(COUNTIFS(Rateios!$A$6:$A$105,$M151,Rateios!$H$6:$H$105,"Sim",Rateios!$I$6:$I$105,"OK")=1,SUMIFS(Rateios!$G$6:$G$105,Rateios!$A$6:$A$105,$M151,Rateios!$H$6:$H$105,"Sim",Rateios!$I$6:$I$105,"OK"),"")))</f>
        <v/>
      </c>
      <c r="O151" s="17" t="n"/>
      <c r="P151" s="33">
        <f>IF($A151="","",IF($O151="","",IF(COUNTIFS(Rateios!$A$6:$A$105,$O151,Rateios!$H$6:$H$105,"Sim",Rateios!$I$6:$I$105,"OK")=1,SUMIFS(Rateios!$G$6:$G$105,Rateios!$A$6:$A$105,$O151,Rateios!$H$6:$H$105,"Sim",Rateios!$I$6:$I$105,"OK"),"")))</f>
        <v/>
      </c>
      <c r="Q151" s="34" t="n"/>
      <c r="R151" s="33">
        <f>IF($A151="","",IF($H151="","",$H151-N($I151)-N($J151)))</f>
        <v/>
      </c>
      <c r="S151" s="33">
        <f>IF($A151="","",IF($H151="","",$H151-N($I151)))</f>
        <v/>
      </c>
      <c r="T151" s="33">
        <f>IF($A151="","",IF($H151="","",$S151+N($K151)+N($L151)+N($N151)+N($P151)+N($Q151)))</f>
        <v/>
      </c>
      <c r="U151" s="33">
        <f>IF($A151="","",IF($T151="","",$T151-SUM($R151,$J151:$L151,$N151,$P151,$Q151)))</f>
        <v/>
      </c>
      <c r="V151" s="35">
        <f>IF($A151="","",IF(OR($T151="",$T151=0),"",IFERROR((N($N151)+N($P151))/$T151,"")))</f>
        <v/>
      </c>
      <c r="W151" s="20">
        <f>IF($A151="","",IF($D151="Inativo","Inativo",IF($B151="","Revisar: produto ausente",IF($H151="","Sem base de custo",IF($E151="","Revisar: data-base ausente",IF(OR($C151="",$F151="",$G151=""),"Revisar: identificação incompleta",IF(COUNTIF($A$6:$A$155,$A151)&gt;1,"Revisar: SKU duplicado",IF(OR($H151&lt;0,N($I151)&lt;0,N($J151)&lt;0,N($K151)&lt;0,N($L151)&lt;0,N($Q151)&lt;0),"Revisar: valor negativo",IF($H151=0,"Revisar: custo base zerado",IF(N($I151)+N($J151)&gt;$H151,"Revisar: impostos acima do custo",IF(AND($M151&lt;&gt;"",$O151&lt;&gt;"",$M151=$O151),"Revisar: rateio duplicado",IF(OR(AND($M151&lt;&gt;"",COUNTIFS(Rateios!$A$6:$A$105,$M151,Rateios!$H$6:$H$105,"Sim",Rateios!$I$6:$I$105,"OK")&lt;&gt;1),AND($O151&lt;&gt;"",COUNTIFS(Rateios!$A$6:$A$105,$O151,Rateios!$H$6:$H$105,"Sim",Rateios!$I$6:$I$105,"OK")&lt;&gt;1)),"Revisar: rateio inválido",IF($E151&gt;Resumo!$B$5,"Revisar: data-base futura",IF(Resumo!$B$5-$E151&gt;Resumo!$B$6,"Revisar: data-base vencida",IF(ABS(N($U151))&gt;0.01,"Revisar: diferença de conferência","OK")))))))))))))))</f>
        <v/>
      </c>
      <c r="X151" s="21" t="n"/>
    </row>
    <row r="152" ht="21" customHeight="1">
      <c r="A152" s="16" t="n"/>
      <c r="B152" s="16" t="n"/>
      <c r="C152" s="16" t="n"/>
      <c r="D152" s="17" t="n"/>
      <c r="E152" s="31" t="n"/>
      <c r="F152" s="17" t="n"/>
      <c r="G152" s="16" t="n"/>
      <c r="H152" s="34" t="n"/>
      <c r="I152" s="34" t="n"/>
      <c r="J152" s="34" t="n"/>
      <c r="K152" s="34" t="n"/>
      <c r="L152" s="34" t="n"/>
      <c r="M152" s="17" t="n"/>
      <c r="N152" s="33">
        <f>IF($A152="","",IF($M152="","",IF(COUNTIFS(Rateios!$A$6:$A$105,$M152,Rateios!$H$6:$H$105,"Sim",Rateios!$I$6:$I$105,"OK")=1,SUMIFS(Rateios!$G$6:$G$105,Rateios!$A$6:$A$105,$M152,Rateios!$H$6:$H$105,"Sim",Rateios!$I$6:$I$105,"OK"),"")))</f>
        <v/>
      </c>
      <c r="O152" s="17" t="n"/>
      <c r="P152" s="33">
        <f>IF($A152="","",IF($O152="","",IF(COUNTIFS(Rateios!$A$6:$A$105,$O152,Rateios!$H$6:$H$105,"Sim",Rateios!$I$6:$I$105,"OK")=1,SUMIFS(Rateios!$G$6:$G$105,Rateios!$A$6:$A$105,$O152,Rateios!$H$6:$H$105,"Sim",Rateios!$I$6:$I$105,"OK"),"")))</f>
        <v/>
      </c>
      <c r="Q152" s="34" t="n"/>
      <c r="R152" s="33">
        <f>IF($A152="","",IF($H152="","",$H152-N($I152)-N($J152)))</f>
        <v/>
      </c>
      <c r="S152" s="33">
        <f>IF($A152="","",IF($H152="","",$H152-N($I152)))</f>
        <v/>
      </c>
      <c r="T152" s="33">
        <f>IF($A152="","",IF($H152="","",$S152+N($K152)+N($L152)+N($N152)+N($P152)+N($Q152)))</f>
        <v/>
      </c>
      <c r="U152" s="33">
        <f>IF($A152="","",IF($T152="","",$T152-SUM($R152,$J152:$L152,$N152,$P152,$Q152)))</f>
        <v/>
      </c>
      <c r="V152" s="35">
        <f>IF($A152="","",IF(OR($T152="",$T152=0),"",IFERROR((N($N152)+N($P152))/$T152,"")))</f>
        <v/>
      </c>
      <c r="W152" s="20">
        <f>IF($A152="","",IF($D152="Inativo","Inativo",IF($B152="","Revisar: produto ausente",IF($H152="","Sem base de custo",IF($E152="","Revisar: data-base ausente",IF(OR($C152="",$F152="",$G152=""),"Revisar: identificação incompleta",IF(COUNTIF($A$6:$A$155,$A152)&gt;1,"Revisar: SKU duplicado",IF(OR($H152&lt;0,N($I152)&lt;0,N($J152)&lt;0,N($K152)&lt;0,N($L152)&lt;0,N($Q152)&lt;0),"Revisar: valor negativo",IF($H152=0,"Revisar: custo base zerado",IF(N($I152)+N($J152)&gt;$H152,"Revisar: impostos acima do custo",IF(AND($M152&lt;&gt;"",$O152&lt;&gt;"",$M152=$O152),"Revisar: rateio duplicado",IF(OR(AND($M152&lt;&gt;"",COUNTIFS(Rateios!$A$6:$A$105,$M152,Rateios!$H$6:$H$105,"Sim",Rateios!$I$6:$I$105,"OK")&lt;&gt;1),AND($O152&lt;&gt;"",COUNTIFS(Rateios!$A$6:$A$105,$O152,Rateios!$H$6:$H$105,"Sim",Rateios!$I$6:$I$105,"OK")&lt;&gt;1)),"Revisar: rateio inválido",IF($E152&gt;Resumo!$B$5,"Revisar: data-base futura",IF(Resumo!$B$5-$E152&gt;Resumo!$B$6,"Revisar: data-base vencida",IF(ABS(N($U152))&gt;0.01,"Revisar: diferença de conferência","OK")))))))))))))))</f>
        <v/>
      </c>
      <c r="X152" s="21" t="n"/>
    </row>
    <row r="153" ht="21" customHeight="1">
      <c r="A153" s="16" t="n"/>
      <c r="B153" s="16" t="n"/>
      <c r="C153" s="16" t="n"/>
      <c r="D153" s="17" t="n"/>
      <c r="E153" s="31" t="n"/>
      <c r="F153" s="17" t="n"/>
      <c r="G153" s="16" t="n"/>
      <c r="H153" s="34" t="n"/>
      <c r="I153" s="34" t="n"/>
      <c r="J153" s="34" t="n"/>
      <c r="K153" s="34" t="n"/>
      <c r="L153" s="34" t="n"/>
      <c r="M153" s="17" t="n"/>
      <c r="N153" s="33">
        <f>IF($A153="","",IF($M153="","",IF(COUNTIFS(Rateios!$A$6:$A$105,$M153,Rateios!$H$6:$H$105,"Sim",Rateios!$I$6:$I$105,"OK")=1,SUMIFS(Rateios!$G$6:$G$105,Rateios!$A$6:$A$105,$M153,Rateios!$H$6:$H$105,"Sim",Rateios!$I$6:$I$105,"OK"),"")))</f>
        <v/>
      </c>
      <c r="O153" s="17" t="n"/>
      <c r="P153" s="33">
        <f>IF($A153="","",IF($O153="","",IF(COUNTIFS(Rateios!$A$6:$A$105,$O153,Rateios!$H$6:$H$105,"Sim",Rateios!$I$6:$I$105,"OK")=1,SUMIFS(Rateios!$G$6:$G$105,Rateios!$A$6:$A$105,$O153,Rateios!$H$6:$H$105,"Sim",Rateios!$I$6:$I$105,"OK"),"")))</f>
        <v/>
      </c>
      <c r="Q153" s="34" t="n"/>
      <c r="R153" s="33">
        <f>IF($A153="","",IF($H153="","",$H153-N($I153)-N($J153)))</f>
        <v/>
      </c>
      <c r="S153" s="33">
        <f>IF($A153="","",IF($H153="","",$H153-N($I153)))</f>
        <v/>
      </c>
      <c r="T153" s="33">
        <f>IF($A153="","",IF($H153="","",$S153+N($K153)+N($L153)+N($N153)+N($P153)+N($Q153)))</f>
        <v/>
      </c>
      <c r="U153" s="33">
        <f>IF($A153="","",IF($T153="","",$T153-SUM($R153,$J153:$L153,$N153,$P153,$Q153)))</f>
        <v/>
      </c>
      <c r="V153" s="35">
        <f>IF($A153="","",IF(OR($T153="",$T153=0),"",IFERROR((N($N153)+N($P153))/$T153,"")))</f>
        <v/>
      </c>
      <c r="W153" s="20">
        <f>IF($A153="","",IF($D153="Inativo","Inativo",IF($B153="","Revisar: produto ausente",IF($H153="","Sem base de custo",IF($E153="","Revisar: data-base ausente",IF(OR($C153="",$F153="",$G153=""),"Revisar: identificação incompleta",IF(COUNTIF($A$6:$A$155,$A153)&gt;1,"Revisar: SKU duplicado",IF(OR($H153&lt;0,N($I153)&lt;0,N($J153)&lt;0,N($K153)&lt;0,N($L153)&lt;0,N($Q153)&lt;0),"Revisar: valor negativo",IF($H153=0,"Revisar: custo base zerado",IF(N($I153)+N($J153)&gt;$H153,"Revisar: impostos acima do custo",IF(AND($M153&lt;&gt;"",$O153&lt;&gt;"",$M153=$O153),"Revisar: rateio duplicado",IF(OR(AND($M153&lt;&gt;"",COUNTIFS(Rateios!$A$6:$A$105,$M153,Rateios!$H$6:$H$105,"Sim",Rateios!$I$6:$I$105,"OK")&lt;&gt;1),AND($O153&lt;&gt;"",COUNTIFS(Rateios!$A$6:$A$105,$O153,Rateios!$H$6:$H$105,"Sim",Rateios!$I$6:$I$105,"OK")&lt;&gt;1)),"Revisar: rateio inválido",IF($E153&gt;Resumo!$B$5,"Revisar: data-base futura",IF(Resumo!$B$5-$E153&gt;Resumo!$B$6,"Revisar: data-base vencida",IF(ABS(N($U153))&gt;0.01,"Revisar: diferença de conferência","OK")))))))))))))))</f>
        <v/>
      </c>
      <c r="X153" s="21" t="n"/>
    </row>
    <row r="154" ht="21" customHeight="1">
      <c r="A154" s="16" t="n"/>
      <c r="B154" s="16" t="n"/>
      <c r="C154" s="16" t="n"/>
      <c r="D154" s="17" t="n"/>
      <c r="E154" s="31" t="n"/>
      <c r="F154" s="17" t="n"/>
      <c r="G154" s="16" t="n"/>
      <c r="H154" s="34" t="n"/>
      <c r="I154" s="34" t="n"/>
      <c r="J154" s="34" t="n"/>
      <c r="K154" s="34" t="n"/>
      <c r="L154" s="34" t="n"/>
      <c r="M154" s="17" t="n"/>
      <c r="N154" s="33">
        <f>IF($A154="","",IF($M154="","",IF(COUNTIFS(Rateios!$A$6:$A$105,$M154,Rateios!$H$6:$H$105,"Sim",Rateios!$I$6:$I$105,"OK")=1,SUMIFS(Rateios!$G$6:$G$105,Rateios!$A$6:$A$105,$M154,Rateios!$H$6:$H$105,"Sim",Rateios!$I$6:$I$105,"OK"),"")))</f>
        <v/>
      </c>
      <c r="O154" s="17" t="n"/>
      <c r="P154" s="33">
        <f>IF($A154="","",IF($O154="","",IF(COUNTIFS(Rateios!$A$6:$A$105,$O154,Rateios!$H$6:$H$105,"Sim",Rateios!$I$6:$I$105,"OK")=1,SUMIFS(Rateios!$G$6:$G$105,Rateios!$A$6:$A$105,$O154,Rateios!$H$6:$H$105,"Sim",Rateios!$I$6:$I$105,"OK"),"")))</f>
        <v/>
      </c>
      <c r="Q154" s="34" t="n"/>
      <c r="R154" s="33">
        <f>IF($A154="","",IF($H154="","",$H154-N($I154)-N($J154)))</f>
        <v/>
      </c>
      <c r="S154" s="33">
        <f>IF($A154="","",IF($H154="","",$H154-N($I154)))</f>
        <v/>
      </c>
      <c r="T154" s="33">
        <f>IF($A154="","",IF($H154="","",$S154+N($K154)+N($L154)+N($N154)+N($P154)+N($Q154)))</f>
        <v/>
      </c>
      <c r="U154" s="33">
        <f>IF($A154="","",IF($T154="","",$T154-SUM($R154,$J154:$L154,$N154,$P154,$Q154)))</f>
        <v/>
      </c>
      <c r="V154" s="35">
        <f>IF($A154="","",IF(OR($T154="",$T154=0),"",IFERROR((N($N154)+N($P154))/$T154,"")))</f>
        <v/>
      </c>
      <c r="W154" s="20">
        <f>IF($A154="","",IF($D154="Inativo","Inativo",IF($B154="","Revisar: produto ausente",IF($H154="","Sem base de custo",IF($E154="","Revisar: data-base ausente",IF(OR($C154="",$F154="",$G154=""),"Revisar: identificação incompleta",IF(COUNTIF($A$6:$A$155,$A154)&gt;1,"Revisar: SKU duplicado",IF(OR($H154&lt;0,N($I154)&lt;0,N($J154)&lt;0,N($K154)&lt;0,N($L154)&lt;0,N($Q154)&lt;0),"Revisar: valor negativo",IF($H154=0,"Revisar: custo base zerado",IF(N($I154)+N($J154)&gt;$H154,"Revisar: impostos acima do custo",IF(AND($M154&lt;&gt;"",$O154&lt;&gt;"",$M154=$O154),"Revisar: rateio duplicado",IF(OR(AND($M154&lt;&gt;"",COUNTIFS(Rateios!$A$6:$A$105,$M154,Rateios!$H$6:$H$105,"Sim",Rateios!$I$6:$I$105,"OK")&lt;&gt;1),AND($O154&lt;&gt;"",COUNTIFS(Rateios!$A$6:$A$105,$O154,Rateios!$H$6:$H$105,"Sim",Rateios!$I$6:$I$105,"OK")&lt;&gt;1)),"Revisar: rateio inválido",IF($E154&gt;Resumo!$B$5,"Revisar: data-base futura",IF(Resumo!$B$5-$E154&gt;Resumo!$B$6,"Revisar: data-base vencida",IF(ABS(N($U154))&gt;0.01,"Revisar: diferença de conferência","OK")))))))))))))))</f>
        <v/>
      </c>
      <c r="X154" s="21" t="n"/>
    </row>
    <row r="155" ht="21" customHeight="1">
      <c r="A155" s="16" t="n"/>
      <c r="B155" s="16" t="n"/>
      <c r="C155" s="16" t="n"/>
      <c r="D155" s="17" t="n"/>
      <c r="E155" s="31" t="n"/>
      <c r="F155" s="17" t="n"/>
      <c r="G155" s="16" t="n"/>
      <c r="H155" s="34" t="n"/>
      <c r="I155" s="34" t="n"/>
      <c r="J155" s="34" t="n"/>
      <c r="K155" s="34" t="n"/>
      <c r="L155" s="34" t="n"/>
      <c r="M155" s="17" t="n"/>
      <c r="N155" s="33">
        <f>IF($A155="","",IF($M155="","",IF(COUNTIFS(Rateios!$A$6:$A$105,$M155,Rateios!$H$6:$H$105,"Sim",Rateios!$I$6:$I$105,"OK")=1,SUMIFS(Rateios!$G$6:$G$105,Rateios!$A$6:$A$105,$M155,Rateios!$H$6:$H$105,"Sim",Rateios!$I$6:$I$105,"OK"),"")))</f>
        <v/>
      </c>
      <c r="O155" s="17" t="n"/>
      <c r="P155" s="33">
        <f>IF($A155="","",IF($O155="","",IF(COUNTIFS(Rateios!$A$6:$A$105,$O155,Rateios!$H$6:$H$105,"Sim",Rateios!$I$6:$I$105,"OK")=1,SUMIFS(Rateios!$G$6:$G$105,Rateios!$A$6:$A$105,$O155,Rateios!$H$6:$H$105,"Sim",Rateios!$I$6:$I$105,"OK"),"")))</f>
        <v/>
      </c>
      <c r="Q155" s="34" t="n"/>
      <c r="R155" s="33">
        <f>IF($A155="","",IF($H155="","",$H155-N($I155)-N($J155)))</f>
        <v/>
      </c>
      <c r="S155" s="33">
        <f>IF($A155="","",IF($H155="","",$H155-N($I155)))</f>
        <v/>
      </c>
      <c r="T155" s="33">
        <f>IF($A155="","",IF($H155="","",$S155+N($K155)+N($L155)+N($N155)+N($P155)+N($Q155)))</f>
        <v/>
      </c>
      <c r="U155" s="33">
        <f>IF($A155="","",IF($T155="","",$T155-SUM($R155,$J155:$L155,$N155,$P155,$Q155)))</f>
        <v/>
      </c>
      <c r="V155" s="35">
        <f>IF($A155="","",IF(OR($T155="",$T155=0),"",IFERROR((N($N155)+N($P155))/$T155,"")))</f>
        <v/>
      </c>
      <c r="W155" s="20">
        <f>IF($A155="","",IF($D155="Inativo","Inativo",IF($B155="","Revisar: produto ausente",IF($H155="","Sem base de custo",IF($E155="","Revisar: data-base ausente",IF(OR($C155="",$F155="",$G155=""),"Revisar: identificação incompleta",IF(COUNTIF($A$6:$A$155,$A155)&gt;1,"Revisar: SKU duplicado",IF(OR($H155&lt;0,N($I155)&lt;0,N($J155)&lt;0,N($K155)&lt;0,N($L155)&lt;0,N($Q155)&lt;0),"Revisar: valor negativo",IF($H155=0,"Revisar: custo base zerado",IF(N($I155)+N($J155)&gt;$H155,"Revisar: impostos acima do custo",IF(AND($M155&lt;&gt;"",$O155&lt;&gt;"",$M155=$O155),"Revisar: rateio duplicado",IF(OR(AND($M155&lt;&gt;"",COUNTIFS(Rateios!$A$6:$A$105,$M155,Rateios!$H$6:$H$105,"Sim",Rateios!$I$6:$I$105,"OK")&lt;&gt;1),AND($O155&lt;&gt;"",COUNTIFS(Rateios!$A$6:$A$105,$O155,Rateios!$H$6:$H$105,"Sim",Rateios!$I$6:$I$105,"OK")&lt;&gt;1)),"Revisar: rateio inválido",IF($E155&gt;Resumo!$B$5,"Revisar: data-base futura",IF(Resumo!$B$5-$E155&gt;Resumo!$B$6,"Revisar: data-base vencida",IF(ABS(N($U155))&gt;0.01,"Revisar: diferença de conferência","OK")))))))))))))))</f>
        <v/>
      </c>
      <c r="X155" s="21" t="n"/>
    </row>
  </sheetData>
  <mergeCells count="1">
    <mergeCell ref="A1:X1"/>
  </mergeCells>
  <conditionalFormatting sqref="W6:W155">
    <cfRule type="expression" priority="1" dxfId="0">
      <formula>$W6="OK"</formula>
    </cfRule>
    <cfRule type="expression" priority="2" dxfId="1">
      <formula>$W6="Sem base de custo"</formula>
    </cfRule>
    <cfRule type="expression" priority="3" dxfId="2">
      <formula>LEFT($W6,8)="Revisar:"</formula>
    </cfRule>
    <cfRule type="expression" priority="4" dxfId="3">
      <formula>$W6="Inativo"</formula>
    </cfRule>
  </conditionalFormatting>
  <conditionalFormatting sqref="A6:A155">
    <cfRule type="expression" priority="5" dxfId="1">
      <formula>AND($A6&lt;&gt;"",COUNTIF($A$6:$A$155,$A6)&gt;1)</formula>
    </cfRule>
  </conditionalFormatting>
  <conditionalFormatting sqref="H6:H155">
    <cfRule type="expression" priority="6" dxfId="1">
      <formula>AND($A6&lt;&gt;"",$D6="Ativo",$H6="")</formula>
    </cfRule>
  </conditionalFormatting>
  <conditionalFormatting sqref="E6:E155">
    <cfRule type="expression" priority="7" dxfId="2">
      <formula>AND($A6&lt;&gt;"",$D6="Ativo",ISNUMBER($E6),Resumo!$B$5-$E6&gt;Resumo!$B$6)</formula>
    </cfRule>
  </conditionalFormatting>
  <conditionalFormatting sqref="H6:J155">
    <cfRule type="expression" priority="8" dxfId="1">
      <formula>AND($H6&lt;&gt;"",N($I6)+N($J6)&gt;$H6)</formula>
    </cfRule>
  </conditionalFormatting>
  <conditionalFormatting sqref="U6:U155">
    <cfRule type="expression" priority="9" dxfId="1">
      <formula>AND($U6&lt;&gt;"",ABS($U6)&gt;0.01)</formula>
    </cfRule>
  </conditionalFormatting>
  <dataValidations count="9">
    <dataValidation sqref="A6:A155" showDropDown="0" showInputMessage="0" showErrorMessage="1" allowBlank="0" errorTitle="SKU inválido" error="Informe um SKU único com até 30 caracteres." type="custom">
      <formula1>OR(A6="",AND(LEN(A6)&lt;=30,COUNTIF($A$6:$A$155,A6)=1))</formula1>
    </dataValidation>
    <dataValidation sqref="B6:B155" showDropDown="0" showInputMessage="0" showErrorMessage="1" allowBlank="0" error="Informe um produto com até 100 caracteres." type="textLength" operator="between">
      <formula1>1</formula1>
      <formula2>100</formula2>
    </dataValidation>
    <dataValidation sqref="C6:C155" showDropDown="0" showInputMessage="0" showErrorMessage="1" allowBlank="0" error="Informe uma categoria com até 50 caracteres." type="textLength" operator="between">
      <formula1>1</formula1>
      <formula2>50</formula2>
    </dataValidation>
    <dataValidation sqref="D6:D155" showDropDown="0" showInputMessage="0" showErrorMessage="1" allowBlank="0" error="Selecione Ativo ou Inativo." type="list">
      <formula1>"Ativo,Inativo"</formula1>
    </dataValidation>
    <dataValidation sqref="E6:E155" showDropDown="0" showInputMessage="0" showErrorMessage="1" allowBlank="0" error="Informe uma data entre 01/01/2020 e 31/12/2100." type="date" operator="between">
      <formula1>DATE(2020,1,1)</formula1>
      <formula2>DATE(2100,12,31)</formula2>
    </dataValidation>
    <dataValidation sqref="F6:F155" showDropDown="0" showInputMessage="0" showErrorMessage="1" allowBlank="0" error="Selecione un, kit, par ou conjunto." type="list">
      <formula1>"un,kit,par,conjunto"</formula1>
    </dataValidation>
    <dataValidation sqref="G6:G155" showDropDown="0" showInputMessage="0" showErrorMessage="1" allowBlank="0" error="Informe uma referência interna com até 40 caracteres, sem endereço de internet." type="custom">
      <formula1>OR(G6="",AND(LEN(G6)&lt;=40,ISERROR(SEARCH("://",G6)),LEFT(LOWER(G6),4)&lt;&gt;"www."))</formula1>
    </dataValidation>
    <dataValidation sqref="H6:L155 Q6:Q155" showDropDown="0" showInputMessage="0" showErrorMessage="1" allowBlank="0" error="Informe um valor entre R$ 0,00 e R$ 1.000.000,00." type="decimal" operator="between">
      <formula1>0</formula1>
      <formula2>1000000</formula2>
    </dataValidation>
    <dataValidation sqref="M6:M155 O6:O155" showDropDown="0" showInputMessage="0" showErrorMessage="1" allowBlank="0" error="Selecione um código cadastrado na aba Rateios." type="list">
      <formula1>=INDIRECT("Rateios!$A$6:$A$105")</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J105"/>
  <sheetViews>
    <sheetView showGridLines="0" workbookViewId="0">
      <pane ySplit="5" topLeftCell="A6" activePane="bottomLeft" state="frozen"/>
      <selection pane="bottomLeft" activeCell="A1" sqref="A1"/>
    </sheetView>
  </sheetViews>
  <sheetFormatPr baseColWidth="8" defaultRowHeight="15"/>
  <cols>
    <col width="20" customWidth="1" min="1" max="1"/>
    <col width="38" customWidth="1" min="2" max="2"/>
    <col width="14" customWidth="1" min="3" max="3"/>
    <col width="20" customWidth="1" min="4" max="4"/>
    <col width="17" customWidth="1" min="5" max="5"/>
    <col width="25" customWidth="1" min="6" max="6"/>
    <col width="17" customWidth="1" min="7" max="7"/>
    <col width="10" customWidth="1" min="8" max="8"/>
    <col width="29" customWidth="1" min="9" max="9"/>
    <col width="30" customWidth="1" min="10" max="10"/>
  </cols>
  <sheetData>
    <row r="1" ht="28" customHeight="1">
      <c r="A1" s="1" t="inlineStr">
        <is>
          <t>Memória de rateios operacionais</t>
        </is>
      </c>
      <c r="B1" s="29" t="n"/>
      <c r="C1" s="29" t="n"/>
      <c r="D1" s="29" t="n"/>
      <c r="E1" s="29" t="n"/>
      <c r="F1" s="29" t="n"/>
      <c r="G1" s="29" t="n"/>
      <c r="H1" s="29" t="n"/>
      <c r="I1" s="29" t="n"/>
      <c r="J1" s="30" t="n"/>
    </row>
    <row r="2" ht="24" customHeight="1">
      <c r="A2" s="2" t="inlineStr">
        <is>
          <t>O rateio unitário é calculado dividindo o valor total pela base de unidades do mesmo período e critério.</t>
        </is>
      </c>
      <c r="B2" s="2" t="n"/>
      <c r="C2" s="2" t="n"/>
      <c r="D2" s="2" t="n"/>
      <c r="E2" s="2" t="n"/>
      <c r="F2" s="2" t="n"/>
      <c r="G2" s="2" t="n"/>
      <c r="H2" s="2" t="n"/>
      <c r="I2" s="2" t="n"/>
      <c r="J2" s="2" t="n"/>
    </row>
    <row r="3"/>
    <row r="4"/>
    <row r="5" ht="42" customHeight="1">
      <c r="A5" s="15" t="inlineStr">
        <is>
          <t>Código do rateio</t>
        </is>
      </c>
      <c r="B5" s="15" t="inlineStr">
        <is>
          <t>Descrição</t>
        </is>
      </c>
      <c r="C5" s="15" t="inlineStr">
        <is>
          <t>Competência</t>
        </is>
      </c>
      <c r="D5" s="15" t="inlineStr">
        <is>
          <t>Valor total do rateio</t>
        </is>
      </c>
      <c r="E5" s="15" t="inlineStr">
        <is>
          <t>Base em unidades</t>
        </is>
      </c>
      <c r="F5" s="15" t="inlineStr">
        <is>
          <t>Critério unitário</t>
        </is>
      </c>
      <c r="G5" s="15" t="inlineStr">
        <is>
          <t>Rateio unitário</t>
        </is>
      </c>
      <c r="H5" s="15" t="inlineStr">
        <is>
          <t>Ativo</t>
        </is>
      </c>
      <c r="I5" s="15" t="inlineStr">
        <is>
          <t>Status do rateio</t>
        </is>
      </c>
      <c r="J5" s="15" t="inlineStr">
        <is>
          <t>Observações</t>
        </is>
      </c>
    </row>
    <row r="6" ht="21" customHeight="1">
      <c r="A6" s="16" t="inlineStr">
        <is>
          <t>RAT-ARM-0826</t>
        </is>
      </c>
      <c r="B6" s="16" t="inlineStr">
        <is>
          <t>Armazenagem compartilhada de agosto</t>
        </is>
      </c>
      <c r="C6" s="31" t="n">
        <v>46235</v>
      </c>
      <c r="D6" s="36" t="n">
        <v>1800</v>
      </c>
      <c r="E6" s="23" t="n">
        <v>6000</v>
      </c>
      <c r="F6" s="16" t="inlineStr">
        <is>
          <t>Unidades armazenadas</t>
        </is>
      </c>
      <c r="G6" s="37">
        <f>IF($A6="","",IF(OR($D6="",$E6=""),"",IF($E6&lt;=0,"",IFERROR($D6/$E6,""))))</f>
        <v/>
      </c>
      <c r="H6" s="17" t="inlineStr">
        <is>
          <t>Sim</t>
        </is>
      </c>
      <c r="I6" s="20">
        <f>IF($A6="","",IF(COUNTIF($A$6:$A$105,$A6)&gt;1,"Revisar: código duplicado",IF($B6="","Revisar: descrição ausente",IF($C6="","Revisar: competência ausente",IF($D6="","Revisar: valor ausente",IF($E6="","Revisar: base ausente",IF($F6="","Revisar: critério ausente",IF($H6="","Revisar: ativação ausente",IF($D6&lt;=0,"Revisar: valor inválido",IF($E6&lt;=0,"Revisar: base inválida",IF($H6="Não","Inativo","OK")))))))))))</f>
        <v/>
      </c>
      <c r="J6" s="21" t="inlineStr">
        <is>
          <t>Memória operacional fictícia.</t>
        </is>
      </c>
    </row>
    <row r="7" ht="21" customHeight="1">
      <c r="A7" s="16" t="inlineStr">
        <is>
          <t>RAT-SEP-0826</t>
        </is>
      </c>
      <c r="B7" s="16" t="inlineStr">
        <is>
          <t>Separação e conferência de agosto</t>
        </is>
      </c>
      <c r="C7" s="31" t="n">
        <v>46235</v>
      </c>
      <c r="D7" s="36" t="n">
        <v>2500</v>
      </c>
      <c r="E7" s="23" t="n">
        <v>5000</v>
      </c>
      <c r="F7" s="16" t="inlineStr">
        <is>
          <t>Unidades processadas</t>
        </is>
      </c>
      <c r="G7" s="37">
        <f>IF($A7="","",IF(OR($D7="",$E7=""),"",IF($E7&lt;=0,"",IFERROR($D7/$E7,""))))</f>
        <v/>
      </c>
      <c r="H7" s="17" t="inlineStr">
        <is>
          <t>Sim</t>
        </is>
      </c>
      <c r="I7" s="20">
        <f>IF($A7="","",IF(COUNTIF($A$6:$A$105,$A7)&gt;1,"Revisar: código duplicado",IF($B7="","Revisar: descrição ausente",IF($C7="","Revisar: competência ausente",IF($D7="","Revisar: valor ausente",IF($E7="","Revisar: base ausente",IF($F7="","Revisar: critério ausente",IF($H7="","Revisar: ativação ausente",IF($D7&lt;=0,"Revisar: valor inválido",IF($E7&lt;=0,"Revisar: base inválida",IF($H7="Não","Inativo","OK")))))))))))</f>
        <v/>
      </c>
      <c r="J7" s="21" t="inlineStr">
        <is>
          <t>Memória operacional fictícia.</t>
        </is>
      </c>
    </row>
    <row r="8" ht="21" customHeight="1">
      <c r="A8" s="16" t="inlineStr">
        <is>
          <t>RAT-ETQ-0826</t>
        </is>
      </c>
      <c r="B8" s="16" t="inlineStr">
        <is>
          <t>Etiquetagem interna de agosto</t>
        </is>
      </c>
      <c r="C8" s="31" t="n">
        <v>46235</v>
      </c>
      <c r="D8" s="36" t="n">
        <v>900</v>
      </c>
      <c r="E8" s="23" t="n">
        <v>3000</v>
      </c>
      <c r="F8" s="16" t="inlineStr">
        <is>
          <t>Unidades etiquetadas</t>
        </is>
      </c>
      <c r="G8" s="37">
        <f>IF($A8="","",IF(OR($D8="",$E8=""),"",IF($E8&lt;=0,"",IFERROR($D8/$E8,""))))</f>
        <v/>
      </c>
      <c r="H8" s="17" t="inlineStr">
        <is>
          <t>Sim</t>
        </is>
      </c>
      <c r="I8" s="20">
        <f>IF($A8="","",IF(COUNTIF($A$6:$A$105,$A8)&gt;1,"Revisar: código duplicado",IF($B8="","Revisar: descrição ausente",IF($C8="","Revisar: competência ausente",IF($D8="","Revisar: valor ausente",IF($E8="","Revisar: base ausente",IF($F8="","Revisar: critério ausente",IF($H8="","Revisar: ativação ausente",IF($D8&lt;=0,"Revisar: valor inválido",IF($E8&lt;=0,"Revisar: base inválida",IF($H8="Não","Inativo","OK")))))))))))</f>
        <v/>
      </c>
      <c r="J8" s="21" t="inlineStr">
        <is>
          <t>Memória operacional fictícia.</t>
        </is>
      </c>
    </row>
    <row r="9" ht="21" customHeight="1">
      <c r="A9" s="16" t="inlineStr">
        <is>
          <t>RAT-CONF-0826</t>
        </is>
      </c>
      <c r="B9" s="16" t="inlineStr">
        <is>
          <t>Conferência operacional de agosto</t>
        </is>
      </c>
      <c r="C9" s="31" t="n">
        <v>46235</v>
      </c>
      <c r="D9" s="36" t="n">
        <v>1200</v>
      </c>
      <c r="E9" s="23" t="n">
        <v>6000</v>
      </c>
      <c r="F9" s="16" t="inlineStr">
        <is>
          <t>Unidades manuseadas</t>
        </is>
      </c>
      <c r="G9" s="37">
        <f>IF($A9="","",IF(OR($D9="",$E9=""),"",IF($E9&lt;=0,"",IFERROR($D9/$E9,""))))</f>
        <v/>
      </c>
      <c r="H9" s="17" t="inlineStr">
        <is>
          <t>Sim</t>
        </is>
      </c>
      <c r="I9" s="20">
        <f>IF($A9="","",IF(COUNTIF($A$6:$A$105,$A9)&gt;1,"Revisar: código duplicado",IF($B9="","Revisar: descrição ausente",IF($C9="","Revisar: competência ausente",IF($D9="","Revisar: valor ausente",IF($E9="","Revisar: base ausente",IF($F9="","Revisar: critério ausente",IF($H9="","Revisar: ativação ausente",IF($D9&lt;=0,"Revisar: valor inválido",IF($E9&lt;=0,"Revisar: base inválida",IF($H9="Não","Inativo","OK")))))))))))</f>
        <v/>
      </c>
      <c r="J9" s="21" t="inlineStr">
        <is>
          <t>Memória operacional fictícia.</t>
        </is>
      </c>
    </row>
    <row r="10" ht="21" customHeight="1">
      <c r="A10" s="16" t="inlineStr">
        <is>
          <t>RAT-LEG-0726</t>
        </is>
      </c>
      <c r="B10" s="16" t="inlineStr">
        <is>
          <t>Rateio legado de julho</t>
        </is>
      </c>
      <c r="C10" s="31" t="n">
        <v>46204</v>
      </c>
      <c r="D10" s="36" t="n">
        <v>800</v>
      </c>
      <c r="E10" s="23" t="n">
        <v>4000</v>
      </c>
      <c r="F10" s="16" t="inlineStr">
        <is>
          <t>Unidades processadas</t>
        </is>
      </c>
      <c r="G10" s="37">
        <f>IF($A10="","",IF(OR($D10="",$E10=""),"",IF($E10&lt;=0,"",IFERROR($D10/$E10,""))))</f>
        <v/>
      </c>
      <c r="H10" s="17" t="inlineStr">
        <is>
          <t>Não</t>
        </is>
      </c>
      <c r="I10" s="20">
        <f>IF($A10="","",IF(COUNTIF($A$6:$A$105,$A10)&gt;1,"Revisar: código duplicado",IF($B10="","Revisar: descrição ausente",IF($C10="","Revisar: competência ausente",IF($D10="","Revisar: valor ausente",IF($E10="","Revisar: base ausente",IF($F10="","Revisar: critério ausente",IF($H10="","Revisar: ativação ausente",IF($D10&lt;=0,"Revisar: valor inválido",IF($E10&lt;=0,"Revisar: base inválida",IF($H10="Não","Inativo","OK")))))))))))</f>
        <v/>
      </c>
      <c r="J10" s="21" t="inlineStr">
        <is>
          <t>Registro legado fictício.</t>
        </is>
      </c>
    </row>
    <row r="11" ht="21" customHeight="1">
      <c r="A11" s="16" t="inlineStr">
        <is>
          <t>RAT-EMB-0826</t>
        </is>
      </c>
      <c r="B11" s="16" t="inlineStr">
        <is>
          <t>Preparação de embalagens de agosto</t>
        </is>
      </c>
      <c r="C11" s="31" t="n">
        <v>46235</v>
      </c>
      <c r="D11" s="36" t="n">
        <v>1500</v>
      </c>
      <c r="E11" s="23" t="n">
        <v>7500</v>
      </c>
      <c r="F11" s="16" t="inlineStr">
        <is>
          <t>Unidades manuseadas</t>
        </is>
      </c>
      <c r="G11" s="37">
        <f>IF($A11="","",IF(OR($D11="",$E11=""),"",IF($E11&lt;=0,"",IFERROR($D11/$E11,""))))</f>
        <v/>
      </c>
      <c r="H11" s="17" t="inlineStr">
        <is>
          <t>Sim</t>
        </is>
      </c>
      <c r="I11" s="20">
        <f>IF($A11="","",IF(COUNTIF($A$6:$A$105,$A11)&gt;1,"Revisar: código duplicado",IF($B11="","Revisar: descrição ausente",IF($C11="","Revisar: competência ausente",IF($D11="","Revisar: valor ausente",IF($E11="","Revisar: base ausente",IF($F11="","Revisar: critério ausente",IF($H11="","Revisar: ativação ausente",IF($D11&lt;=0,"Revisar: valor inválido",IF($E11&lt;=0,"Revisar: base inválida",IF($H11="Não","Inativo","OK")))))))))))</f>
        <v/>
      </c>
      <c r="J11" s="21" t="inlineStr">
        <is>
          <t>Memória operacional fictícia.</t>
        </is>
      </c>
    </row>
    <row r="12" ht="21" customHeight="1">
      <c r="A12" s="16" t="inlineStr">
        <is>
          <t>RAT-TRI-0826</t>
        </is>
      </c>
      <c r="B12" s="16" t="inlineStr">
        <is>
          <t>Triagem interna de agosto</t>
        </is>
      </c>
      <c r="C12" s="31" t="n">
        <v>46235</v>
      </c>
      <c r="D12" s="36" t="n">
        <v>720</v>
      </c>
      <c r="E12" s="23" t="n">
        <v>3600</v>
      </c>
      <c r="F12" s="16" t="inlineStr">
        <is>
          <t>Unidades processadas</t>
        </is>
      </c>
      <c r="G12" s="37">
        <f>IF($A12="","",IF(OR($D12="",$E12=""),"",IF($E12&lt;=0,"",IFERROR($D12/$E12,""))))</f>
        <v/>
      </c>
      <c r="H12" s="17" t="inlineStr">
        <is>
          <t>Sim</t>
        </is>
      </c>
      <c r="I12" s="20">
        <f>IF($A12="","",IF(COUNTIF($A$6:$A$105,$A12)&gt;1,"Revisar: código duplicado",IF($B12="","Revisar: descrição ausente",IF($C12="","Revisar: competência ausente",IF($D12="","Revisar: valor ausente",IF($E12="","Revisar: base ausente",IF($F12="","Revisar: critério ausente",IF($H12="","Revisar: ativação ausente",IF($D12&lt;=0,"Revisar: valor inválido",IF($E12&lt;=0,"Revisar: base inválida",IF($H12="Não","Inativo","OK")))))))))))</f>
        <v/>
      </c>
      <c r="J12" s="21" t="inlineStr">
        <is>
          <t>Memória operacional fictícia.</t>
        </is>
      </c>
    </row>
    <row r="13" ht="21" customHeight="1">
      <c r="A13" s="16" t="inlineStr">
        <is>
          <t>RAT-LEG-0626</t>
        </is>
      </c>
      <c r="B13" s="16" t="inlineStr">
        <is>
          <t>Rateio legado de junho</t>
        </is>
      </c>
      <c r="C13" s="31" t="n">
        <v>46174</v>
      </c>
      <c r="D13" s="36" t="n">
        <v>500</v>
      </c>
      <c r="E13" s="23" t="n">
        <v>2500</v>
      </c>
      <c r="F13" s="16" t="inlineStr">
        <is>
          <t>Unidades armazenadas</t>
        </is>
      </c>
      <c r="G13" s="37">
        <f>IF($A13="","",IF(OR($D13="",$E13=""),"",IF($E13&lt;=0,"",IFERROR($D13/$E13,""))))</f>
        <v/>
      </c>
      <c r="H13" s="17" t="inlineStr">
        <is>
          <t>Não</t>
        </is>
      </c>
      <c r="I13" s="20">
        <f>IF($A13="","",IF(COUNTIF($A$6:$A$105,$A13)&gt;1,"Revisar: código duplicado",IF($B13="","Revisar: descrição ausente",IF($C13="","Revisar: competência ausente",IF($D13="","Revisar: valor ausente",IF($E13="","Revisar: base ausente",IF($F13="","Revisar: critério ausente",IF($H13="","Revisar: ativação ausente",IF($D13&lt;=0,"Revisar: valor inválido",IF($E13&lt;=0,"Revisar: base inválida",IF($H13="Não","Inativo","OK")))))))))))</f>
        <v/>
      </c>
      <c r="J13" s="21" t="inlineStr">
        <is>
          <t>Registro legado fictício.</t>
        </is>
      </c>
    </row>
    <row r="14" ht="21" customHeight="1">
      <c r="A14" s="16" t="n"/>
      <c r="B14" s="16" t="n"/>
      <c r="C14" s="31" t="n"/>
      <c r="D14" s="36" t="n"/>
      <c r="E14" s="23" t="n"/>
      <c r="F14" s="16" t="n"/>
      <c r="G14" s="37">
        <f>IF($A14="","",IF(OR($D14="",$E14=""),"",IF($E14&lt;=0,"",IFERROR($D14/$E14,""))))</f>
        <v/>
      </c>
      <c r="H14" s="17" t="n"/>
      <c r="I14" s="20">
        <f>IF($A14="","",IF(COUNTIF($A$6:$A$105,$A14)&gt;1,"Revisar: código duplicado",IF($B14="","Revisar: descrição ausente",IF($C14="","Revisar: competência ausente",IF($D14="","Revisar: valor ausente",IF($E14="","Revisar: base ausente",IF($F14="","Revisar: critério ausente",IF($H14="","Revisar: ativação ausente",IF($D14&lt;=0,"Revisar: valor inválido",IF($E14&lt;=0,"Revisar: base inválida",IF($H14="Não","Inativo","OK")))))))))))</f>
        <v/>
      </c>
      <c r="J14" s="21" t="n"/>
    </row>
    <row r="15" ht="21" customHeight="1">
      <c r="A15" s="16" t="n"/>
      <c r="B15" s="16" t="n"/>
      <c r="C15" s="31" t="n"/>
      <c r="D15" s="36" t="n"/>
      <c r="E15" s="23" t="n"/>
      <c r="F15" s="16" t="n"/>
      <c r="G15" s="37">
        <f>IF($A15="","",IF(OR($D15="",$E15=""),"",IF($E15&lt;=0,"",IFERROR($D15/$E15,""))))</f>
        <v/>
      </c>
      <c r="H15" s="17" t="n"/>
      <c r="I15" s="20">
        <f>IF($A15="","",IF(COUNTIF($A$6:$A$105,$A15)&gt;1,"Revisar: código duplicado",IF($B15="","Revisar: descrição ausente",IF($C15="","Revisar: competência ausente",IF($D15="","Revisar: valor ausente",IF($E15="","Revisar: base ausente",IF($F15="","Revisar: critério ausente",IF($H15="","Revisar: ativação ausente",IF($D15&lt;=0,"Revisar: valor inválido",IF($E15&lt;=0,"Revisar: base inválida",IF($H15="Não","Inativo","OK")))))))))))</f>
        <v/>
      </c>
      <c r="J15" s="21" t="n"/>
    </row>
    <row r="16" ht="21" customHeight="1">
      <c r="A16" s="16" t="n"/>
      <c r="B16" s="16" t="n"/>
      <c r="C16" s="31" t="n"/>
      <c r="D16" s="36" t="n"/>
      <c r="E16" s="23" t="n"/>
      <c r="F16" s="16" t="n"/>
      <c r="G16" s="37">
        <f>IF($A16="","",IF(OR($D16="",$E16=""),"",IF($E16&lt;=0,"",IFERROR($D16/$E16,""))))</f>
        <v/>
      </c>
      <c r="H16" s="17" t="n"/>
      <c r="I16" s="20">
        <f>IF($A16="","",IF(COUNTIF($A$6:$A$105,$A16)&gt;1,"Revisar: código duplicado",IF($B16="","Revisar: descrição ausente",IF($C16="","Revisar: competência ausente",IF($D16="","Revisar: valor ausente",IF($E16="","Revisar: base ausente",IF($F16="","Revisar: critério ausente",IF($H16="","Revisar: ativação ausente",IF($D16&lt;=0,"Revisar: valor inválido",IF($E16&lt;=0,"Revisar: base inválida",IF($H16="Não","Inativo","OK")))))))))))</f>
        <v/>
      </c>
      <c r="J16" s="21" t="n"/>
    </row>
    <row r="17" ht="21" customHeight="1">
      <c r="A17" s="16" t="n"/>
      <c r="B17" s="16" t="n"/>
      <c r="C17" s="31" t="n"/>
      <c r="D17" s="36" t="n"/>
      <c r="E17" s="23" t="n"/>
      <c r="F17" s="16" t="n"/>
      <c r="G17" s="37">
        <f>IF($A17="","",IF(OR($D17="",$E17=""),"",IF($E17&lt;=0,"",IFERROR($D17/$E17,""))))</f>
        <v/>
      </c>
      <c r="H17" s="17" t="n"/>
      <c r="I17" s="20">
        <f>IF($A17="","",IF(COUNTIF($A$6:$A$105,$A17)&gt;1,"Revisar: código duplicado",IF($B17="","Revisar: descrição ausente",IF($C17="","Revisar: competência ausente",IF($D17="","Revisar: valor ausente",IF($E17="","Revisar: base ausente",IF($F17="","Revisar: critério ausente",IF($H17="","Revisar: ativação ausente",IF($D17&lt;=0,"Revisar: valor inválido",IF($E17&lt;=0,"Revisar: base inválida",IF($H17="Não","Inativo","OK")))))))))))</f>
        <v/>
      </c>
      <c r="J17" s="21" t="n"/>
    </row>
    <row r="18" ht="21" customHeight="1">
      <c r="A18" s="16" t="n"/>
      <c r="B18" s="16" t="n"/>
      <c r="C18" s="31" t="n"/>
      <c r="D18" s="36" t="n"/>
      <c r="E18" s="23" t="n"/>
      <c r="F18" s="16" t="n"/>
      <c r="G18" s="37">
        <f>IF($A18="","",IF(OR($D18="",$E18=""),"",IF($E18&lt;=0,"",IFERROR($D18/$E18,""))))</f>
        <v/>
      </c>
      <c r="H18" s="17" t="n"/>
      <c r="I18" s="20">
        <f>IF($A18="","",IF(COUNTIF($A$6:$A$105,$A18)&gt;1,"Revisar: código duplicado",IF($B18="","Revisar: descrição ausente",IF($C18="","Revisar: competência ausente",IF($D18="","Revisar: valor ausente",IF($E18="","Revisar: base ausente",IF($F18="","Revisar: critério ausente",IF($H18="","Revisar: ativação ausente",IF($D18&lt;=0,"Revisar: valor inválido",IF($E18&lt;=0,"Revisar: base inválida",IF($H18="Não","Inativo","OK")))))))))))</f>
        <v/>
      </c>
      <c r="J18" s="21" t="n"/>
    </row>
    <row r="19" ht="21" customHeight="1">
      <c r="A19" s="16" t="n"/>
      <c r="B19" s="16" t="n"/>
      <c r="C19" s="31" t="n"/>
      <c r="D19" s="36" t="n"/>
      <c r="E19" s="23" t="n"/>
      <c r="F19" s="16" t="n"/>
      <c r="G19" s="37">
        <f>IF($A19="","",IF(OR($D19="",$E19=""),"",IF($E19&lt;=0,"",IFERROR($D19/$E19,""))))</f>
        <v/>
      </c>
      <c r="H19" s="17" t="n"/>
      <c r="I19" s="20">
        <f>IF($A19="","",IF(COUNTIF($A$6:$A$105,$A19)&gt;1,"Revisar: código duplicado",IF($B19="","Revisar: descrição ausente",IF($C19="","Revisar: competência ausente",IF($D19="","Revisar: valor ausente",IF($E19="","Revisar: base ausente",IF($F19="","Revisar: critério ausente",IF($H19="","Revisar: ativação ausente",IF($D19&lt;=0,"Revisar: valor inválido",IF($E19&lt;=0,"Revisar: base inválida",IF($H19="Não","Inativo","OK")))))))))))</f>
        <v/>
      </c>
      <c r="J19" s="21" t="n"/>
    </row>
    <row r="20" ht="21" customHeight="1">
      <c r="A20" s="16" t="n"/>
      <c r="B20" s="16" t="n"/>
      <c r="C20" s="31" t="n"/>
      <c r="D20" s="36" t="n"/>
      <c r="E20" s="23" t="n"/>
      <c r="F20" s="16" t="n"/>
      <c r="G20" s="37">
        <f>IF($A20="","",IF(OR($D20="",$E20=""),"",IF($E20&lt;=0,"",IFERROR($D20/$E20,""))))</f>
        <v/>
      </c>
      <c r="H20" s="17" t="n"/>
      <c r="I20" s="20">
        <f>IF($A20="","",IF(COUNTIF($A$6:$A$105,$A20)&gt;1,"Revisar: código duplicado",IF($B20="","Revisar: descrição ausente",IF($C20="","Revisar: competência ausente",IF($D20="","Revisar: valor ausente",IF($E20="","Revisar: base ausente",IF($F20="","Revisar: critério ausente",IF($H20="","Revisar: ativação ausente",IF($D20&lt;=0,"Revisar: valor inválido",IF($E20&lt;=0,"Revisar: base inválida",IF($H20="Não","Inativo","OK")))))))))))</f>
        <v/>
      </c>
      <c r="J20" s="21" t="n"/>
    </row>
    <row r="21" ht="21" customHeight="1">
      <c r="A21" s="16" t="n"/>
      <c r="B21" s="16" t="n"/>
      <c r="C21" s="31" t="n"/>
      <c r="D21" s="36" t="n"/>
      <c r="E21" s="23" t="n"/>
      <c r="F21" s="16" t="n"/>
      <c r="G21" s="37">
        <f>IF($A21="","",IF(OR($D21="",$E21=""),"",IF($E21&lt;=0,"",IFERROR($D21/$E21,""))))</f>
        <v/>
      </c>
      <c r="H21" s="17" t="n"/>
      <c r="I21" s="20">
        <f>IF($A21="","",IF(COUNTIF($A$6:$A$105,$A21)&gt;1,"Revisar: código duplicado",IF($B21="","Revisar: descrição ausente",IF($C21="","Revisar: competência ausente",IF($D21="","Revisar: valor ausente",IF($E21="","Revisar: base ausente",IF($F21="","Revisar: critério ausente",IF($H21="","Revisar: ativação ausente",IF($D21&lt;=0,"Revisar: valor inválido",IF($E21&lt;=0,"Revisar: base inválida",IF($H21="Não","Inativo","OK")))))))))))</f>
        <v/>
      </c>
      <c r="J21" s="21" t="n"/>
    </row>
    <row r="22" ht="21" customHeight="1">
      <c r="A22" s="16" t="n"/>
      <c r="B22" s="16" t="n"/>
      <c r="C22" s="31" t="n"/>
      <c r="D22" s="36" t="n"/>
      <c r="E22" s="23" t="n"/>
      <c r="F22" s="16" t="n"/>
      <c r="G22" s="37">
        <f>IF($A22="","",IF(OR($D22="",$E22=""),"",IF($E22&lt;=0,"",IFERROR($D22/$E22,""))))</f>
        <v/>
      </c>
      <c r="H22" s="17" t="n"/>
      <c r="I22" s="20">
        <f>IF($A22="","",IF(COUNTIF($A$6:$A$105,$A22)&gt;1,"Revisar: código duplicado",IF($B22="","Revisar: descrição ausente",IF($C22="","Revisar: competência ausente",IF($D22="","Revisar: valor ausente",IF($E22="","Revisar: base ausente",IF($F22="","Revisar: critério ausente",IF($H22="","Revisar: ativação ausente",IF($D22&lt;=0,"Revisar: valor inválido",IF($E22&lt;=0,"Revisar: base inválida",IF($H22="Não","Inativo","OK")))))))))))</f>
        <v/>
      </c>
      <c r="J22" s="21" t="n"/>
    </row>
    <row r="23" ht="21" customHeight="1">
      <c r="A23" s="16" t="n"/>
      <c r="B23" s="16" t="n"/>
      <c r="C23" s="31" t="n"/>
      <c r="D23" s="36" t="n"/>
      <c r="E23" s="23" t="n"/>
      <c r="F23" s="16" t="n"/>
      <c r="G23" s="37">
        <f>IF($A23="","",IF(OR($D23="",$E23=""),"",IF($E23&lt;=0,"",IFERROR($D23/$E23,""))))</f>
        <v/>
      </c>
      <c r="H23" s="17" t="n"/>
      <c r="I23" s="20">
        <f>IF($A23="","",IF(COUNTIF($A$6:$A$105,$A23)&gt;1,"Revisar: código duplicado",IF($B23="","Revisar: descrição ausente",IF($C23="","Revisar: competência ausente",IF($D23="","Revisar: valor ausente",IF($E23="","Revisar: base ausente",IF($F23="","Revisar: critério ausente",IF($H23="","Revisar: ativação ausente",IF($D23&lt;=0,"Revisar: valor inválido",IF($E23&lt;=0,"Revisar: base inválida",IF($H23="Não","Inativo","OK")))))))))))</f>
        <v/>
      </c>
      <c r="J23" s="21" t="n"/>
    </row>
    <row r="24" ht="21" customHeight="1">
      <c r="A24" s="16" t="n"/>
      <c r="B24" s="16" t="n"/>
      <c r="C24" s="31" t="n"/>
      <c r="D24" s="36" t="n"/>
      <c r="E24" s="23" t="n"/>
      <c r="F24" s="16" t="n"/>
      <c r="G24" s="37">
        <f>IF($A24="","",IF(OR($D24="",$E24=""),"",IF($E24&lt;=0,"",IFERROR($D24/$E24,""))))</f>
        <v/>
      </c>
      <c r="H24" s="17" t="n"/>
      <c r="I24" s="20">
        <f>IF($A24="","",IF(COUNTIF($A$6:$A$105,$A24)&gt;1,"Revisar: código duplicado",IF($B24="","Revisar: descrição ausente",IF($C24="","Revisar: competência ausente",IF($D24="","Revisar: valor ausente",IF($E24="","Revisar: base ausente",IF($F24="","Revisar: critério ausente",IF($H24="","Revisar: ativação ausente",IF($D24&lt;=0,"Revisar: valor inválido",IF($E24&lt;=0,"Revisar: base inválida",IF($H24="Não","Inativo","OK")))))))))))</f>
        <v/>
      </c>
      <c r="J24" s="21" t="n"/>
    </row>
    <row r="25" ht="21" customHeight="1">
      <c r="A25" s="16" t="n"/>
      <c r="B25" s="16" t="n"/>
      <c r="C25" s="31" t="n"/>
      <c r="D25" s="36" t="n"/>
      <c r="E25" s="23" t="n"/>
      <c r="F25" s="16" t="n"/>
      <c r="G25" s="37">
        <f>IF($A25="","",IF(OR($D25="",$E25=""),"",IF($E25&lt;=0,"",IFERROR($D25/$E25,""))))</f>
        <v/>
      </c>
      <c r="H25" s="17" t="n"/>
      <c r="I25" s="20">
        <f>IF($A25="","",IF(COUNTIF($A$6:$A$105,$A25)&gt;1,"Revisar: código duplicado",IF($B25="","Revisar: descrição ausente",IF($C25="","Revisar: competência ausente",IF($D25="","Revisar: valor ausente",IF($E25="","Revisar: base ausente",IF($F25="","Revisar: critério ausente",IF($H25="","Revisar: ativação ausente",IF($D25&lt;=0,"Revisar: valor inválido",IF($E25&lt;=0,"Revisar: base inválida",IF($H25="Não","Inativo","OK")))))))))))</f>
        <v/>
      </c>
      <c r="J25" s="21" t="n"/>
    </row>
    <row r="26" ht="21" customHeight="1">
      <c r="A26" s="16" t="n"/>
      <c r="B26" s="16" t="n"/>
      <c r="C26" s="31" t="n"/>
      <c r="D26" s="36" t="n"/>
      <c r="E26" s="23" t="n"/>
      <c r="F26" s="16" t="n"/>
      <c r="G26" s="37">
        <f>IF($A26="","",IF(OR($D26="",$E26=""),"",IF($E26&lt;=0,"",IFERROR($D26/$E26,""))))</f>
        <v/>
      </c>
      <c r="H26" s="17" t="n"/>
      <c r="I26" s="20">
        <f>IF($A26="","",IF(COUNTIF($A$6:$A$105,$A26)&gt;1,"Revisar: código duplicado",IF($B26="","Revisar: descrição ausente",IF($C26="","Revisar: competência ausente",IF($D26="","Revisar: valor ausente",IF($E26="","Revisar: base ausente",IF($F26="","Revisar: critério ausente",IF($H26="","Revisar: ativação ausente",IF($D26&lt;=0,"Revisar: valor inválido",IF($E26&lt;=0,"Revisar: base inválida",IF($H26="Não","Inativo","OK")))))))))))</f>
        <v/>
      </c>
      <c r="J26" s="21" t="n"/>
    </row>
    <row r="27" ht="21" customHeight="1">
      <c r="A27" s="16" t="n"/>
      <c r="B27" s="16" t="n"/>
      <c r="C27" s="31" t="n"/>
      <c r="D27" s="36" t="n"/>
      <c r="E27" s="23" t="n"/>
      <c r="F27" s="16" t="n"/>
      <c r="G27" s="37">
        <f>IF($A27="","",IF(OR($D27="",$E27=""),"",IF($E27&lt;=0,"",IFERROR($D27/$E27,""))))</f>
        <v/>
      </c>
      <c r="H27" s="17" t="n"/>
      <c r="I27" s="20">
        <f>IF($A27="","",IF(COUNTIF($A$6:$A$105,$A27)&gt;1,"Revisar: código duplicado",IF($B27="","Revisar: descrição ausente",IF($C27="","Revisar: competência ausente",IF($D27="","Revisar: valor ausente",IF($E27="","Revisar: base ausente",IF($F27="","Revisar: critério ausente",IF($H27="","Revisar: ativação ausente",IF($D27&lt;=0,"Revisar: valor inválido",IF($E27&lt;=0,"Revisar: base inválida",IF($H27="Não","Inativo","OK")))))))))))</f>
        <v/>
      </c>
      <c r="J27" s="21" t="n"/>
    </row>
    <row r="28" ht="21" customHeight="1">
      <c r="A28" s="16" t="n"/>
      <c r="B28" s="16" t="n"/>
      <c r="C28" s="31" t="n"/>
      <c r="D28" s="36" t="n"/>
      <c r="E28" s="23" t="n"/>
      <c r="F28" s="16" t="n"/>
      <c r="G28" s="37">
        <f>IF($A28="","",IF(OR($D28="",$E28=""),"",IF($E28&lt;=0,"",IFERROR($D28/$E28,""))))</f>
        <v/>
      </c>
      <c r="H28" s="17" t="n"/>
      <c r="I28" s="20">
        <f>IF($A28="","",IF(COUNTIF($A$6:$A$105,$A28)&gt;1,"Revisar: código duplicado",IF($B28="","Revisar: descrição ausente",IF($C28="","Revisar: competência ausente",IF($D28="","Revisar: valor ausente",IF($E28="","Revisar: base ausente",IF($F28="","Revisar: critério ausente",IF($H28="","Revisar: ativação ausente",IF($D28&lt;=0,"Revisar: valor inválido",IF($E28&lt;=0,"Revisar: base inválida",IF($H28="Não","Inativo","OK")))))))))))</f>
        <v/>
      </c>
      <c r="J28" s="21" t="n"/>
    </row>
    <row r="29" ht="21" customHeight="1">
      <c r="A29" s="16" t="n"/>
      <c r="B29" s="16" t="n"/>
      <c r="C29" s="31" t="n"/>
      <c r="D29" s="36" t="n"/>
      <c r="E29" s="23" t="n"/>
      <c r="F29" s="16" t="n"/>
      <c r="G29" s="37">
        <f>IF($A29="","",IF(OR($D29="",$E29=""),"",IF($E29&lt;=0,"",IFERROR($D29/$E29,""))))</f>
        <v/>
      </c>
      <c r="H29" s="17" t="n"/>
      <c r="I29" s="20">
        <f>IF($A29="","",IF(COUNTIF($A$6:$A$105,$A29)&gt;1,"Revisar: código duplicado",IF($B29="","Revisar: descrição ausente",IF($C29="","Revisar: competência ausente",IF($D29="","Revisar: valor ausente",IF($E29="","Revisar: base ausente",IF($F29="","Revisar: critério ausente",IF($H29="","Revisar: ativação ausente",IF($D29&lt;=0,"Revisar: valor inválido",IF($E29&lt;=0,"Revisar: base inválida",IF($H29="Não","Inativo","OK")))))))))))</f>
        <v/>
      </c>
      <c r="J29" s="21" t="n"/>
    </row>
    <row r="30" ht="21" customHeight="1">
      <c r="A30" s="16" t="n"/>
      <c r="B30" s="16" t="n"/>
      <c r="C30" s="31" t="n"/>
      <c r="D30" s="36" t="n"/>
      <c r="E30" s="23" t="n"/>
      <c r="F30" s="16" t="n"/>
      <c r="G30" s="37">
        <f>IF($A30="","",IF(OR($D30="",$E30=""),"",IF($E30&lt;=0,"",IFERROR($D30/$E30,""))))</f>
        <v/>
      </c>
      <c r="H30" s="17" t="n"/>
      <c r="I30" s="20">
        <f>IF($A30="","",IF(COUNTIF($A$6:$A$105,$A30)&gt;1,"Revisar: código duplicado",IF($B30="","Revisar: descrição ausente",IF($C30="","Revisar: competência ausente",IF($D30="","Revisar: valor ausente",IF($E30="","Revisar: base ausente",IF($F30="","Revisar: critério ausente",IF($H30="","Revisar: ativação ausente",IF($D30&lt;=0,"Revisar: valor inválido",IF($E30&lt;=0,"Revisar: base inválida",IF($H30="Não","Inativo","OK")))))))))))</f>
        <v/>
      </c>
      <c r="J30" s="21" t="n"/>
    </row>
    <row r="31" ht="21" customHeight="1">
      <c r="A31" s="16" t="n"/>
      <c r="B31" s="16" t="n"/>
      <c r="C31" s="31" t="n"/>
      <c r="D31" s="36" t="n"/>
      <c r="E31" s="23" t="n"/>
      <c r="F31" s="16" t="n"/>
      <c r="G31" s="37">
        <f>IF($A31="","",IF(OR($D31="",$E31=""),"",IF($E31&lt;=0,"",IFERROR($D31/$E31,""))))</f>
        <v/>
      </c>
      <c r="H31" s="17" t="n"/>
      <c r="I31" s="20">
        <f>IF($A31="","",IF(COUNTIF($A$6:$A$105,$A31)&gt;1,"Revisar: código duplicado",IF($B31="","Revisar: descrição ausente",IF($C31="","Revisar: competência ausente",IF($D31="","Revisar: valor ausente",IF($E31="","Revisar: base ausente",IF($F31="","Revisar: critério ausente",IF($H31="","Revisar: ativação ausente",IF($D31&lt;=0,"Revisar: valor inválido",IF($E31&lt;=0,"Revisar: base inválida",IF($H31="Não","Inativo","OK")))))))))))</f>
        <v/>
      </c>
      <c r="J31" s="21" t="n"/>
    </row>
    <row r="32" ht="21" customHeight="1">
      <c r="A32" s="16" t="n"/>
      <c r="B32" s="16" t="n"/>
      <c r="C32" s="31" t="n"/>
      <c r="D32" s="36" t="n"/>
      <c r="E32" s="23" t="n"/>
      <c r="F32" s="16" t="n"/>
      <c r="G32" s="37">
        <f>IF($A32="","",IF(OR($D32="",$E32=""),"",IF($E32&lt;=0,"",IFERROR($D32/$E32,""))))</f>
        <v/>
      </c>
      <c r="H32" s="17" t="n"/>
      <c r="I32" s="20">
        <f>IF($A32="","",IF(COUNTIF($A$6:$A$105,$A32)&gt;1,"Revisar: código duplicado",IF($B32="","Revisar: descrição ausente",IF($C32="","Revisar: competência ausente",IF($D32="","Revisar: valor ausente",IF($E32="","Revisar: base ausente",IF($F32="","Revisar: critério ausente",IF($H32="","Revisar: ativação ausente",IF($D32&lt;=0,"Revisar: valor inválido",IF($E32&lt;=0,"Revisar: base inválida",IF($H32="Não","Inativo","OK")))))))))))</f>
        <v/>
      </c>
      <c r="J32" s="21" t="n"/>
    </row>
    <row r="33" ht="21" customHeight="1">
      <c r="A33" s="16" t="n"/>
      <c r="B33" s="16" t="n"/>
      <c r="C33" s="31" t="n"/>
      <c r="D33" s="36" t="n"/>
      <c r="E33" s="23" t="n"/>
      <c r="F33" s="16" t="n"/>
      <c r="G33" s="37">
        <f>IF($A33="","",IF(OR($D33="",$E33=""),"",IF($E33&lt;=0,"",IFERROR($D33/$E33,""))))</f>
        <v/>
      </c>
      <c r="H33" s="17" t="n"/>
      <c r="I33" s="20">
        <f>IF($A33="","",IF(COUNTIF($A$6:$A$105,$A33)&gt;1,"Revisar: código duplicado",IF($B33="","Revisar: descrição ausente",IF($C33="","Revisar: competência ausente",IF($D33="","Revisar: valor ausente",IF($E33="","Revisar: base ausente",IF($F33="","Revisar: critério ausente",IF($H33="","Revisar: ativação ausente",IF($D33&lt;=0,"Revisar: valor inválido",IF($E33&lt;=0,"Revisar: base inválida",IF($H33="Não","Inativo","OK")))))))))))</f>
        <v/>
      </c>
      <c r="J33" s="21" t="n"/>
    </row>
    <row r="34" ht="21" customHeight="1">
      <c r="A34" s="16" t="n"/>
      <c r="B34" s="16" t="n"/>
      <c r="C34" s="31" t="n"/>
      <c r="D34" s="36" t="n"/>
      <c r="E34" s="23" t="n"/>
      <c r="F34" s="16" t="n"/>
      <c r="G34" s="37">
        <f>IF($A34="","",IF(OR($D34="",$E34=""),"",IF($E34&lt;=0,"",IFERROR($D34/$E34,""))))</f>
        <v/>
      </c>
      <c r="H34" s="17" t="n"/>
      <c r="I34" s="20">
        <f>IF($A34="","",IF(COUNTIF($A$6:$A$105,$A34)&gt;1,"Revisar: código duplicado",IF($B34="","Revisar: descrição ausente",IF($C34="","Revisar: competência ausente",IF($D34="","Revisar: valor ausente",IF($E34="","Revisar: base ausente",IF($F34="","Revisar: critério ausente",IF($H34="","Revisar: ativação ausente",IF($D34&lt;=0,"Revisar: valor inválido",IF($E34&lt;=0,"Revisar: base inválida",IF($H34="Não","Inativo","OK")))))))))))</f>
        <v/>
      </c>
      <c r="J34" s="21" t="n"/>
    </row>
    <row r="35" ht="21" customHeight="1">
      <c r="A35" s="16" t="n"/>
      <c r="B35" s="16" t="n"/>
      <c r="C35" s="31" t="n"/>
      <c r="D35" s="36" t="n"/>
      <c r="E35" s="23" t="n"/>
      <c r="F35" s="16" t="n"/>
      <c r="G35" s="37">
        <f>IF($A35="","",IF(OR($D35="",$E35=""),"",IF($E35&lt;=0,"",IFERROR($D35/$E35,""))))</f>
        <v/>
      </c>
      <c r="H35" s="17" t="n"/>
      <c r="I35" s="20">
        <f>IF($A35="","",IF(COUNTIF($A$6:$A$105,$A35)&gt;1,"Revisar: código duplicado",IF($B35="","Revisar: descrição ausente",IF($C35="","Revisar: competência ausente",IF($D35="","Revisar: valor ausente",IF($E35="","Revisar: base ausente",IF($F35="","Revisar: critério ausente",IF($H35="","Revisar: ativação ausente",IF($D35&lt;=0,"Revisar: valor inválido",IF($E35&lt;=0,"Revisar: base inválida",IF($H35="Não","Inativo","OK")))))))))))</f>
        <v/>
      </c>
      <c r="J35" s="21" t="n"/>
    </row>
    <row r="36" ht="21" customHeight="1">
      <c r="A36" s="16" t="n"/>
      <c r="B36" s="16" t="n"/>
      <c r="C36" s="31" t="n"/>
      <c r="D36" s="36" t="n"/>
      <c r="E36" s="23" t="n"/>
      <c r="F36" s="16" t="n"/>
      <c r="G36" s="37">
        <f>IF($A36="","",IF(OR($D36="",$E36=""),"",IF($E36&lt;=0,"",IFERROR($D36/$E36,""))))</f>
        <v/>
      </c>
      <c r="H36" s="17" t="n"/>
      <c r="I36" s="20">
        <f>IF($A36="","",IF(COUNTIF($A$6:$A$105,$A36)&gt;1,"Revisar: código duplicado",IF($B36="","Revisar: descrição ausente",IF($C36="","Revisar: competência ausente",IF($D36="","Revisar: valor ausente",IF($E36="","Revisar: base ausente",IF($F36="","Revisar: critério ausente",IF($H36="","Revisar: ativação ausente",IF($D36&lt;=0,"Revisar: valor inválido",IF($E36&lt;=0,"Revisar: base inválida",IF($H36="Não","Inativo","OK")))))))))))</f>
        <v/>
      </c>
      <c r="J36" s="21" t="n"/>
    </row>
    <row r="37" ht="21" customHeight="1">
      <c r="A37" s="16" t="n"/>
      <c r="B37" s="16" t="n"/>
      <c r="C37" s="31" t="n"/>
      <c r="D37" s="36" t="n"/>
      <c r="E37" s="23" t="n"/>
      <c r="F37" s="16" t="n"/>
      <c r="G37" s="37">
        <f>IF($A37="","",IF(OR($D37="",$E37=""),"",IF($E37&lt;=0,"",IFERROR($D37/$E37,""))))</f>
        <v/>
      </c>
      <c r="H37" s="17" t="n"/>
      <c r="I37" s="20">
        <f>IF($A37="","",IF(COUNTIF($A$6:$A$105,$A37)&gt;1,"Revisar: código duplicado",IF($B37="","Revisar: descrição ausente",IF($C37="","Revisar: competência ausente",IF($D37="","Revisar: valor ausente",IF($E37="","Revisar: base ausente",IF($F37="","Revisar: critério ausente",IF($H37="","Revisar: ativação ausente",IF($D37&lt;=0,"Revisar: valor inválido",IF($E37&lt;=0,"Revisar: base inválida",IF($H37="Não","Inativo","OK")))))))))))</f>
        <v/>
      </c>
      <c r="J37" s="21" t="n"/>
    </row>
    <row r="38" ht="21" customHeight="1">
      <c r="A38" s="16" t="n"/>
      <c r="B38" s="16" t="n"/>
      <c r="C38" s="31" t="n"/>
      <c r="D38" s="36" t="n"/>
      <c r="E38" s="23" t="n"/>
      <c r="F38" s="16" t="n"/>
      <c r="G38" s="37">
        <f>IF($A38="","",IF(OR($D38="",$E38=""),"",IF($E38&lt;=0,"",IFERROR($D38/$E38,""))))</f>
        <v/>
      </c>
      <c r="H38" s="17" t="n"/>
      <c r="I38" s="20">
        <f>IF($A38="","",IF(COUNTIF($A$6:$A$105,$A38)&gt;1,"Revisar: código duplicado",IF($B38="","Revisar: descrição ausente",IF($C38="","Revisar: competência ausente",IF($D38="","Revisar: valor ausente",IF($E38="","Revisar: base ausente",IF($F38="","Revisar: critério ausente",IF($H38="","Revisar: ativação ausente",IF($D38&lt;=0,"Revisar: valor inválido",IF($E38&lt;=0,"Revisar: base inválida",IF($H38="Não","Inativo","OK")))))))))))</f>
        <v/>
      </c>
      <c r="J38" s="21" t="n"/>
    </row>
    <row r="39" ht="21" customHeight="1">
      <c r="A39" s="16" t="n"/>
      <c r="B39" s="16" t="n"/>
      <c r="C39" s="31" t="n"/>
      <c r="D39" s="36" t="n"/>
      <c r="E39" s="23" t="n"/>
      <c r="F39" s="16" t="n"/>
      <c r="G39" s="37">
        <f>IF($A39="","",IF(OR($D39="",$E39=""),"",IF($E39&lt;=0,"",IFERROR($D39/$E39,""))))</f>
        <v/>
      </c>
      <c r="H39" s="17" t="n"/>
      <c r="I39" s="20">
        <f>IF($A39="","",IF(COUNTIF($A$6:$A$105,$A39)&gt;1,"Revisar: código duplicado",IF($B39="","Revisar: descrição ausente",IF($C39="","Revisar: competência ausente",IF($D39="","Revisar: valor ausente",IF($E39="","Revisar: base ausente",IF($F39="","Revisar: critério ausente",IF($H39="","Revisar: ativação ausente",IF($D39&lt;=0,"Revisar: valor inválido",IF($E39&lt;=0,"Revisar: base inválida",IF($H39="Não","Inativo","OK")))))))))))</f>
        <v/>
      </c>
      <c r="J39" s="21" t="n"/>
    </row>
    <row r="40" ht="21" customHeight="1">
      <c r="A40" s="16" t="n"/>
      <c r="B40" s="16" t="n"/>
      <c r="C40" s="31" t="n"/>
      <c r="D40" s="36" t="n"/>
      <c r="E40" s="23" t="n"/>
      <c r="F40" s="16" t="n"/>
      <c r="G40" s="37">
        <f>IF($A40="","",IF(OR($D40="",$E40=""),"",IF($E40&lt;=0,"",IFERROR($D40/$E40,""))))</f>
        <v/>
      </c>
      <c r="H40" s="17" t="n"/>
      <c r="I40" s="20">
        <f>IF($A40="","",IF(COUNTIF($A$6:$A$105,$A40)&gt;1,"Revisar: código duplicado",IF($B40="","Revisar: descrição ausente",IF($C40="","Revisar: competência ausente",IF($D40="","Revisar: valor ausente",IF($E40="","Revisar: base ausente",IF($F40="","Revisar: critério ausente",IF($H40="","Revisar: ativação ausente",IF($D40&lt;=0,"Revisar: valor inválido",IF($E40&lt;=0,"Revisar: base inválida",IF($H40="Não","Inativo","OK")))))))))))</f>
        <v/>
      </c>
      <c r="J40" s="21" t="n"/>
    </row>
    <row r="41" ht="21" customHeight="1">
      <c r="A41" s="16" t="n"/>
      <c r="B41" s="16" t="n"/>
      <c r="C41" s="31" t="n"/>
      <c r="D41" s="36" t="n"/>
      <c r="E41" s="23" t="n"/>
      <c r="F41" s="16" t="n"/>
      <c r="G41" s="37">
        <f>IF($A41="","",IF(OR($D41="",$E41=""),"",IF($E41&lt;=0,"",IFERROR($D41/$E41,""))))</f>
        <v/>
      </c>
      <c r="H41" s="17" t="n"/>
      <c r="I41" s="20">
        <f>IF($A41="","",IF(COUNTIF($A$6:$A$105,$A41)&gt;1,"Revisar: código duplicado",IF($B41="","Revisar: descrição ausente",IF($C41="","Revisar: competência ausente",IF($D41="","Revisar: valor ausente",IF($E41="","Revisar: base ausente",IF($F41="","Revisar: critério ausente",IF($H41="","Revisar: ativação ausente",IF($D41&lt;=0,"Revisar: valor inválido",IF($E41&lt;=0,"Revisar: base inválida",IF($H41="Não","Inativo","OK")))))))))))</f>
        <v/>
      </c>
      <c r="J41" s="21" t="n"/>
    </row>
    <row r="42" ht="21" customHeight="1">
      <c r="A42" s="16" t="n"/>
      <c r="B42" s="16" t="n"/>
      <c r="C42" s="31" t="n"/>
      <c r="D42" s="36" t="n"/>
      <c r="E42" s="23" t="n"/>
      <c r="F42" s="16" t="n"/>
      <c r="G42" s="37">
        <f>IF($A42="","",IF(OR($D42="",$E42=""),"",IF($E42&lt;=0,"",IFERROR($D42/$E42,""))))</f>
        <v/>
      </c>
      <c r="H42" s="17" t="n"/>
      <c r="I42" s="20">
        <f>IF($A42="","",IF(COUNTIF($A$6:$A$105,$A42)&gt;1,"Revisar: código duplicado",IF($B42="","Revisar: descrição ausente",IF($C42="","Revisar: competência ausente",IF($D42="","Revisar: valor ausente",IF($E42="","Revisar: base ausente",IF($F42="","Revisar: critério ausente",IF($H42="","Revisar: ativação ausente",IF($D42&lt;=0,"Revisar: valor inválido",IF($E42&lt;=0,"Revisar: base inválida",IF($H42="Não","Inativo","OK")))))))))))</f>
        <v/>
      </c>
      <c r="J42" s="21" t="n"/>
    </row>
    <row r="43" ht="21" customHeight="1">
      <c r="A43" s="16" t="n"/>
      <c r="B43" s="16" t="n"/>
      <c r="C43" s="31" t="n"/>
      <c r="D43" s="36" t="n"/>
      <c r="E43" s="23" t="n"/>
      <c r="F43" s="16" t="n"/>
      <c r="G43" s="37">
        <f>IF($A43="","",IF(OR($D43="",$E43=""),"",IF($E43&lt;=0,"",IFERROR($D43/$E43,""))))</f>
        <v/>
      </c>
      <c r="H43" s="17" t="n"/>
      <c r="I43" s="20">
        <f>IF($A43="","",IF(COUNTIF($A$6:$A$105,$A43)&gt;1,"Revisar: código duplicado",IF($B43="","Revisar: descrição ausente",IF($C43="","Revisar: competência ausente",IF($D43="","Revisar: valor ausente",IF($E43="","Revisar: base ausente",IF($F43="","Revisar: critério ausente",IF($H43="","Revisar: ativação ausente",IF($D43&lt;=0,"Revisar: valor inválido",IF($E43&lt;=0,"Revisar: base inválida",IF($H43="Não","Inativo","OK")))))))))))</f>
        <v/>
      </c>
      <c r="J43" s="21" t="n"/>
    </row>
    <row r="44" ht="21" customHeight="1">
      <c r="A44" s="16" t="n"/>
      <c r="B44" s="16" t="n"/>
      <c r="C44" s="31" t="n"/>
      <c r="D44" s="36" t="n"/>
      <c r="E44" s="23" t="n"/>
      <c r="F44" s="16" t="n"/>
      <c r="G44" s="37">
        <f>IF($A44="","",IF(OR($D44="",$E44=""),"",IF($E44&lt;=0,"",IFERROR($D44/$E44,""))))</f>
        <v/>
      </c>
      <c r="H44" s="17" t="n"/>
      <c r="I44" s="20">
        <f>IF($A44="","",IF(COUNTIF($A$6:$A$105,$A44)&gt;1,"Revisar: código duplicado",IF($B44="","Revisar: descrição ausente",IF($C44="","Revisar: competência ausente",IF($D44="","Revisar: valor ausente",IF($E44="","Revisar: base ausente",IF($F44="","Revisar: critério ausente",IF($H44="","Revisar: ativação ausente",IF($D44&lt;=0,"Revisar: valor inválido",IF($E44&lt;=0,"Revisar: base inválida",IF($H44="Não","Inativo","OK")))))))))))</f>
        <v/>
      </c>
      <c r="J44" s="21" t="n"/>
    </row>
    <row r="45" ht="21" customHeight="1">
      <c r="A45" s="16" t="n"/>
      <c r="B45" s="16" t="n"/>
      <c r="C45" s="31" t="n"/>
      <c r="D45" s="36" t="n"/>
      <c r="E45" s="23" t="n"/>
      <c r="F45" s="16" t="n"/>
      <c r="G45" s="37">
        <f>IF($A45="","",IF(OR($D45="",$E45=""),"",IF($E45&lt;=0,"",IFERROR($D45/$E45,""))))</f>
        <v/>
      </c>
      <c r="H45" s="17" t="n"/>
      <c r="I45" s="20">
        <f>IF($A45="","",IF(COUNTIF($A$6:$A$105,$A45)&gt;1,"Revisar: código duplicado",IF($B45="","Revisar: descrição ausente",IF($C45="","Revisar: competência ausente",IF($D45="","Revisar: valor ausente",IF($E45="","Revisar: base ausente",IF($F45="","Revisar: critério ausente",IF($H45="","Revisar: ativação ausente",IF($D45&lt;=0,"Revisar: valor inválido",IF($E45&lt;=0,"Revisar: base inválida",IF($H45="Não","Inativo","OK")))))))))))</f>
        <v/>
      </c>
      <c r="J45" s="21" t="n"/>
    </row>
    <row r="46" ht="21" customHeight="1">
      <c r="A46" s="16" t="n"/>
      <c r="B46" s="16" t="n"/>
      <c r="C46" s="31" t="n"/>
      <c r="D46" s="36" t="n"/>
      <c r="E46" s="23" t="n"/>
      <c r="F46" s="16" t="n"/>
      <c r="G46" s="37">
        <f>IF($A46="","",IF(OR($D46="",$E46=""),"",IF($E46&lt;=0,"",IFERROR($D46/$E46,""))))</f>
        <v/>
      </c>
      <c r="H46" s="17" t="n"/>
      <c r="I46" s="20">
        <f>IF($A46="","",IF(COUNTIF($A$6:$A$105,$A46)&gt;1,"Revisar: código duplicado",IF($B46="","Revisar: descrição ausente",IF($C46="","Revisar: competência ausente",IF($D46="","Revisar: valor ausente",IF($E46="","Revisar: base ausente",IF($F46="","Revisar: critério ausente",IF($H46="","Revisar: ativação ausente",IF($D46&lt;=0,"Revisar: valor inválido",IF($E46&lt;=0,"Revisar: base inválida",IF($H46="Não","Inativo","OK")))))))))))</f>
        <v/>
      </c>
      <c r="J46" s="21" t="n"/>
    </row>
    <row r="47" ht="21" customHeight="1">
      <c r="A47" s="16" t="n"/>
      <c r="B47" s="16" t="n"/>
      <c r="C47" s="31" t="n"/>
      <c r="D47" s="36" t="n"/>
      <c r="E47" s="23" t="n"/>
      <c r="F47" s="16" t="n"/>
      <c r="G47" s="37">
        <f>IF($A47="","",IF(OR($D47="",$E47=""),"",IF($E47&lt;=0,"",IFERROR($D47/$E47,""))))</f>
        <v/>
      </c>
      <c r="H47" s="17" t="n"/>
      <c r="I47" s="20">
        <f>IF($A47="","",IF(COUNTIF($A$6:$A$105,$A47)&gt;1,"Revisar: código duplicado",IF($B47="","Revisar: descrição ausente",IF($C47="","Revisar: competência ausente",IF($D47="","Revisar: valor ausente",IF($E47="","Revisar: base ausente",IF($F47="","Revisar: critério ausente",IF($H47="","Revisar: ativação ausente",IF($D47&lt;=0,"Revisar: valor inválido",IF($E47&lt;=0,"Revisar: base inválida",IF($H47="Não","Inativo","OK")))))))))))</f>
        <v/>
      </c>
      <c r="J47" s="21" t="n"/>
    </row>
    <row r="48" ht="21" customHeight="1">
      <c r="A48" s="16" t="n"/>
      <c r="B48" s="16" t="n"/>
      <c r="C48" s="31" t="n"/>
      <c r="D48" s="36" t="n"/>
      <c r="E48" s="23" t="n"/>
      <c r="F48" s="16" t="n"/>
      <c r="G48" s="37">
        <f>IF($A48="","",IF(OR($D48="",$E48=""),"",IF($E48&lt;=0,"",IFERROR($D48/$E48,""))))</f>
        <v/>
      </c>
      <c r="H48" s="17" t="n"/>
      <c r="I48" s="20">
        <f>IF($A48="","",IF(COUNTIF($A$6:$A$105,$A48)&gt;1,"Revisar: código duplicado",IF($B48="","Revisar: descrição ausente",IF($C48="","Revisar: competência ausente",IF($D48="","Revisar: valor ausente",IF($E48="","Revisar: base ausente",IF($F48="","Revisar: critério ausente",IF($H48="","Revisar: ativação ausente",IF($D48&lt;=0,"Revisar: valor inválido",IF($E48&lt;=0,"Revisar: base inválida",IF($H48="Não","Inativo","OK")))))))))))</f>
        <v/>
      </c>
      <c r="J48" s="21" t="n"/>
    </row>
    <row r="49" ht="21" customHeight="1">
      <c r="A49" s="16" t="n"/>
      <c r="B49" s="16" t="n"/>
      <c r="C49" s="31" t="n"/>
      <c r="D49" s="36" t="n"/>
      <c r="E49" s="23" t="n"/>
      <c r="F49" s="16" t="n"/>
      <c r="G49" s="37">
        <f>IF($A49="","",IF(OR($D49="",$E49=""),"",IF($E49&lt;=0,"",IFERROR($D49/$E49,""))))</f>
        <v/>
      </c>
      <c r="H49" s="17" t="n"/>
      <c r="I49" s="20">
        <f>IF($A49="","",IF(COUNTIF($A$6:$A$105,$A49)&gt;1,"Revisar: código duplicado",IF($B49="","Revisar: descrição ausente",IF($C49="","Revisar: competência ausente",IF($D49="","Revisar: valor ausente",IF($E49="","Revisar: base ausente",IF($F49="","Revisar: critério ausente",IF($H49="","Revisar: ativação ausente",IF($D49&lt;=0,"Revisar: valor inválido",IF($E49&lt;=0,"Revisar: base inválida",IF($H49="Não","Inativo","OK")))))))))))</f>
        <v/>
      </c>
      <c r="J49" s="21" t="n"/>
    </row>
    <row r="50" ht="21" customHeight="1">
      <c r="A50" s="16" t="n"/>
      <c r="B50" s="16" t="n"/>
      <c r="C50" s="31" t="n"/>
      <c r="D50" s="36" t="n"/>
      <c r="E50" s="23" t="n"/>
      <c r="F50" s="16" t="n"/>
      <c r="G50" s="37">
        <f>IF($A50="","",IF(OR($D50="",$E50=""),"",IF($E50&lt;=0,"",IFERROR($D50/$E50,""))))</f>
        <v/>
      </c>
      <c r="H50" s="17" t="n"/>
      <c r="I50" s="20">
        <f>IF($A50="","",IF(COUNTIF($A$6:$A$105,$A50)&gt;1,"Revisar: código duplicado",IF($B50="","Revisar: descrição ausente",IF($C50="","Revisar: competência ausente",IF($D50="","Revisar: valor ausente",IF($E50="","Revisar: base ausente",IF($F50="","Revisar: critério ausente",IF($H50="","Revisar: ativação ausente",IF($D50&lt;=0,"Revisar: valor inválido",IF($E50&lt;=0,"Revisar: base inválida",IF($H50="Não","Inativo","OK")))))))))))</f>
        <v/>
      </c>
      <c r="J50" s="21" t="n"/>
    </row>
    <row r="51" ht="21" customHeight="1">
      <c r="A51" s="16" t="n"/>
      <c r="B51" s="16" t="n"/>
      <c r="C51" s="31" t="n"/>
      <c r="D51" s="36" t="n"/>
      <c r="E51" s="23" t="n"/>
      <c r="F51" s="16" t="n"/>
      <c r="G51" s="37">
        <f>IF($A51="","",IF(OR($D51="",$E51=""),"",IF($E51&lt;=0,"",IFERROR($D51/$E51,""))))</f>
        <v/>
      </c>
      <c r="H51" s="17" t="n"/>
      <c r="I51" s="20">
        <f>IF($A51="","",IF(COUNTIF($A$6:$A$105,$A51)&gt;1,"Revisar: código duplicado",IF($B51="","Revisar: descrição ausente",IF($C51="","Revisar: competência ausente",IF($D51="","Revisar: valor ausente",IF($E51="","Revisar: base ausente",IF($F51="","Revisar: critério ausente",IF($H51="","Revisar: ativação ausente",IF($D51&lt;=0,"Revisar: valor inválido",IF($E51&lt;=0,"Revisar: base inválida",IF($H51="Não","Inativo","OK")))))))))))</f>
        <v/>
      </c>
      <c r="J51" s="21" t="n"/>
    </row>
    <row r="52" ht="21" customHeight="1">
      <c r="A52" s="16" t="n"/>
      <c r="B52" s="16" t="n"/>
      <c r="C52" s="31" t="n"/>
      <c r="D52" s="36" t="n"/>
      <c r="E52" s="23" t="n"/>
      <c r="F52" s="16" t="n"/>
      <c r="G52" s="37">
        <f>IF($A52="","",IF(OR($D52="",$E52=""),"",IF($E52&lt;=0,"",IFERROR($D52/$E52,""))))</f>
        <v/>
      </c>
      <c r="H52" s="17" t="n"/>
      <c r="I52" s="20">
        <f>IF($A52="","",IF(COUNTIF($A$6:$A$105,$A52)&gt;1,"Revisar: código duplicado",IF($B52="","Revisar: descrição ausente",IF($C52="","Revisar: competência ausente",IF($D52="","Revisar: valor ausente",IF($E52="","Revisar: base ausente",IF($F52="","Revisar: critério ausente",IF($H52="","Revisar: ativação ausente",IF($D52&lt;=0,"Revisar: valor inválido",IF($E52&lt;=0,"Revisar: base inválida",IF($H52="Não","Inativo","OK")))))))))))</f>
        <v/>
      </c>
      <c r="J52" s="21" t="n"/>
    </row>
    <row r="53" ht="21" customHeight="1">
      <c r="A53" s="16" t="n"/>
      <c r="B53" s="16" t="n"/>
      <c r="C53" s="31" t="n"/>
      <c r="D53" s="36" t="n"/>
      <c r="E53" s="23" t="n"/>
      <c r="F53" s="16" t="n"/>
      <c r="G53" s="37">
        <f>IF($A53="","",IF(OR($D53="",$E53=""),"",IF($E53&lt;=0,"",IFERROR($D53/$E53,""))))</f>
        <v/>
      </c>
      <c r="H53" s="17" t="n"/>
      <c r="I53" s="20">
        <f>IF($A53="","",IF(COUNTIF($A$6:$A$105,$A53)&gt;1,"Revisar: código duplicado",IF($B53="","Revisar: descrição ausente",IF($C53="","Revisar: competência ausente",IF($D53="","Revisar: valor ausente",IF($E53="","Revisar: base ausente",IF($F53="","Revisar: critério ausente",IF($H53="","Revisar: ativação ausente",IF($D53&lt;=0,"Revisar: valor inválido",IF($E53&lt;=0,"Revisar: base inválida",IF($H53="Não","Inativo","OK")))))))))))</f>
        <v/>
      </c>
      <c r="J53" s="21" t="n"/>
    </row>
    <row r="54" ht="21" customHeight="1">
      <c r="A54" s="16" t="n"/>
      <c r="B54" s="16" t="n"/>
      <c r="C54" s="31" t="n"/>
      <c r="D54" s="36" t="n"/>
      <c r="E54" s="23" t="n"/>
      <c r="F54" s="16" t="n"/>
      <c r="G54" s="37">
        <f>IF($A54="","",IF(OR($D54="",$E54=""),"",IF($E54&lt;=0,"",IFERROR($D54/$E54,""))))</f>
        <v/>
      </c>
      <c r="H54" s="17" t="n"/>
      <c r="I54" s="20">
        <f>IF($A54="","",IF(COUNTIF($A$6:$A$105,$A54)&gt;1,"Revisar: código duplicado",IF($B54="","Revisar: descrição ausente",IF($C54="","Revisar: competência ausente",IF($D54="","Revisar: valor ausente",IF($E54="","Revisar: base ausente",IF($F54="","Revisar: critério ausente",IF($H54="","Revisar: ativação ausente",IF($D54&lt;=0,"Revisar: valor inválido",IF($E54&lt;=0,"Revisar: base inválida",IF($H54="Não","Inativo","OK")))))))))))</f>
        <v/>
      </c>
      <c r="J54" s="21" t="n"/>
    </row>
    <row r="55" ht="21" customHeight="1">
      <c r="A55" s="16" t="n"/>
      <c r="B55" s="16" t="n"/>
      <c r="C55" s="31" t="n"/>
      <c r="D55" s="36" t="n"/>
      <c r="E55" s="23" t="n"/>
      <c r="F55" s="16" t="n"/>
      <c r="G55" s="37">
        <f>IF($A55="","",IF(OR($D55="",$E55=""),"",IF($E55&lt;=0,"",IFERROR($D55/$E55,""))))</f>
        <v/>
      </c>
      <c r="H55" s="17" t="n"/>
      <c r="I55" s="20">
        <f>IF($A55="","",IF(COUNTIF($A$6:$A$105,$A55)&gt;1,"Revisar: código duplicado",IF($B55="","Revisar: descrição ausente",IF($C55="","Revisar: competência ausente",IF($D55="","Revisar: valor ausente",IF($E55="","Revisar: base ausente",IF($F55="","Revisar: critério ausente",IF($H55="","Revisar: ativação ausente",IF($D55&lt;=0,"Revisar: valor inválido",IF($E55&lt;=0,"Revisar: base inválida",IF($H55="Não","Inativo","OK")))))))))))</f>
        <v/>
      </c>
      <c r="J55" s="21" t="n"/>
    </row>
    <row r="56" ht="21" customHeight="1">
      <c r="A56" s="16" t="n"/>
      <c r="B56" s="16" t="n"/>
      <c r="C56" s="31" t="n"/>
      <c r="D56" s="36" t="n"/>
      <c r="E56" s="23" t="n"/>
      <c r="F56" s="16" t="n"/>
      <c r="G56" s="37">
        <f>IF($A56="","",IF(OR($D56="",$E56=""),"",IF($E56&lt;=0,"",IFERROR($D56/$E56,""))))</f>
        <v/>
      </c>
      <c r="H56" s="17" t="n"/>
      <c r="I56" s="20">
        <f>IF($A56="","",IF(COUNTIF($A$6:$A$105,$A56)&gt;1,"Revisar: código duplicado",IF($B56="","Revisar: descrição ausente",IF($C56="","Revisar: competência ausente",IF($D56="","Revisar: valor ausente",IF($E56="","Revisar: base ausente",IF($F56="","Revisar: critério ausente",IF($H56="","Revisar: ativação ausente",IF($D56&lt;=0,"Revisar: valor inválido",IF($E56&lt;=0,"Revisar: base inválida",IF($H56="Não","Inativo","OK")))))))))))</f>
        <v/>
      </c>
      <c r="J56" s="21" t="n"/>
    </row>
    <row r="57" ht="21" customHeight="1">
      <c r="A57" s="16" t="n"/>
      <c r="B57" s="16" t="n"/>
      <c r="C57" s="31" t="n"/>
      <c r="D57" s="36" t="n"/>
      <c r="E57" s="23" t="n"/>
      <c r="F57" s="16" t="n"/>
      <c r="G57" s="37">
        <f>IF($A57="","",IF(OR($D57="",$E57=""),"",IF($E57&lt;=0,"",IFERROR($D57/$E57,""))))</f>
        <v/>
      </c>
      <c r="H57" s="17" t="n"/>
      <c r="I57" s="20">
        <f>IF($A57="","",IF(COUNTIF($A$6:$A$105,$A57)&gt;1,"Revisar: código duplicado",IF($B57="","Revisar: descrição ausente",IF($C57="","Revisar: competência ausente",IF($D57="","Revisar: valor ausente",IF($E57="","Revisar: base ausente",IF($F57="","Revisar: critério ausente",IF($H57="","Revisar: ativação ausente",IF($D57&lt;=0,"Revisar: valor inválido",IF($E57&lt;=0,"Revisar: base inválida",IF($H57="Não","Inativo","OK")))))))))))</f>
        <v/>
      </c>
      <c r="J57" s="21" t="n"/>
    </row>
    <row r="58" ht="21" customHeight="1">
      <c r="A58" s="16" t="n"/>
      <c r="B58" s="16" t="n"/>
      <c r="C58" s="31" t="n"/>
      <c r="D58" s="36" t="n"/>
      <c r="E58" s="23" t="n"/>
      <c r="F58" s="16" t="n"/>
      <c r="G58" s="37">
        <f>IF($A58="","",IF(OR($D58="",$E58=""),"",IF($E58&lt;=0,"",IFERROR($D58/$E58,""))))</f>
        <v/>
      </c>
      <c r="H58" s="17" t="n"/>
      <c r="I58" s="20">
        <f>IF($A58="","",IF(COUNTIF($A$6:$A$105,$A58)&gt;1,"Revisar: código duplicado",IF($B58="","Revisar: descrição ausente",IF($C58="","Revisar: competência ausente",IF($D58="","Revisar: valor ausente",IF($E58="","Revisar: base ausente",IF($F58="","Revisar: critério ausente",IF($H58="","Revisar: ativação ausente",IF($D58&lt;=0,"Revisar: valor inválido",IF($E58&lt;=0,"Revisar: base inválida",IF($H58="Não","Inativo","OK")))))))))))</f>
        <v/>
      </c>
      <c r="J58" s="21" t="n"/>
    </row>
    <row r="59" ht="21" customHeight="1">
      <c r="A59" s="16" t="n"/>
      <c r="B59" s="16" t="n"/>
      <c r="C59" s="31" t="n"/>
      <c r="D59" s="36" t="n"/>
      <c r="E59" s="23" t="n"/>
      <c r="F59" s="16" t="n"/>
      <c r="G59" s="37">
        <f>IF($A59="","",IF(OR($D59="",$E59=""),"",IF($E59&lt;=0,"",IFERROR($D59/$E59,""))))</f>
        <v/>
      </c>
      <c r="H59" s="17" t="n"/>
      <c r="I59" s="20">
        <f>IF($A59="","",IF(COUNTIF($A$6:$A$105,$A59)&gt;1,"Revisar: código duplicado",IF($B59="","Revisar: descrição ausente",IF($C59="","Revisar: competência ausente",IF($D59="","Revisar: valor ausente",IF($E59="","Revisar: base ausente",IF($F59="","Revisar: critério ausente",IF($H59="","Revisar: ativação ausente",IF($D59&lt;=0,"Revisar: valor inválido",IF($E59&lt;=0,"Revisar: base inválida",IF($H59="Não","Inativo","OK")))))))))))</f>
        <v/>
      </c>
      <c r="J59" s="21" t="n"/>
    </row>
    <row r="60" ht="21" customHeight="1">
      <c r="A60" s="16" t="n"/>
      <c r="B60" s="16" t="n"/>
      <c r="C60" s="31" t="n"/>
      <c r="D60" s="36" t="n"/>
      <c r="E60" s="23" t="n"/>
      <c r="F60" s="16" t="n"/>
      <c r="G60" s="37">
        <f>IF($A60="","",IF(OR($D60="",$E60=""),"",IF($E60&lt;=0,"",IFERROR($D60/$E60,""))))</f>
        <v/>
      </c>
      <c r="H60" s="17" t="n"/>
      <c r="I60" s="20">
        <f>IF($A60="","",IF(COUNTIF($A$6:$A$105,$A60)&gt;1,"Revisar: código duplicado",IF($B60="","Revisar: descrição ausente",IF($C60="","Revisar: competência ausente",IF($D60="","Revisar: valor ausente",IF($E60="","Revisar: base ausente",IF($F60="","Revisar: critério ausente",IF($H60="","Revisar: ativação ausente",IF($D60&lt;=0,"Revisar: valor inválido",IF($E60&lt;=0,"Revisar: base inválida",IF($H60="Não","Inativo","OK")))))))))))</f>
        <v/>
      </c>
      <c r="J60" s="21" t="n"/>
    </row>
    <row r="61" ht="21" customHeight="1">
      <c r="A61" s="16" t="n"/>
      <c r="B61" s="16" t="n"/>
      <c r="C61" s="31" t="n"/>
      <c r="D61" s="36" t="n"/>
      <c r="E61" s="23" t="n"/>
      <c r="F61" s="16" t="n"/>
      <c r="G61" s="37">
        <f>IF($A61="","",IF(OR($D61="",$E61=""),"",IF($E61&lt;=0,"",IFERROR($D61/$E61,""))))</f>
        <v/>
      </c>
      <c r="H61" s="17" t="n"/>
      <c r="I61" s="20">
        <f>IF($A61="","",IF(COUNTIF($A$6:$A$105,$A61)&gt;1,"Revisar: código duplicado",IF($B61="","Revisar: descrição ausente",IF($C61="","Revisar: competência ausente",IF($D61="","Revisar: valor ausente",IF($E61="","Revisar: base ausente",IF($F61="","Revisar: critério ausente",IF($H61="","Revisar: ativação ausente",IF($D61&lt;=0,"Revisar: valor inválido",IF($E61&lt;=0,"Revisar: base inválida",IF($H61="Não","Inativo","OK")))))))))))</f>
        <v/>
      </c>
      <c r="J61" s="21" t="n"/>
    </row>
    <row r="62" ht="21" customHeight="1">
      <c r="A62" s="16" t="n"/>
      <c r="B62" s="16" t="n"/>
      <c r="C62" s="31" t="n"/>
      <c r="D62" s="36" t="n"/>
      <c r="E62" s="23" t="n"/>
      <c r="F62" s="16" t="n"/>
      <c r="G62" s="37">
        <f>IF($A62="","",IF(OR($D62="",$E62=""),"",IF($E62&lt;=0,"",IFERROR($D62/$E62,""))))</f>
        <v/>
      </c>
      <c r="H62" s="17" t="n"/>
      <c r="I62" s="20">
        <f>IF($A62="","",IF(COUNTIF($A$6:$A$105,$A62)&gt;1,"Revisar: código duplicado",IF($B62="","Revisar: descrição ausente",IF($C62="","Revisar: competência ausente",IF($D62="","Revisar: valor ausente",IF($E62="","Revisar: base ausente",IF($F62="","Revisar: critério ausente",IF($H62="","Revisar: ativação ausente",IF($D62&lt;=0,"Revisar: valor inválido",IF($E62&lt;=0,"Revisar: base inválida",IF($H62="Não","Inativo","OK")))))))))))</f>
        <v/>
      </c>
      <c r="J62" s="21" t="n"/>
    </row>
    <row r="63" ht="21" customHeight="1">
      <c r="A63" s="16" t="n"/>
      <c r="B63" s="16" t="n"/>
      <c r="C63" s="31" t="n"/>
      <c r="D63" s="36" t="n"/>
      <c r="E63" s="23" t="n"/>
      <c r="F63" s="16" t="n"/>
      <c r="G63" s="37">
        <f>IF($A63="","",IF(OR($D63="",$E63=""),"",IF($E63&lt;=0,"",IFERROR($D63/$E63,""))))</f>
        <v/>
      </c>
      <c r="H63" s="17" t="n"/>
      <c r="I63" s="20">
        <f>IF($A63="","",IF(COUNTIF($A$6:$A$105,$A63)&gt;1,"Revisar: código duplicado",IF($B63="","Revisar: descrição ausente",IF($C63="","Revisar: competência ausente",IF($D63="","Revisar: valor ausente",IF($E63="","Revisar: base ausente",IF($F63="","Revisar: critério ausente",IF($H63="","Revisar: ativação ausente",IF($D63&lt;=0,"Revisar: valor inválido",IF($E63&lt;=0,"Revisar: base inválida",IF($H63="Não","Inativo","OK")))))))))))</f>
        <v/>
      </c>
      <c r="J63" s="21" t="n"/>
    </row>
    <row r="64" ht="21" customHeight="1">
      <c r="A64" s="16" t="n"/>
      <c r="B64" s="16" t="n"/>
      <c r="C64" s="31" t="n"/>
      <c r="D64" s="36" t="n"/>
      <c r="E64" s="23" t="n"/>
      <c r="F64" s="16" t="n"/>
      <c r="G64" s="37">
        <f>IF($A64="","",IF(OR($D64="",$E64=""),"",IF($E64&lt;=0,"",IFERROR($D64/$E64,""))))</f>
        <v/>
      </c>
      <c r="H64" s="17" t="n"/>
      <c r="I64" s="20">
        <f>IF($A64="","",IF(COUNTIF($A$6:$A$105,$A64)&gt;1,"Revisar: código duplicado",IF($B64="","Revisar: descrição ausente",IF($C64="","Revisar: competência ausente",IF($D64="","Revisar: valor ausente",IF($E64="","Revisar: base ausente",IF($F64="","Revisar: critério ausente",IF($H64="","Revisar: ativação ausente",IF($D64&lt;=0,"Revisar: valor inválido",IF($E64&lt;=0,"Revisar: base inválida",IF($H64="Não","Inativo","OK")))))))))))</f>
        <v/>
      </c>
      <c r="J64" s="21" t="n"/>
    </row>
    <row r="65" ht="21" customHeight="1">
      <c r="A65" s="16" t="n"/>
      <c r="B65" s="16" t="n"/>
      <c r="C65" s="31" t="n"/>
      <c r="D65" s="36" t="n"/>
      <c r="E65" s="23" t="n"/>
      <c r="F65" s="16" t="n"/>
      <c r="G65" s="37">
        <f>IF($A65="","",IF(OR($D65="",$E65=""),"",IF($E65&lt;=0,"",IFERROR($D65/$E65,""))))</f>
        <v/>
      </c>
      <c r="H65" s="17" t="n"/>
      <c r="I65" s="20">
        <f>IF($A65="","",IF(COUNTIF($A$6:$A$105,$A65)&gt;1,"Revisar: código duplicado",IF($B65="","Revisar: descrição ausente",IF($C65="","Revisar: competência ausente",IF($D65="","Revisar: valor ausente",IF($E65="","Revisar: base ausente",IF($F65="","Revisar: critério ausente",IF($H65="","Revisar: ativação ausente",IF($D65&lt;=0,"Revisar: valor inválido",IF($E65&lt;=0,"Revisar: base inválida",IF($H65="Não","Inativo","OK")))))))))))</f>
        <v/>
      </c>
      <c r="J65" s="21" t="n"/>
    </row>
    <row r="66" ht="21" customHeight="1">
      <c r="A66" s="16" t="n"/>
      <c r="B66" s="16" t="n"/>
      <c r="C66" s="31" t="n"/>
      <c r="D66" s="36" t="n"/>
      <c r="E66" s="23" t="n"/>
      <c r="F66" s="16" t="n"/>
      <c r="G66" s="37">
        <f>IF($A66="","",IF(OR($D66="",$E66=""),"",IF($E66&lt;=0,"",IFERROR($D66/$E66,""))))</f>
        <v/>
      </c>
      <c r="H66" s="17" t="n"/>
      <c r="I66" s="20">
        <f>IF($A66="","",IF(COUNTIF($A$6:$A$105,$A66)&gt;1,"Revisar: código duplicado",IF($B66="","Revisar: descrição ausente",IF($C66="","Revisar: competência ausente",IF($D66="","Revisar: valor ausente",IF($E66="","Revisar: base ausente",IF($F66="","Revisar: critério ausente",IF($H66="","Revisar: ativação ausente",IF($D66&lt;=0,"Revisar: valor inválido",IF($E66&lt;=0,"Revisar: base inválida",IF($H66="Não","Inativo","OK")))))))))))</f>
        <v/>
      </c>
      <c r="J66" s="21" t="n"/>
    </row>
    <row r="67" ht="21" customHeight="1">
      <c r="A67" s="16" t="n"/>
      <c r="B67" s="16" t="n"/>
      <c r="C67" s="31" t="n"/>
      <c r="D67" s="36" t="n"/>
      <c r="E67" s="23" t="n"/>
      <c r="F67" s="16" t="n"/>
      <c r="G67" s="37">
        <f>IF($A67="","",IF(OR($D67="",$E67=""),"",IF($E67&lt;=0,"",IFERROR($D67/$E67,""))))</f>
        <v/>
      </c>
      <c r="H67" s="17" t="n"/>
      <c r="I67" s="20">
        <f>IF($A67="","",IF(COUNTIF($A$6:$A$105,$A67)&gt;1,"Revisar: código duplicado",IF($B67="","Revisar: descrição ausente",IF($C67="","Revisar: competência ausente",IF($D67="","Revisar: valor ausente",IF($E67="","Revisar: base ausente",IF($F67="","Revisar: critério ausente",IF($H67="","Revisar: ativação ausente",IF($D67&lt;=0,"Revisar: valor inválido",IF($E67&lt;=0,"Revisar: base inválida",IF($H67="Não","Inativo","OK")))))))))))</f>
        <v/>
      </c>
      <c r="J67" s="21" t="n"/>
    </row>
    <row r="68" ht="21" customHeight="1">
      <c r="A68" s="16" t="n"/>
      <c r="B68" s="16" t="n"/>
      <c r="C68" s="31" t="n"/>
      <c r="D68" s="36" t="n"/>
      <c r="E68" s="23" t="n"/>
      <c r="F68" s="16" t="n"/>
      <c r="G68" s="37">
        <f>IF($A68="","",IF(OR($D68="",$E68=""),"",IF($E68&lt;=0,"",IFERROR($D68/$E68,""))))</f>
        <v/>
      </c>
      <c r="H68" s="17" t="n"/>
      <c r="I68" s="20">
        <f>IF($A68="","",IF(COUNTIF($A$6:$A$105,$A68)&gt;1,"Revisar: código duplicado",IF($B68="","Revisar: descrição ausente",IF($C68="","Revisar: competência ausente",IF($D68="","Revisar: valor ausente",IF($E68="","Revisar: base ausente",IF($F68="","Revisar: critério ausente",IF($H68="","Revisar: ativação ausente",IF($D68&lt;=0,"Revisar: valor inválido",IF($E68&lt;=0,"Revisar: base inválida",IF($H68="Não","Inativo","OK")))))))))))</f>
        <v/>
      </c>
      <c r="J68" s="21" t="n"/>
    </row>
    <row r="69" ht="21" customHeight="1">
      <c r="A69" s="16" t="n"/>
      <c r="B69" s="16" t="n"/>
      <c r="C69" s="31" t="n"/>
      <c r="D69" s="36" t="n"/>
      <c r="E69" s="23" t="n"/>
      <c r="F69" s="16" t="n"/>
      <c r="G69" s="37">
        <f>IF($A69="","",IF(OR($D69="",$E69=""),"",IF($E69&lt;=0,"",IFERROR($D69/$E69,""))))</f>
        <v/>
      </c>
      <c r="H69" s="17" t="n"/>
      <c r="I69" s="20">
        <f>IF($A69="","",IF(COUNTIF($A$6:$A$105,$A69)&gt;1,"Revisar: código duplicado",IF($B69="","Revisar: descrição ausente",IF($C69="","Revisar: competência ausente",IF($D69="","Revisar: valor ausente",IF($E69="","Revisar: base ausente",IF($F69="","Revisar: critério ausente",IF($H69="","Revisar: ativação ausente",IF($D69&lt;=0,"Revisar: valor inválido",IF($E69&lt;=0,"Revisar: base inválida",IF($H69="Não","Inativo","OK")))))))))))</f>
        <v/>
      </c>
      <c r="J69" s="21" t="n"/>
    </row>
    <row r="70" ht="21" customHeight="1">
      <c r="A70" s="16" t="n"/>
      <c r="B70" s="16" t="n"/>
      <c r="C70" s="31" t="n"/>
      <c r="D70" s="36" t="n"/>
      <c r="E70" s="23" t="n"/>
      <c r="F70" s="16" t="n"/>
      <c r="G70" s="37">
        <f>IF($A70="","",IF(OR($D70="",$E70=""),"",IF($E70&lt;=0,"",IFERROR($D70/$E70,""))))</f>
        <v/>
      </c>
      <c r="H70" s="17" t="n"/>
      <c r="I70" s="20">
        <f>IF($A70="","",IF(COUNTIF($A$6:$A$105,$A70)&gt;1,"Revisar: código duplicado",IF($B70="","Revisar: descrição ausente",IF($C70="","Revisar: competência ausente",IF($D70="","Revisar: valor ausente",IF($E70="","Revisar: base ausente",IF($F70="","Revisar: critério ausente",IF($H70="","Revisar: ativação ausente",IF($D70&lt;=0,"Revisar: valor inválido",IF($E70&lt;=0,"Revisar: base inválida",IF($H70="Não","Inativo","OK")))))))))))</f>
        <v/>
      </c>
      <c r="J70" s="21" t="n"/>
    </row>
    <row r="71" ht="21" customHeight="1">
      <c r="A71" s="16" t="n"/>
      <c r="B71" s="16" t="n"/>
      <c r="C71" s="31" t="n"/>
      <c r="D71" s="36" t="n"/>
      <c r="E71" s="23" t="n"/>
      <c r="F71" s="16" t="n"/>
      <c r="G71" s="37">
        <f>IF($A71="","",IF(OR($D71="",$E71=""),"",IF($E71&lt;=0,"",IFERROR($D71/$E71,""))))</f>
        <v/>
      </c>
      <c r="H71" s="17" t="n"/>
      <c r="I71" s="20">
        <f>IF($A71="","",IF(COUNTIF($A$6:$A$105,$A71)&gt;1,"Revisar: código duplicado",IF($B71="","Revisar: descrição ausente",IF($C71="","Revisar: competência ausente",IF($D71="","Revisar: valor ausente",IF($E71="","Revisar: base ausente",IF($F71="","Revisar: critério ausente",IF($H71="","Revisar: ativação ausente",IF($D71&lt;=0,"Revisar: valor inválido",IF($E71&lt;=0,"Revisar: base inválida",IF($H71="Não","Inativo","OK")))))))))))</f>
        <v/>
      </c>
      <c r="J71" s="21" t="n"/>
    </row>
    <row r="72" ht="21" customHeight="1">
      <c r="A72" s="16" t="n"/>
      <c r="B72" s="16" t="n"/>
      <c r="C72" s="31" t="n"/>
      <c r="D72" s="36" t="n"/>
      <c r="E72" s="23" t="n"/>
      <c r="F72" s="16" t="n"/>
      <c r="G72" s="37">
        <f>IF($A72="","",IF(OR($D72="",$E72=""),"",IF($E72&lt;=0,"",IFERROR($D72/$E72,""))))</f>
        <v/>
      </c>
      <c r="H72" s="17" t="n"/>
      <c r="I72" s="20">
        <f>IF($A72="","",IF(COUNTIF($A$6:$A$105,$A72)&gt;1,"Revisar: código duplicado",IF($B72="","Revisar: descrição ausente",IF($C72="","Revisar: competência ausente",IF($D72="","Revisar: valor ausente",IF($E72="","Revisar: base ausente",IF($F72="","Revisar: critério ausente",IF($H72="","Revisar: ativação ausente",IF($D72&lt;=0,"Revisar: valor inválido",IF($E72&lt;=0,"Revisar: base inválida",IF($H72="Não","Inativo","OK")))))))))))</f>
        <v/>
      </c>
      <c r="J72" s="21" t="n"/>
    </row>
    <row r="73" ht="21" customHeight="1">
      <c r="A73" s="16" t="n"/>
      <c r="B73" s="16" t="n"/>
      <c r="C73" s="31" t="n"/>
      <c r="D73" s="36" t="n"/>
      <c r="E73" s="23" t="n"/>
      <c r="F73" s="16" t="n"/>
      <c r="G73" s="37">
        <f>IF($A73="","",IF(OR($D73="",$E73=""),"",IF($E73&lt;=0,"",IFERROR($D73/$E73,""))))</f>
        <v/>
      </c>
      <c r="H73" s="17" t="n"/>
      <c r="I73" s="20">
        <f>IF($A73="","",IF(COUNTIF($A$6:$A$105,$A73)&gt;1,"Revisar: código duplicado",IF($B73="","Revisar: descrição ausente",IF($C73="","Revisar: competência ausente",IF($D73="","Revisar: valor ausente",IF($E73="","Revisar: base ausente",IF($F73="","Revisar: critério ausente",IF($H73="","Revisar: ativação ausente",IF($D73&lt;=0,"Revisar: valor inválido",IF($E73&lt;=0,"Revisar: base inválida",IF($H73="Não","Inativo","OK")))))))))))</f>
        <v/>
      </c>
      <c r="J73" s="21" t="n"/>
    </row>
    <row r="74" ht="21" customHeight="1">
      <c r="A74" s="16" t="n"/>
      <c r="B74" s="16" t="n"/>
      <c r="C74" s="31" t="n"/>
      <c r="D74" s="36" t="n"/>
      <c r="E74" s="23" t="n"/>
      <c r="F74" s="16" t="n"/>
      <c r="G74" s="37">
        <f>IF($A74="","",IF(OR($D74="",$E74=""),"",IF($E74&lt;=0,"",IFERROR($D74/$E74,""))))</f>
        <v/>
      </c>
      <c r="H74" s="17" t="n"/>
      <c r="I74" s="20">
        <f>IF($A74="","",IF(COUNTIF($A$6:$A$105,$A74)&gt;1,"Revisar: código duplicado",IF($B74="","Revisar: descrição ausente",IF($C74="","Revisar: competência ausente",IF($D74="","Revisar: valor ausente",IF($E74="","Revisar: base ausente",IF($F74="","Revisar: critério ausente",IF($H74="","Revisar: ativação ausente",IF($D74&lt;=0,"Revisar: valor inválido",IF($E74&lt;=0,"Revisar: base inválida",IF($H74="Não","Inativo","OK")))))))))))</f>
        <v/>
      </c>
      <c r="J74" s="21" t="n"/>
    </row>
    <row r="75" ht="21" customHeight="1">
      <c r="A75" s="16" t="n"/>
      <c r="B75" s="16" t="n"/>
      <c r="C75" s="31" t="n"/>
      <c r="D75" s="36" t="n"/>
      <c r="E75" s="23" t="n"/>
      <c r="F75" s="16" t="n"/>
      <c r="G75" s="37">
        <f>IF($A75="","",IF(OR($D75="",$E75=""),"",IF($E75&lt;=0,"",IFERROR($D75/$E75,""))))</f>
        <v/>
      </c>
      <c r="H75" s="17" t="n"/>
      <c r="I75" s="20">
        <f>IF($A75="","",IF(COUNTIF($A$6:$A$105,$A75)&gt;1,"Revisar: código duplicado",IF($B75="","Revisar: descrição ausente",IF($C75="","Revisar: competência ausente",IF($D75="","Revisar: valor ausente",IF($E75="","Revisar: base ausente",IF($F75="","Revisar: critério ausente",IF($H75="","Revisar: ativação ausente",IF($D75&lt;=0,"Revisar: valor inválido",IF($E75&lt;=0,"Revisar: base inválida",IF($H75="Não","Inativo","OK")))))))))))</f>
        <v/>
      </c>
      <c r="J75" s="21" t="n"/>
    </row>
    <row r="76" ht="21" customHeight="1">
      <c r="A76" s="16" t="n"/>
      <c r="B76" s="16" t="n"/>
      <c r="C76" s="31" t="n"/>
      <c r="D76" s="36" t="n"/>
      <c r="E76" s="23" t="n"/>
      <c r="F76" s="16" t="n"/>
      <c r="G76" s="37">
        <f>IF($A76="","",IF(OR($D76="",$E76=""),"",IF($E76&lt;=0,"",IFERROR($D76/$E76,""))))</f>
        <v/>
      </c>
      <c r="H76" s="17" t="n"/>
      <c r="I76" s="20">
        <f>IF($A76="","",IF(COUNTIF($A$6:$A$105,$A76)&gt;1,"Revisar: código duplicado",IF($B76="","Revisar: descrição ausente",IF($C76="","Revisar: competência ausente",IF($D76="","Revisar: valor ausente",IF($E76="","Revisar: base ausente",IF($F76="","Revisar: critério ausente",IF($H76="","Revisar: ativação ausente",IF($D76&lt;=0,"Revisar: valor inválido",IF($E76&lt;=0,"Revisar: base inválida",IF($H76="Não","Inativo","OK")))))))))))</f>
        <v/>
      </c>
      <c r="J76" s="21" t="n"/>
    </row>
    <row r="77" ht="21" customHeight="1">
      <c r="A77" s="16" t="n"/>
      <c r="B77" s="16" t="n"/>
      <c r="C77" s="31" t="n"/>
      <c r="D77" s="36" t="n"/>
      <c r="E77" s="23" t="n"/>
      <c r="F77" s="16" t="n"/>
      <c r="G77" s="37">
        <f>IF($A77="","",IF(OR($D77="",$E77=""),"",IF($E77&lt;=0,"",IFERROR($D77/$E77,""))))</f>
        <v/>
      </c>
      <c r="H77" s="17" t="n"/>
      <c r="I77" s="20">
        <f>IF($A77="","",IF(COUNTIF($A$6:$A$105,$A77)&gt;1,"Revisar: código duplicado",IF($B77="","Revisar: descrição ausente",IF($C77="","Revisar: competência ausente",IF($D77="","Revisar: valor ausente",IF($E77="","Revisar: base ausente",IF($F77="","Revisar: critério ausente",IF($H77="","Revisar: ativação ausente",IF($D77&lt;=0,"Revisar: valor inválido",IF($E77&lt;=0,"Revisar: base inválida",IF($H77="Não","Inativo","OK")))))))))))</f>
        <v/>
      </c>
      <c r="J77" s="21" t="n"/>
    </row>
    <row r="78" ht="21" customHeight="1">
      <c r="A78" s="16" t="n"/>
      <c r="B78" s="16" t="n"/>
      <c r="C78" s="31" t="n"/>
      <c r="D78" s="36" t="n"/>
      <c r="E78" s="23" t="n"/>
      <c r="F78" s="16" t="n"/>
      <c r="G78" s="37">
        <f>IF($A78="","",IF(OR($D78="",$E78=""),"",IF($E78&lt;=0,"",IFERROR($D78/$E78,""))))</f>
        <v/>
      </c>
      <c r="H78" s="17" t="n"/>
      <c r="I78" s="20">
        <f>IF($A78="","",IF(COUNTIF($A$6:$A$105,$A78)&gt;1,"Revisar: código duplicado",IF($B78="","Revisar: descrição ausente",IF($C78="","Revisar: competência ausente",IF($D78="","Revisar: valor ausente",IF($E78="","Revisar: base ausente",IF($F78="","Revisar: critério ausente",IF($H78="","Revisar: ativação ausente",IF($D78&lt;=0,"Revisar: valor inválido",IF($E78&lt;=0,"Revisar: base inválida",IF($H78="Não","Inativo","OK")))))))))))</f>
        <v/>
      </c>
      <c r="J78" s="21" t="n"/>
    </row>
    <row r="79" ht="21" customHeight="1">
      <c r="A79" s="16" t="n"/>
      <c r="B79" s="16" t="n"/>
      <c r="C79" s="31" t="n"/>
      <c r="D79" s="36" t="n"/>
      <c r="E79" s="23" t="n"/>
      <c r="F79" s="16" t="n"/>
      <c r="G79" s="37">
        <f>IF($A79="","",IF(OR($D79="",$E79=""),"",IF($E79&lt;=0,"",IFERROR($D79/$E79,""))))</f>
        <v/>
      </c>
      <c r="H79" s="17" t="n"/>
      <c r="I79" s="20">
        <f>IF($A79="","",IF(COUNTIF($A$6:$A$105,$A79)&gt;1,"Revisar: código duplicado",IF($B79="","Revisar: descrição ausente",IF($C79="","Revisar: competência ausente",IF($D79="","Revisar: valor ausente",IF($E79="","Revisar: base ausente",IF($F79="","Revisar: critério ausente",IF($H79="","Revisar: ativação ausente",IF($D79&lt;=0,"Revisar: valor inválido",IF($E79&lt;=0,"Revisar: base inválida",IF($H79="Não","Inativo","OK")))))))))))</f>
        <v/>
      </c>
      <c r="J79" s="21" t="n"/>
    </row>
    <row r="80" ht="21" customHeight="1">
      <c r="A80" s="16" t="n"/>
      <c r="B80" s="16" t="n"/>
      <c r="C80" s="31" t="n"/>
      <c r="D80" s="36" t="n"/>
      <c r="E80" s="23" t="n"/>
      <c r="F80" s="16" t="n"/>
      <c r="G80" s="37">
        <f>IF($A80="","",IF(OR($D80="",$E80=""),"",IF($E80&lt;=0,"",IFERROR($D80/$E80,""))))</f>
        <v/>
      </c>
      <c r="H80" s="17" t="n"/>
      <c r="I80" s="20">
        <f>IF($A80="","",IF(COUNTIF($A$6:$A$105,$A80)&gt;1,"Revisar: código duplicado",IF($B80="","Revisar: descrição ausente",IF($C80="","Revisar: competência ausente",IF($D80="","Revisar: valor ausente",IF($E80="","Revisar: base ausente",IF($F80="","Revisar: critério ausente",IF($H80="","Revisar: ativação ausente",IF($D80&lt;=0,"Revisar: valor inválido",IF($E80&lt;=0,"Revisar: base inválida",IF($H80="Não","Inativo","OK")))))))))))</f>
        <v/>
      </c>
      <c r="J80" s="21" t="n"/>
    </row>
    <row r="81" ht="21" customHeight="1">
      <c r="A81" s="16" t="n"/>
      <c r="B81" s="16" t="n"/>
      <c r="C81" s="31" t="n"/>
      <c r="D81" s="36" t="n"/>
      <c r="E81" s="23" t="n"/>
      <c r="F81" s="16" t="n"/>
      <c r="G81" s="37">
        <f>IF($A81="","",IF(OR($D81="",$E81=""),"",IF($E81&lt;=0,"",IFERROR($D81/$E81,""))))</f>
        <v/>
      </c>
      <c r="H81" s="17" t="n"/>
      <c r="I81" s="20">
        <f>IF($A81="","",IF(COUNTIF($A$6:$A$105,$A81)&gt;1,"Revisar: código duplicado",IF($B81="","Revisar: descrição ausente",IF($C81="","Revisar: competência ausente",IF($D81="","Revisar: valor ausente",IF($E81="","Revisar: base ausente",IF($F81="","Revisar: critério ausente",IF($H81="","Revisar: ativação ausente",IF($D81&lt;=0,"Revisar: valor inválido",IF($E81&lt;=0,"Revisar: base inválida",IF($H81="Não","Inativo","OK")))))))))))</f>
        <v/>
      </c>
      <c r="J81" s="21" t="n"/>
    </row>
    <row r="82" ht="21" customHeight="1">
      <c r="A82" s="16" t="n"/>
      <c r="B82" s="16" t="n"/>
      <c r="C82" s="31" t="n"/>
      <c r="D82" s="36" t="n"/>
      <c r="E82" s="23" t="n"/>
      <c r="F82" s="16" t="n"/>
      <c r="G82" s="37">
        <f>IF($A82="","",IF(OR($D82="",$E82=""),"",IF($E82&lt;=0,"",IFERROR($D82/$E82,""))))</f>
        <v/>
      </c>
      <c r="H82" s="17" t="n"/>
      <c r="I82" s="20">
        <f>IF($A82="","",IF(COUNTIF($A$6:$A$105,$A82)&gt;1,"Revisar: código duplicado",IF($B82="","Revisar: descrição ausente",IF($C82="","Revisar: competência ausente",IF($D82="","Revisar: valor ausente",IF($E82="","Revisar: base ausente",IF($F82="","Revisar: critério ausente",IF($H82="","Revisar: ativação ausente",IF($D82&lt;=0,"Revisar: valor inválido",IF($E82&lt;=0,"Revisar: base inválida",IF($H82="Não","Inativo","OK")))))))))))</f>
        <v/>
      </c>
      <c r="J82" s="21" t="n"/>
    </row>
    <row r="83" ht="21" customHeight="1">
      <c r="A83" s="16" t="n"/>
      <c r="B83" s="16" t="n"/>
      <c r="C83" s="31" t="n"/>
      <c r="D83" s="36" t="n"/>
      <c r="E83" s="23" t="n"/>
      <c r="F83" s="16" t="n"/>
      <c r="G83" s="37">
        <f>IF($A83="","",IF(OR($D83="",$E83=""),"",IF($E83&lt;=0,"",IFERROR($D83/$E83,""))))</f>
        <v/>
      </c>
      <c r="H83" s="17" t="n"/>
      <c r="I83" s="20">
        <f>IF($A83="","",IF(COUNTIF($A$6:$A$105,$A83)&gt;1,"Revisar: código duplicado",IF($B83="","Revisar: descrição ausente",IF($C83="","Revisar: competência ausente",IF($D83="","Revisar: valor ausente",IF($E83="","Revisar: base ausente",IF($F83="","Revisar: critério ausente",IF($H83="","Revisar: ativação ausente",IF($D83&lt;=0,"Revisar: valor inválido",IF($E83&lt;=0,"Revisar: base inválida",IF($H83="Não","Inativo","OK")))))))))))</f>
        <v/>
      </c>
      <c r="J83" s="21" t="n"/>
    </row>
    <row r="84" ht="21" customHeight="1">
      <c r="A84" s="16" t="n"/>
      <c r="B84" s="16" t="n"/>
      <c r="C84" s="31" t="n"/>
      <c r="D84" s="36" t="n"/>
      <c r="E84" s="23" t="n"/>
      <c r="F84" s="16" t="n"/>
      <c r="G84" s="37">
        <f>IF($A84="","",IF(OR($D84="",$E84=""),"",IF($E84&lt;=0,"",IFERROR($D84/$E84,""))))</f>
        <v/>
      </c>
      <c r="H84" s="17" t="n"/>
      <c r="I84" s="20">
        <f>IF($A84="","",IF(COUNTIF($A$6:$A$105,$A84)&gt;1,"Revisar: código duplicado",IF($B84="","Revisar: descrição ausente",IF($C84="","Revisar: competência ausente",IF($D84="","Revisar: valor ausente",IF($E84="","Revisar: base ausente",IF($F84="","Revisar: critério ausente",IF($H84="","Revisar: ativação ausente",IF($D84&lt;=0,"Revisar: valor inválido",IF($E84&lt;=0,"Revisar: base inválida",IF($H84="Não","Inativo","OK")))))))))))</f>
        <v/>
      </c>
      <c r="J84" s="21" t="n"/>
    </row>
    <row r="85" ht="21" customHeight="1">
      <c r="A85" s="16" t="n"/>
      <c r="B85" s="16" t="n"/>
      <c r="C85" s="31" t="n"/>
      <c r="D85" s="36" t="n"/>
      <c r="E85" s="23" t="n"/>
      <c r="F85" s="16" t="n"/>
      <c r="G85" s="37">
        <f>IF($A85="","",IF(OR($D85="",$E85=""),"",IF($E85&lt;=0,"",IFERROR($D85/$E85,""))))</f>
        <v/>
      </c>
      <c r="H85" s="17" t="n"/>
      <c r="I85" s="20">
        <f>IF($A85="","",IF(COUNTIF($A$6:$A$105,$A85)&gt;1,"Revisar: código duplicado",IF($B85="","Revisar: descrição ausente",IF($C85="","Revisar: competência ausente",IF($D85="","Revisar: valor ausente",IF($E85="","Revisar: base ausente",IF($F85="","Revisar: critério ausente",IF($H85="","Revisar: ativação ausente",IF($D85&lt;=0,"Revisar: valor inválido",IF($E85&lt;=0,"Revisar: base inválida",IF($H85="Não","Inativo","OK")))))))))))</f>
        <v/>
      </c>
      <c r="J85" s="21" t="n"/>
    </row>
    <row r="86" ht="21" customHeight="1">
      <c r="A86" s="16" t="n"/>
      <c r="B86" s="16" t="n"/>
      <c r="C86" s="31" t="n"/>
      <c r="D86" s="36" t="n"/>
      <c r="E86" s="23" t="n"/>
      <c r="F86" s="16" t="n"/>
      <c r="G86" s="37">
        <f>IF($A86="","",IF(OR($D86="",$E86=""),"",IF($E86&lt;=0,"",IFERROR($D86/$E86,""))))</f>
        <v/>
      </c>
      <c r="H86" s="17" t="n"/>
      <c r="I86" s="20">
        <f>IF($A86="","",IF(COUNTIF($A$6:$A$105,$A86)&gt;1,"Revisar: código duplicado",IF($B86="","Revisar: descrição ausente",IF($C86="","Revisar: competência ausente",IF($D86="","Revisar: valor ausente",IF($E86="","Revisar: base ausente",IF($F86="","Revisar: critério ausente",IF($H86="","Revisar: ativação ausente",IF($D86&lt;=0,"Revisar: valor inválido",IF($E86&lt;=0,"Revisar: base inválida",IF($H86="Não","Inativo","OK")))))))))))</f>
        <v/>
      </c>
      <c r="J86" s="21" t="n"/>
    </row>
    <row r="87" ht="21" customHeight="1">
      <c r="A87" s="16" t="n"/>
      <c r="B87" s="16" t="n"/>
      <c r="C87" s="31" t="n"/>
      <c r="D87" s="36" t="n"/>
      <c r="E87" s="23" t="n"/>
      <c r="F87" s="16" t="n"/>
      <c r="G87" s="37">
        <f>IF($A87="","",IF(OR($D87="",$E87=""),"",IF($E87&lt;=0,"",IFERROR($D87/$E87,""))))</f>
        <v/>
      </c>
      <c r="H87" s="17" t="n"/>
      <c r="I87" s="20">
        <f>IF($A87="","",IF(COUNTIF($A$6:$A$105,$A87)&gt;1,"Revisar: código duplicado",IF($B87="","Revisar: descrição ausente",IF($C87="","Revisar: competência ausente",IF($D87="","Revisar: valor ausente",IF($E87="","Revisar: base ausente",IF($F87="","Revisar: critério ausente",IF($H87="","Revisar: ativação ausente",IF($D87&lt;=0,"Revisar: valor inválido",IF($E87&lt;=0,"Revisar: base inválida",IF($H87="Não","Inativo","OK")))))))))))</f>
        <v/>
      </c>
      <c r="J87" s="21" t="n"/>
    </row>
    <row r="88" ht="21" customHeight="1">
      <c r="A88" s="16" t="n"/>
      <c r="B88" s="16" t="n"/>
      <c r="C88" s="31" t="n"/>
      <c r="D88" s="36" t="n"/>
      <c r="E88" s="23" t="n"/>
      <c r="F88" s="16" t="n"/>
      <c r="G88" s="37">
        <f>IF($A88="","",IF(OR($D88="",$E88=""),"",IF($E88&lt;=0,"",IFERROR($D88/$E88,""))))</f>
        <v/>
      </c>
      <c r="H88" s="17" t="n"/>
      <c r="I88" s="20">
        <f>IF($A88="","",IF(COUNTIF($A$6:$A$105,$A88)&gt;1,"Revisar: código duplicado",IF($B88="","Revisar: descrição ausente",IF($C88="","Revisar: competência ausente",IF($D88="","Revisar: valor ausente",IF($E88="","Revisar: base ausente",IF($F88="","Revisar: critério ausente",IF($H88="","Revisar: ativação ausente",IF($D88&lt;=0,"Revisar: valor inválido",IF($E88&lt;=0,"Revisar: base inválida",IF($H88="Não","Inativo","OK")))))))))))</f>
        <v/>
      </c>
      <c r="J88" s="21" t="n"/>
    </row>
    <row r="89" ht="21" customHeight="1">
      <c r="A89" s="16" t="n"/>
      <c r="B89" s="16" t="n"/>
      <c r="C89" s="31" t="n"/>
      <c r="D89" s="36" t="n"/>
      <c r="E89" s="23" t="n"/>
      <c r="F89" s="16" t="n"/>
      <c r="G89" s="37">
        <f>IF($A89="","",IF(OR($D89="",$E89=""),"",IF($E89&lt;=0,"",IFERROR($D89/$E89,""))))</f>
        <v/>
      </c>
      <c r="H89" s="17" t="n"/>
      <c r="I89" s="20">
        <f>IF($A89="","",IF(COUNTIF($A$6:$A$105,$A89)&gt;1,"Revisar: código duplicado",IF($B89="","Revisar: descrição ausente",IF($C89="","Revisar: competência ausente",IF($D89="","Revisar: valor ausente",IF($E89="","Revisar: base ausente",IF($F89="","Revisar: critério ausente",IF($H89="","Revisar: ativação ausente",IF($D89&lt;=0,"Revisar: valor inválido",IF($E89&lt;=0,"Revisar: base inválida",IF($H89="Não","Inativo","OK")))))))))))</f>
        <v/>
      </c>
      <c r="J89" s="21" t="n"/>
    </row>
    <row r="90" ht="21" customHeight="1">
      <c r="A90" s="16" t="n"/>
      <c r="B90" s="16" t="n"/>
      <c r="C90" s="31" t="n"/>
      <c r="D90" s="36" t="n"/>
      <c r="E90" s="23" t="n"/>
      <c r="F90" s="16" t="n"/>
      <c r="G90" s="37">
        <f>IF($A90="","",IF(OR($D90="",$E90=""),"",IF($E90&lt;=0,"",IFERROR($D90/$E90,""))))</f>
        <v/>
      </c>
      <c r="H90" s="17" t="n"/>
      <c r="I90" s="20">
        <f>IF($A90="","",IF(COUNTIF($A$6:$A$105,$A90)&gt;1,"Revisar: código duplicado",IF($B90="","Revisar: descrição ausente",IF($C90="","Revisar: competência ausente",IF($D90="","Revisar: valor ausente",IF($E90="","Revisar: base ausente",IF($F90="","Revisar: critério ausente",IF($H90="","Revisar: ativação ausente",IF($D90&lt;=0,"Revisar: valor inválido",IF($E90&lt;=0,"Revisar: base inválida",IF($H90="Não","Inativo","OK")))))))))))</f>
        <v/>
      </c>
      <c r="J90" s="21" t="n"/>
    </row>
    <row r="91" ht="21" customHeight="1">
      <c r="A91" s="16" t="n"/>
      <c r="B91" s="16" t="n"/>
      <c r="C91" s="31" t="n"/>
      <c r="D91" s="36" t="n"/>
      <c r="E91" s="23" t="n"/>
      <c r="F91" s="16" t="n"/>
      <c r="G91" s="37">
        <f>IF($A91="","",IF(OR($D91="",$E91=""),"",IF($E91&lt;=0,"",IFERROR($D91/$E91,""))))</f>
        <v/>
      </c>
      <c r="H91" s="17" t="n"/>
      <c r="I91" s="20">
        <f>IF($A91="","",IF(COUNTIF($A$6:$A$105,$A91)&gt;1,"Revisar: código duplicado",IF($B91="","Revisar: descrição ausente",IF($C91="","Revisar: competência ausente",IF($D91="","Revisar: valor ausente",IF($E91="","Revisar: base ausente",IF($F91="","Revisar: critério ausente",IF($H91="","Revisar: ativação ausente",IF($D91&lt;=0,"Revisar: valor inválido",IF($E91&lt;=0,"Revisar: base inválida",IF($H91="Não","Inativo","OK")))))))))))</f>
        <v/>
      </c>
      <c r="J91" s="21" t="n"/>
    </row>
    <row r="92" ht="21" customHeight="1">
      <c r="A92" s="16" t="n"/>
      <c r="B92" s="16" t="n"/>
      <c r="C92" s="31" t="n"/>
      <c r="D92" s="36" t="n"/>
      <c r="E92" s="23" t="n"/>
      <c r="F92" s="16" t="n"/>
      <c r="G92" s="37">
        <f>IF($A92="","",IF(OR($D92="",$E92=""),"",IF($E92&lt;=0,"",IFERROR($D92/$E92,""))))</f>
        <v/>
      </c>
      <c r="H92" s="17" t="n"/>
      <c r="I92" s="20">
        <f>IF($A92="","",IF(COUNTIF($A$6:$A$105,$A92)&gt;1,"Revisar: código duplicado",IF($B92="","Revisar: descrição ausente",IF($C92="","Revisar: competência ausente",IF($D92="","Revisar: valor ausente",IF($E92="","Revisar: base ausente",IF($F92="","Revisar: critério ausente",IF($H92="","Revisar: ativação ausente",IF($D92&lt;=0,"Revisar: valor inválido",IF($E92&lt;=0,"Revisar: base inválida",IF($H92="Não","Inativo","OK")))))))))))</f>
        <v/>
      </c>
      <c r="J92" s="21" t="n"/>
    </row>
    <row r="93" ht="21" customHeight="1">
      <c r="A93" s="16" t="n"/>
      <c r="B93" s="16" t="n"/>
      <c r="C93" s="31" t="n"/>
      <c r="D93" s="36" t="n"/>
      <c r="E93" s="23" t="n"/>
      <c r="F93" s="16" t="n"/>
      <c r="G93" s="37">
        <f>IF($A93="","",IF(OR($D93="",$E93=""),"",IF($E93&lt;=0,"",IFERROR($D93/$E93,""))))</f>
        <v/>
      </c>
      <c r="H93" s="17" t="n"/>
      <c r="I93" s="20">
        <f>IF($A93="","",IF(COUNTIF($A$6:$A$105,$A93)&gt;1,"Revisar: código duplicado",IF($B93="","Revisar: descrição ausente",IF($C93="","Revisar: competência ausente",IF($D93="","Revisar: valor ausente",IF($E93="","Revisar: base ausente",IF($F93="","Revisar: critério ausente",IF($H93="","Revisar: ativação ausente",IF($D93&lt;=0,"Revisar: valor inválido",IF($E93&lt;=0,"Revisar: base inválida",IF($H93="Não","Inativo","OK")))))))))))</f>
        <v/>
      </c>
      <c r="J93" s="21" t="n"/>
    </row>
    <row r="94" ht="21" customHeight="1">
      <c r="A94" s="16" t="n"/>
      <c r="B94" s="16" t="n"/>
      <c r="C94" s="31" t="n"/>
      <c r="D94" s="36" t="n"/>
      <c r="E94" s="23" t="n"/>
      <c r="F94" s="16" t="n"/>
      <c r="G94" s="37">
        <f>IF($A94="","",IF(OR($D94="",$E94=""),"",IF($E94&lt;=0,"",IFERROR($D94/$E94,""))))</f>
        <v/>
      </c>
      <c r="H94" s="17" t="n"/>
      <c r="I94" s="20">
        <f>IF($A94="","",IF(COUNTIF($A$6:$A$105,$A94)&gt;1,"Revisar: código duplicado",IF($B94="","Revisar: descrição ausente",IF($C94="","Revisar: competência ausente",IF($D94="","Revisar: valor ausente",IF($E94="","Revisar: base ausente",IF($F94="","Revisar: critério ausente",IF($H94="","Revisar: ativação ausente",IF($D94&lt;=0,"Revisar: valor inválido",IF($E94&lt;=0,"Revisar: base inválida",IF($H94="Não","Inativo","OK")))))))))))</f>
        <v/>
      </c>
      <c r="J94" s="21" t="n"/>
    </row>
    <row r="95" ht="21" customHeight="1">
      <c r="A95" s="16" t="n"/>
      <c r="B95" s="16" t="n"/>
      <c r="C95" s="31" t="n"/>
      <c r="D95" s="36" t="n"/>
      <c r="E95" s="23" t="n"/>
      <c r="F95" s="16" t="n"/>
      <c r="G95" s="37">
        <f>IF($A95="","",IF(OR($D95="",$E95=""),"",IF($E95&lt;=0,"",IFERROR($D95/$E95,""))))</f>
        <v/>
      </c>
      <c r="H95" s="17" t="n"/>
      <c r="I95" s="20">
        <f>IF($A95="","",IF(COUNTIF($A$6:$A$105,$A95)&gt;1,"Revisar: código duplicado",IF($B95="","Revisar: descrição ausente",IF($C95="","Revisar: competência ausente",IF($D95="","Revisar: valor ausente",IF($E95="","Revisar: base ausente",IF($F95="","Revisar: critério ausente",IF($H95="","Revisar: ativação ausente",IF($D95&lt;=0,"Revisar: valor inválido",IF($E95&lt;=0,"Revisar: base inválida",IF($H95="Não","Inativo","OK")))))))))))</f>
        <v/>
      </c>
      <c r="J95" s="21" t="n"/>
    </row>
    <row r="96" ht="21" customHeight="1">
      <c r="A96" s="16" t="n"/>
      <c r="B96" s="16" t="n"/>
      <c r="C96" s="31" t="n"/>
      <c r="D96" s="36" t="n"/>
      <c r="E96" s="23" t="n"/>
      <c r="F96" s="16" t="n"/>
      <c r="G96" s="37">
        <f>IF($A96="","",IF(OR($D96="",$E96=""),"",IF($E96&lt;=0,"",IFERROR($D96/$E96,""))))</f>
        <v/>
      </c>
      <c r="H96" s="17" t="n"/>
      <c r="I96" s="20">
        <f>IF($A96="","",IF(COUNTIF($A$6:$A$105,$A96)&gt;1,"Revisar: código duplicado",IF($B96="","Revisar: descrição ausente",IF($C96="","Revisar: competência ausente",IF($D96="","Revisar: valor ausente",IF($E96="","Revisar: base ausente",IF($F96="","Revisar: critério ausente",IF($H96="","Revisar: ativação ausente",IF($D96&lt;=0,"Revisar: valor inválido",IF($E96&lt;=0,"Revisar: base inválida",IF($H96="Não","Inativo","OK")))))))))))</f>
        <v/>
      </c>
      <c r="J96" s="21" t="n"/>
    </row>
    <row r="97" ht="21" customHeight="1">
      <c r="A97" s="16" t="n"/>
      <c r="B97" s="16" t="n"/>
      <c r="C97" s="31" t="n"/>
      <c r="D97" s="36" t="n"/>
      <c r="E97" s="23" t="n"/>
      <c r="F97" s="16" t="n"/>
      <c r="G97" s="37">
        <f>IF($A97="","",IF(OR($D97="",$E97=""),"",IF($E97&lt;=0,"",IFERROR($D97/$E97,""))))</f>
        <v/>
      </c>
      <c r="H97" s="17" t="n"/>
      <c r="I97" s="20">
        <f>IF($A97="","",IF(COUNTIF($A$6:$A$105,$A97)&gt;1,"Revisar: código duplicado",IF($B97="","Revisar: descrição ausente",IF($C97="","Revisar: competência ausente",IF($D97="","Revisar: valor ausente",IF($E97="","Revisar: base ausente",IF($F97="","Revisar: critério ausente",IF($H97="","Revisar: ativação ausente",IF($D97&lt;=0,"Revisar: valor inválido",IF($E97&lt;=0,"Revisar: base inválida",IF($H97="Não","Inativo","OK")))))))))))</f>
        <v/>
      </c>
      <c r="J97" s="21" t="n"/>
    </row>
    <row r="98" ht="21" customHeight="1">
      <c r="A98" s="16" t="n"/>
      <c r="B98" s="16" t="n"/>
      <c r="C98" s="31" t="n"/>
      <c r="D98" s="36" t="n"/>
      <c r="E98" s="23" t="n"/>
      <c r="F98" s="16" t="n"/>
      <c r="G98" s="37">
        <f>IF($A98="","",IF(OR($D98="",$E98=""),"",IF($E98&lt;=0,"",IFERROR($D98/$E98,""))))</f>
        <v/>
      </c>
      <c r="H98" s="17" t="n"/>
      <c r="I98" s="20">
        <f>IF($A98="","",IF(COUNTIF($A$6:$A$105,$A98)&gt;1,"Revisar: código duplicado",IF($B98="","Revisar: descrição ausente",IF($C98="","Revisar: competência ausente",IF($D98="","Revisar: valor ausente",IF($E98="","Revisar: base ausente",IF($F98="","Revisar: critério ausente",IF($H98="","Revisar: ativação ausente",IF($D98&lt;=0,"Revisar: valor inválido",IF($E98&lt;=0,"Revisar: base inválida",IF($H98="Não","Inativo","OK")))))))))))</f>
        <v/>
      </c>
      <c r="J98" s="21" t="n"/>
    </row>
    <row r="99" ht="21" customHeight="1">
      <c r="A99" s="16" t="n"/>
      <c r="B99" s="16" t="n"/>
      <c r="C99" s="31" t="n"/>
      <c r="D99" s="36" t="n"/>
      <c r="E99" s="23" t="n"/>
      <c r="F99" s="16" t="n"/>
      <c r="G99" s="37">
        <f>IF($A99="","",IF(OR($D99="",$E99=""),"",IF($E99&lt;=0,"",IFERROR($D99/$E99,""))))</f>
        <v/>
      </c>
      <c r="H99" s="17" t="n"/>
      <c r="I99" s="20">
        <f>IF($A99="","",IF(COUNTIF($A$6:$A$105,$A99)&gt;1,"Revisar: código duplicado",IF($B99="","Revisar: descrição ausente",IF($C99="","Revisar: competência ausente",IF($D99="","Revisar: valor ausente",IF($E99="","Revisar: base ausente",IF($F99="","Revisar: critério ausente",IF($H99="","Revisar: ativação ausente",IF($D99&lt;=0,"Revisar: valor inválido",IF($E99&lt;=0,"Revisar: base inválida",IF($H99="Não","Inativo","OK")))))))))))</f>
        <v/>
      </c>
      <c r="J99" s="21" t="n"/>
    </row>
    <row r="100" ht="21" customHeight="1">
      <c r="A100" s="16" t="n"/>
      <c r="B100" s="16" t="n"/>
      <c r="C100" s="31" t="n"/>
      <c r="D100" s="36" t="n"/>
      <c r="E100" s="23" t="n"/>
      <c r="F100" s="16" t="n"/>
      <c r="G100" s="37">
        <f>IF($A100="","",IF(OR($D100="",$E100=""),"",IF($E100&lt;=0,"",IFERROR($D100/$E100,""))))</f>
        <v/>
      </c>
      <c r="H100" s="17" t="n"/>
      <c r="I100" s="20">
        <f>IF($A100="","",IF(COUNTIF($A$6:$A$105,$A100)&gt;1,"Revisar: código duplicado",IF($B100="","Revisar: descrição ausente",IF($C100="","Revisar: competência ausente",IF($D100="","Revisar: valor ausente",IF($E100="","Revisar: base ausente",IF($F100="","Revisar: critério ausente",IF($H100="","Revisar: ativação ausente",IF($D100&lt;=0,"Revisar: valor inválido",IF($E100&lt;=0,"Revisar: base inválida",IF($H100="Não","Inativo","OK")))))))))))</f>
        <v/>
      </c>
      <c r="J100" s="21" t="n"/>
    </row>
    <row r="101" ht="21" customHeight="1">
      <c r="A101" s="16" t="n"/>
      <c r="B101" s="16" t="n"/>
      <c r="C101" s="31" t="n"/>
      <c r="D101" s="36" t="n"/>
      <c r="E101" s="23" t="n"/>
      <c r="F101" s="16" t="n"/>
      <c r="G101" s="37">
        <f>IF($A101="","",IF(OR($D101="",$E101=""),"",IF($E101&lt;=0,"",IFERROR($D101/$E101,""))))</f>
        <v/>
      </c>
      <c r="H101" s="17" t="n"/>
      <c r="I101" s="20">
        <f>IF($A101="","",IF(COUNTIF($A$6:$A$105,$A101)&gt;1,"Revisar: código duplicado",IF($B101="","Revisar: descrição ausente",IF($C101="","Revisar: competência ausente",IF($D101="","Revisar: valor ausente",IF($E101="","Revisar: base ausente",IF($F101="","Revisar: critério ausente",IF($H101="","Revisar: ativação ausente",IF($D101&lt;=0,"Revisar: valor inválido",IF($E101&lt;=0,"Revisar: base inválida",IF($H101="Não","Inativo","OK")))))))))))</f>
        <v/>
      </c>
      <c r="J101" s="21" t="n"/>
    </row>
    <row r="102" ht="21" customHeight="1">
      <c r="A102" s="16" t="n"/>
      <c r="B102" s="16" t="n"/>
      <c r="C102" s="31" t="n"/>
      <c r="D102" s="36" t="n"/>
      <c r="E102" s="23" t="n"/>
      <c r="F102" s="16" t="n"/>
      <c r="G102" s="37">
        <f>IF($A102="","",IF(OR($D102="",$E102=""),"",IF($E102&lt;=0,"",IFERROR($D102/$E102,""))))</f>
        <v/>
      </c>
      <c r="H102" s="17" t="n"/>
      <c r="I102" s="20">
        <f>IF($A102="","",IF(COUNTIF($A$6:$A$105,$A102)&gt;1,"Revisar: código duplicado",IF($B102="","Revisar: descrição ausente",IF($C102="","Revisar: competência ausente",IF($D102="","Revisar: valor ausente",IF($E102="","Revisar: base ausente",IF($F102="","Revisar: critério ausente",IF($H102="","Revisar: ativação ausente",IF($D102&lt;=0,"Revisar: valor inválido",IF($E102&lt;=0,"Revisar: base inválida",IF($H102="Não","Inativo","OK")))))))))))</f>
        <v/>
      </c>
      <c r="J102" s="21" t="n"/>
    </row>
    <row r="103" ht="21" customHeight="1">
      <c r="A103" s="16" t="n"/>
      <c r="B103" s="16" t="n"/>
      <c r="C103" s="31" t="n"/>
      <c r="D103" s="36" t="n"/>
      <c r="E103" s="23" t="n"/>
      <c r="F103" s="16" t="n"/>
      <c r="G103" s="37">
        <f>IF($A103="","",IF(OR($D103="",$E103=""),"",IF($E103&lt;=0,"",IFERROR($D103/$E103,""))))</f>
        <v/>
      </c>
      <c r="H103" s="17" t="n"/>
      <c r="I103" s="20">
        <f>IF($A103="","",IF(COUNTIF($A$6:$A$105,$A103)&gt;1,"Revisar: código duplicado",IF($B103="","Revisar: descrição ausente",IF($C103="","Revisar: competência ausente",IF($D103="","Revisar: valor ausente",IF($E103="","Revisar: base ausente",IF($F103="","Revisar: critério ausente",IF($H103="","Revisar: ativação ausente",IF($D103&lt;=0,"Revisar: valor inválido",IF($E103&lt;=0,"Revisar: base inválida",IF($H103="Não","Inativo","OK")))))))))))</f>
        <v/>
      </c>
      <c r="J103" s="21" t="n"/>
    </row>
    <row r="104" ht="21" customHeight="1">
      <c r="A104" s="16" t="n"/>
      <c r="B104" s="16" t="n"/>
      <c r="C104" s="31" t="n"/>
      <c r="D104" s="36" t="n"/>
      <c r="E104" s="23" t="n"/>
      <c r="F104" s="16" t="n"/>
      <c r="G104" s="37">
        <f>IF($A104="","",IF(OR($D104="",$E104=""),"",IF($E104&lt;=0,"",IFERROR($D104/$E104,""))))</f>
        <v/>
      </c>
      <c r="H104" s="17" t="n"/>
      <c r="I104" s="20">
        <f>IF($A104="","",IF(COUNTIF($A$6:$A$105,$A104)&gt;1,"Revisar: código duplicado",IF($B104="","Revisar: descrição ausente",IF($C104="","Revisar: competência ausente",IF($D104="","Revisar: valor ausente",IF($E104="","Revisar: base ausente",IF($F104="","Revisar: critério ausente",IF($H104="","Revisar: ativação ausente",IF($D104&lt;=0,"Revisar: valor inválido",IF($E104&lt;=0,"Revisar: base inválida",IF($H104="Não","Inativo","OK")))))))))))</f>
        <v/>
      </c>
      <c r="J104" s="21" t="n"/>
    </row>
    <row r="105" ht="21" customHeight="1">
      <c r="A105" s="16" t="n"/>
      <c r="B105" s="16" t="n"/>
      <c r="C105" s="31" t="n"/>
      <c r="D105" s="36" t="n"/>
      <c r="E105" s="23" t="n"/>
      <c r="F105" s="16" t="n"/>
      <c r="G105" s="37">
        <f>IF($A105="","",IF(OR($D105="",$E105=""),"",IF($E105&lt;=0,"",IFERROR($D105/$E105,""))))</f>
        <v/>
      </c>
      <c r="H105" s="17" t="n"/>
      <c r="I105" s="20">
        <f>IF($A105="","",IF(COUNTIF($A$6:$A$105,$A105)&gt;1,"Revisar: código duplicado",IF($B105="","Revisar: descrição ausente",IF($C105="","Revisar: competência ausente",IF($D105="","Revisar: valor ausente",IF($E105="","Revisar: base ausente",IF($F105="","Revisar: critério ausente",IF($H105="","Revisar: ativação ausente",IF($D105&lt;=0,"Revisar: valor inválido",IF($E105&lt;=0,"Revisar: base inválida",IF($H105="Não","Inativo","OK")))))))))))</f>
        <v/>
      </c>
      <c r="J105" s="21" t="n"/>
    </row>
  </sheetData>
  <mergeCells count="1">
    <mergeCell ref="A1:J1"/>
  </mergeCells>
  <conditionalFormatting sqref="I6:I105">
    <cfRule type="expression" priority="1" dxfId="0">
      <formula>$I6="OK"</formula>
    </cfRule>
    <cfRule type="expression" priority="2" dxfId="3">
      <formula>$I6="Inativo"</formula>
    </cfRule>
    <cfRule type="expression" priority="3" dxfId="2">
      <formula>LEFT($I6,8)="Revisar:"</formula>
    </cfRule>
  </conditionalFormatting>
  <conditionalFormatting sqref="A6:A105">
    <cfRule type="expression" priority="4" dxfId="1">
      <formula>AND($A6&lt;&gt;"",COUNTIF($A$6:$A$105,$A6)&gt;1)</formula>
    </cfRule>
  </conditionalFormatting>
  <conditionalFormatting sqref="E6:E105">
    <cfRule type="expression" priority="5" dxfId="1">
      <formula>AND($A6&lt;&gt;"",ISNUMBER($E6),$E6&lt;=0)</formula>
    </cfRule>
  </conditionalFormatting>
  <dataValidations count="8">
    <dataValidation sqref="A6:A105" showDropDown="0" showInputMessage="0" showErrorMessage="1" allowBlank="0" error="Informe um código único com até 25 caracteres." type="custom">
      <formula1>OR(A6="",AND(LEN(A6)&lt;=25,COUNTIF($A$6:$A$105,A6)=1))</formula1>
    </dataValidation>
    <dataValidation sqref="B6:B105" showDropDown="0" showInputMessage="0" showErrorMessage="1" allowBlank="0" error="Informe uma descrição com até 100 caracteres." type="textLength" operator="between">
      <formula1>1</formula1>
      <formula2>100</formula2>
    </dataValidation>
    <dataValidation sqref="C6:C105" showDropDown="0" showInputMessage="0" showErrorMessage="1" allowBlank="0" error="Informe uma competência entre 01/01/2020 e 31/12/2100." type="date" operator="between">
      <formula1>DATE(2020,1,1)</formula1>
      <formula2>DATE(2100,12,31)</formula2>
    </dataValidation>
    <dataValidation sqref="D6:D105" showDropDown="0" showInputMessage="0" showErrorMessage="1" allowBlank="0" error="Informe um valor entre R$ 0,01 e R$ 100.000.000,00." type="decimal" operator="between">
      <formula1>0.01</formula1>
      <formula2>100000000</formula2>
    </dataValidation>
    <dataValidation sqref="E6:E105" showDropDown="0" showInputMessage="0" showErrorMessage="1" allowBlank="0" error="Informe uma base maior que zero e de até 1.000.000.000 unidades." type="decimal" operator="between">
      <formula1>0.01</formula1>
      <formula2>1000000000</formula2>
    </dataValidation>
    <dataValidation sqref="F6:F105" showDropDown="0" showInputMessage="0" showErrorMessage="1" allowBlank="0" error="Selecione um critério unitário da lista." type="list">
      <formula1>"Unidades processadas,Unidades armazenadas,Unidades etiquetadas,Unidades manuseadas"</formula1>
    </dataValidation>
    <dataValidation sqref="H6:H105" showDropDown="0" showInputMessage="0" showErrorMessage="1" allowBlank="0" error="Selecione Sim ou Não." type="list">
      <formula1>"Sim,Não"</formula1>
    </dataValidation>
    <dataValidation sqref="J6:J105" showDropDown="0" showInputMessage="0" showErrorMessage="1" allowBlank="0" error="Informe uma observação com até 200 caracteres." type="textLength" operator="lessThanOrEqual">
      <formula1>200</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40"/>
  <sheetViews>
    <sheetView showGridLines="0" workbookViewId="0">
      <pane ySplit="2" topLeftCell="A3" activePane="bottomLeft" state="frozen"/>
      <selection pane="bottomLeft" activeCell="A1" sqref="A1"/>
    </sheetView>
  </sheetViews>
  <sheetFormatPr baseColWidth="8" defaultRowHeight="15"/>
  <cols>
    <col width="42" customWidth="1" min="1" max="1"/>
    <col width="30" customWidth="1" min="2" max="2"/>
    <col width="13" customWidth="1" min="3" max="3"/>
    <col width="13" customWidth="1" min="4" max="4"/>
    <col width="13" customWidth="1" min="5" max="5"/>
    <col width="13" customWidth="1" min="6" max="6"/>
    <col width="13" customWidth="1" min="7" max="7"/>
    <col width="13" customWidth="1" min="8" max="8"/>
  </cols>
  <sheetData>
    <row r="1" ht="28" customHeight="1">
      <c r="A1" s="1" t="inlineStr">
        <is>
          <t>Instruções de uso</t>
        </is>
      </c>
      <c r="B1" s="29" t="n"/>
      <c r="C1" s="29" t="n"/>
      <c r="D1" s="29" t="n"/>
      <c r="E1" s="29" t="n"/>
      <c r="F1" s="29" t="n"/>
      <c r="G1" s="29" t="n"/>
      <c r="H1" s="30" t="n"/>
    </row>
    <row r="2"/>
    <row r="3">
      <c r="A3" s="3" t="inlineStr">
        <is>
          <t>Finalidade</t>
        </is>
      </c>
      <c r="B3" s="3" t="n"/>
      <c r="C3" s="3" t="n"/>
      <c r="D3" s="3" t="n"/>
      <c r="E3" s="3" t="n"/>
      <c r="F3" s="3" t="n"/>
      <c r="G3" s="3" t="n"/>
      <c r="H3" s="3" t="n"/>
    </row>
    <row r="4" ht="76" customHeight="1">
      <c r="A4" s="25" t="inlineStr">
        <is>
          <t>Esta planilha apura o custo completo por SKU a partir do custo bruto informado, impostos, embalagem, manuseio, rateios operacionais e outros custos unitários. Ela não calcula preço de venda, margem ou estratégia comercial.</t>
        </is>
      </c>
      <c r="B4" s="25" t="n"/>
      <c r="C4" s="25" t="n"/>
      <c r="D4" s="25" t="n"/>
      <c r="E4" s="25" t="n"/>
      <c r="F4" s="25" t="n"/>
      <c r="G4" s="25" t="n"/>
      <c r="H4" s="25" t="n"/>
    </row>
    <row r="5">
      <c r="A5" s="25" t="n"/>
      <c r="B5" s="25" t="n"/>
      <c r="C5" s="25" t="n"/>
      <c r="D5" s="25" t="n"/>
      <c r="E5" s="25" t="n"/>
      <c r="F5" s="25" t="n"/>
      <c r="G5" s="25" t="n"/>
      <c r="H5" s="25" t="n"/>
    </row>
    <row r="6"/>
    <row r="7">
      <c r="A7" s="3" t="inlineStr">
        <is>
          <t>Fluxo de uso</t>
        </is>
      </c>
      <c r="B7" s="3" t="n"/>
      <c r="C7" s="3" t="n"/>
      <c r="D7" s="3" t="n"/>
      <c r="E7" s="3" t="n"/>
      <c r="F7" s="3" t="n"/>
      <c r="G7" s="3" t="n"/>
      <c r="H7" s="3" t="n"/>
    </row>
    <row r="8" ht="24" customHeight="1">
      <c r="A8" s="26" t="inlineStr">
        <is>
          <t>1. Atualize a data de referência e o prazo de revisão no Resumo.</t>
        </is>
      </c>
      <c r="B8" s="26" t="n"/>
      <c r="C8" s="26" t="n"/>
      <c r="D8" s="26" t="n"/>
      <c r="E8" s="26" t="n"/>
      <c r="F8" s="26" t="n"/>
      <c r="G8" s="26" t="n"/>
      <c r="H8" s="26" t="n"/>
    </row>
    <row r="9" ht="24" customHeight="1">
      <c r="A9" s="25" t="inlineStr">
        <is>
          <t>2. Cadastre ou revise as memórias de rateio na aba Rateios.</t>
        </is>
      </c>
      <c r="B9" s="25" t="n"/>
      <c r="C9" s="25" t="n"/>
      <c r="D9" s="25" t="n"/>
      <c r="E9" s="25" t="n"/>
      <c r="F9" s="25" t="n"/>
      <c r="G9" s="25" t="n"/>
      <c r="H9" s="25" t="n"/>
    </row>
    <row r="10" ht="24" customHeight="1">
      <c r="A10" s="26" t="inlineStr">
        <is>
          <t>3. Preencha apenas as células amarelas da aba Custos por SKU.</t>
        </is>
      </c>
      <c r="B10" s="26" t="n"/>
      <c r="C10" s="26" t="n"/>
      <c r="D10" s="26" t="n"/>
      <c r="E10" s="26" t="n"/>
      <c r="F10" s="26" t="n"/>
      <c r="G10" s="26" t="n"/>
      <c r="H10" s="26" t="n"/>
    </row>
    <row r="11" ht="24" customHeight="1">
      <c r="A11" s="25" t="inlineStr">
        <is>
          <t>4. Consulte a coluna Status da apuração e corrija as pendências.</t>
        </is>
      </c>
      <c r="B11" s="25" t="n"/>
      <c r="C11" s="25" t="n"/>
      <c r="D11" s="25" t="n"/>
      <c r="E11" s="25" t="n"/>
      <c r="F11" s="25" t="n"/>
      <c r="G11" s="25" t="n"/>
      <c r="H11" s="25" t="n"/>
    </row>
    <row r="12" ht="24" customHeight="1">
      <c r="A12" s="26" t="inlineStr">
        <is>
          <t>5. Use o Resumo para localizar SKUs sem base ou com custo desatualizado.</t>
        </is>
      </c>
      <c r="B12" s="26" t="n"/>
      <c r="C12" s="26" t="n"/>
      <c r="D12" s="26" t="n"/>
      <c r="E12" s="26" t="n"/>
      <c r="F12" s="26" t="n"/>
      <c r="G12" s="26" t="n"/>
      <c r="H12" s="26" t="n"/>
    </row>
    <row r="13"/>
    <row r="14">
      <c r="A14" s="3" t="inlineStr">
        <is>
          <t>Regras de cálculo</t>
        </is>
      </c>
      <c r="B14" s="3" t="n"/>
      <c r="C14" s="3" t="n"/>
      <c r="D14" s="3" t="n"/>
      <c r="E14" s="3" t="n"/>
      <c r="F14" s="3" t="n"/>
      <c r="G14" s="3" t="n"/>
      <c r="H14" s="3" t="n"/>
    </row>
    <row r="15" ht="24" customHeight="1">
      <c r="A15" s="25" t="inlineStr">
        <is>
          <t>Parcela base sem impostos = custo bruto informado − impostos recuperáveis − impostos não recuperáveis.</t>
        </is>
      </c>
      <c r="B15" s="25" t="n"/>
      <c r="C15" s="25" t="n"/>
      <c r="D15" s="25" t="n"/>
      <c r="E15" s="25" t="n"/>
      <c r="F15" s="25" t="n"/>
      <c r="G15" s="25" t="n"/>
      <c r="H15" s="25" t="n"/>
    </row>
    <row r="16" ht="24" customHeight="1">
      <c r="A16" s="26" t="inlineStr">
        <is>
          <t>Custo líquido de aquisição = custo bruto informado − impostos recuperáveis.</t>
        </is>
      </c>
      <c r="B16" s="26" t="n"/>
      <c r="C16" s="26" t="n"/>
      <c r="D16" s="26" t="n"/>
      <c r="E16" s="26" t="n"/>
      <c r="F16" s="26" t="n"/>
      <c r="G16" s="26" t="n"/>
      <c r="H16" s="26" t="n"/>
    </row>
    <row r="17" ht="24" customHeight="1">
      <c r="A17" s="25" t="inlineStr">
        <is>
          <t>Custo completo = custo líquido de aquisição + embalagem + manuseio + rateios + outros custos unitários.</t>
        </is>
      </c>
      <c r="B17" s="25" t="n"/>
      <c r="C17" s="25" t="n"/>
      <c r="D17" s="25" t="n"/>
      <c r="E17" s="25" t="n"/>
      <c r="F17" s="25" t="n"/>
      <c r="G17" s="25" t="n"/>
      <c r="H17" s="25" t="n"/>
    </row>
    <row r="18" ht="24" customHeight="1">
      <c r="A18" s="26" t="inlineStr">
        <is>
          <t>Os impostos não recuperáveis já estão dentro do custo bruto e não devem ser somados novamente.</t>
        </is>
      </c>
      <c r="B18" s="26" t="n"/>
      <c r="C18" s="26" t="n"/>
      <c r="D18" s="26" t="n"/>
      <c r="E18" s="26" t="n"/>
      <c r="F18" s="26" t="n"/>
      <c r="G18" s="26" t="n"/>
      <c r="H18" s="26" t="n"/>
    </row>
    <row r="19"/>
    <row r="20">
      <c r="A20" s="3" t="inlineStr">
        <is>
          <t>Legenda visual</t>
        </is>
      </c>
      <c r="B20" s="3" t="inlineStr">
        <is>
          <t>Significado</t>
        </is>
      </c>
      <c r="C20" s="3" t="n"/>
      <c r="D20" s="3" t="n"/>
      <c r="E20" s="3" t="n"/>
      <c r="F20" s="3" t="n"/>
      <c r="G20" s="3" t="n"/>
      <c r="H20" s="3" t="n"/>
    </row>
    <row r="21">
      <c r="A21" s="16" t="inlineStr">
        <is>
          <t>Amarelo-claro</t>
        </is>
      </c>
      <c r="B21" s="16" t="inlineStr">
        <is>
          <t>Célula de entrada</t>
        </is>
      </c>
    </row>
    <row r="22">
      <c r="A22" s="20" t="inlineStr">
        <is>
          <t>Azul ou cinza-claro</t>
        </is>
      </c>
      <c r="B22" s="20" t="inlineStr">
        <is>
          <t>Fórmula; não editar</t>
        </is>
      </c>
    </row>
    <row r="23">
      <c r="A23" s="27" t="inlineStr">
        <is>
          <t>Verde</t>
        </is>
      </c>
      <c r="B23" s="27" t="inlineStr">
        <is>
          <t>Registro validado</t>
        </is>
      </c>
    </row>
    <row r="24">
      <c r="A24" s="28" t="inlineStr">
        <is>
          <t>Laranja ou vermelho</t>
        </is>
      </c>
      <c r="B24" s="28" t="inlineStr">
        <is>
          <t>Pendência ou revisão necessária</t>
        </is>
      </c>
    </row>
    <row r="25"/>
    <row r="26">
      <c r="A26" s="3" t="inlineStr">
        <is>
          <t>Revisão antes de usar o custo</t>
        </is>
      </c>
      <c r="B26" s="3" t="n"/>
      <c r="C26" s="3" t="n"/>
      <c r="D26" s="3" t="n"/>
      <c r="E26" s="3" t="n"/>
      <c r="F26" s="3" t="n"/>
      <c r="G26" s="3" t="n"/>
      <c r="H26" s="3" t="n"/>
    </row>
    <row r="27" ht="24" customHeight="1">
      <c r="A27" s="25" t="inlineStr">
        <is>
          <t>□ O SKU está único e identificado?</t>
        </is>
      </c>
      <c r="B27" s="25" t="n"/>
      <c r="C27" s="25" t="n"/>
      <c r="D27" s="25" t="n"/>
      <c r="E27" s="25" t="n"/>
      <c r="F27" s="25" t="n"/>
      <c r="G27" s="25" t="n"/>
      <c r="H27" s="25" t="n"/>
    </row>
    <row r="28" ht="24" customHeight="1">
      <c r="A28" s="26" t="inlineStr">
        <is>
          <t>□ A data-base está atualizada?</t>
        </is>
      </c>
      <c r="B28" s="26" t="n"/>
      <c r="C28" s="26" t="n"/>
      <c r="D28" s="26" t="n"/>
      <c r="E28" s="26" t="n"/>
      <c r="F28" s="26" t="n"/>
      <c r="G28" s="26" t="n"/>
      <c r="H28" s="26" t="n"/>
    </row>
    <row r="29" ht="24" customHeight="1">
      <c r="A29" s="25" t="inlineStr">
        <is>
          <t>□ O custo bruto inclui os impostos destacados?</t>
        </is>
      </c>
      <c r="B29" s="25" t="n"/>
      <c r="C29" s="25" t="n"/>
      <c r="D29" s="25" t="n"/>
      <c r="E29" s="25" t="n"/>
      <c r="F29" s="25" t="n"/>
      <c r="G29" s="25" t="n"/>
      <c r="H29" s="25" t="n"/>
    </row>
    <row r="30" ht="24" customHeight="1">
      <c r="A30" s="26" t="inlineStr">
        <is>
          <t>□ Os impostos recuperáveis e não recuperáveis foram separados corretamente?</t>
        </is>
      </c>
      <c r="B30" s="26" t="n"/>
      <c r="C30" s="26" t="n"/>
      <c r="D30" s="26" t="n"/>
      <c r="E30" s="26" t="n"/>
      <c r="F30" s="26" t="n"/>
      <c r="G30" s="26" t="n"/>
      <c r="H30" s="26" t="n"/>
    </row>
    <row r="31" ht="24" customHeight="1">
      <c r="A31" s="25" t="inlineStr">
        <is>
          <t>□ Os códigos de rateio estão ativos e com status OK?</t>
        </is>
      </c>
      <c r="B31" s="25" t="n"/>
      <c r="C31" s="25" t="n"/>
      <c r="D31" s="25" t="n"/>
      <c r="E31" s="25" t="n"/>
      <c r="F31" s="25" t="n"/>
      <c r="G31" s="25" t="n"/>
      <c r="H31" s="25" t="n"/>
    </row>
    <row r="32" ht="24" customHeight="1">
      <c r="A32" s="26" t="inlineStr">
        <is>
          <t>□ A diferença de conferência está zerada?</t>
        </is>
      </c>
      <c r="B32" s="26" t="n"/>
      <c r="C32" s="26" t="n"/>
      <c r="D32" s="26" t="n"/>
      <c r="E32" s="26" t="n"/>
      <c r="F32" s="26" t="n"/>
      <c r="G32" s="26" t="n"/>
      <c r="H32" s="26" t="n"/>
    </row>
    <row r="33"/>
    <row r="34">
      <c r="A34" s="3" t="inlineStr">
        <is>
          <t>Fora do escopo</t>
        </is>
      </c>
      <c r="B34" s="3" t="n"/>
      <c r="C34" s="3" t="n"/>
      <c r="D34" s="3" t="n"/>
      <c r="E34" s="3" t="n"/>
      <c r="F34" s="3" t="n"/>
      <c r="G34" s="3" t="n"/>
      <c r="H34" s="3" t="n"/>
    </row>
    <row r="35" ht="76" customHeight="1">
      <c r="A35" s="25" t="inlineStr">
        <is>
          <t>Não registrar preço de venda, margem, markup, comissão de marketplace, tributos sobre venda, promoções, pedidos de compra, aprovisionamento ou estoque. Esses elementos não participam da apuração de custo unitário deste arquivo.</t>
        </is>
      </c>
      <c r="B35" s="25" t="n"/>
      <c r="C35" s="25" t="n"/>
      <c r="D35" s="25" t="n"/>
      <c r="E35" s="25" t="n"/>
      <c r="F35" s="25" t="n"/>
      <c r="G35" s="25" t="n"/>
      <c r="H35" s="25" t="n"/>
    </row>
    <row r="36">
      <c r="A36" s="25" t="n"/>
      <c r="B36" s="25" t="n"/>
      <c r="C36" s="25" t="n"/>
      <c r="D36" s="25" t="n"/>
      <c r="E36" s="25" t="n"/>
      <c r="F36" s="25" t="n"/>
      <c r="G36" s="25" t="n"/>
      <c r="H36" s="25" t="n"/>
    </row>
    <row r="37"/>
    <row r="38">
      <c r="A38" s="3" t="inlineStr">
        <is>
          <t>Observação de governança</t>
        </is>
      </c>
      <c r="B38" s="3" t="n"/>
      <c r="C38" s="3" t="n"/>
      <c r="D38" s="3" t="n"/>
      <c r="E38" s="3" t="n"/>
      <c r="F38" s="3" t="n"/>
      <c r="G38" s="3" t="n"/>
      <c r="H38" s="3" t="n"/>
    </row>
    <row r="39" ht="76" customHeight="1">
      <c r="A39" s="25" t="inlineStr">
        <is>
          <t>As classificações de impostos recuperáveis e não recuperáveis são premissas informadas pelo usuário. Revise os critérios com a área fiscal responsável; esta planilha não garante tratamento tributário, conformidade jurídica ou atendimento regulatório.</t>
        </is>
      </c>
      <c r="B39" s="25" t="n"/>
      <c r="C39" s="25" t="n"/>
      <c r="D39" s="25" t="n"/>
      <c r="E39" s="25" t="n"/>
      <c r="F39" s="25" t="n"/>
      <c r="G39" s="25" t="n"/>
      <c r="H39" s="25" t="n"/>
    </row>
    <row r="40">
      <c r="A40" s="25" t="n"/>
      <c r="B40" s="25" t="n"/>
      <c r="C40" s="25" t="n"/>
      <c r="D40" s="25" t="n"/>
      <c r="E40" s="25" t="n"/>
      <c r="F40" s="25" t="n"/>
      <c r="G40" s="25" t="n"/>
      <c r="H40" s="25"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2026-09-06T17:11:26Z</dcterms:created>
  <dcterms:modified xmlns:dcterms="http://purl.org/dc/terms/" xmlns:xsi="http://www.w3.org/2001/XMLSchema-instance" xsi:type="dcterms:W3CDTF">2026-09-06T17:11:27+00:00Z</dcterms:modified>
</cp:coreProperties>
</file>