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egistro GTIN" sheetId="2" state="visible" r:id="rId2"/>
    <sheet xmlns:r="http://schemas.openxmlformats.org/officeDocument/2006/relationships" name="List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'Registro GTIN'!$A$5:$O$205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22222"/>
      <sz val="10"/>
    </font>
    <font>
      <name val="Calibri"/>
      <b val="1"/>
      <color rgb="00222222"/>
      <sz val="10"/>
    </font>
    <font>
      <name val="Calibri"/>
      <i val="1"/>
      <color rgb="00555555"/>
      <sz val="9"/>
    </font>
  </fonts>
  <fills count="12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DDEBF7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E2F0D9"/>
      </patternFill>
    </fill>
    <fill>
      <patternFill patternType="solid">
        <fgColor rgb="00F4CCCC"/>
      </patternFill>
    </fill>
    <fill>
      <patternFill patternType="solid">
        <fgColor rgb="00FCE4D6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2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top" wrapText="1"/>
    </xf>
    <xf numFmtId="49" fontId="3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top" wrapText="1"/>
    </xf>
    <xf numFmtId="0" fontId="3" fillId="7" borderId="1" applyAlignment="1" pivotButton="0" quotePrefix="0" xfId="0">
      <alignment horizontal="center" vertical="center" wrapText="1"/>
    </xf>
    <xf numFmtId="49" fontId="3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49" fontId="3" fillId="5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3" fillId="7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4" fillId="9" borderId="1" applyAlignment="1" pivotButton="0" quotePrefix="0" xfId="0">
      <alignment horizontal="left" vertical="center"/>
    </xf>
    <xf numFmtId="0" fontId="3" fillId="9" borderId="1" applyAlignment="1" pivotButton="0" quotePrefix="0" xfId="0">
      <alignment horizontal="left" vertical="center"/>
    </xf>
    <xf numFmtId="0" fontId="4" fillId="10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left" vertical="center"/>
    </xf>
    <xf numFmtId="0" fontId="4" fillId="11" borderId="1" applyAlignment="1" pivotButton="0" quotePrefix="0" xfId="0">
      <alignment horizontal="left" vertical="center"/>
    </xf>
    <xf numFmtId="0" fontId="3" fillId="11" borderId="1" applyAlignment="1" pivotButton="0" quotePrefix="0" xfId="0">
      <alignment horizontal="left" vertical="center"/>
    </xf>
    <xf numFmtId="0" fontId="4" fillId="8" borderId="1" applyAlignment="1" pivotButton="0" quotePrefix="0" xfId="0">
      <alignment horizontal="left" vertical="center"/>
    </xf>
    <xf numFmtId="0" fontId="3" fillId="8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6">
    <dxf>
      <font>
        <name val="Calibri"/>
        <b val="1"/>
        <color rgb="002D6A57"/>
        <sz val="10"/>
      </font>
      <fill>
        <patternFill patternType="solid">
          <fgColor rgb="00E2F0D9"/>
        </patternFill>
      </fill>
    </dxf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222222"/>
        <sz val="10"/>
      </font>
      <fill>
        <patternFill patternType="solid">
          <fgColor rgb="00FFF1C9"/>
        </patternFill>
      </fill>
    </dxf>
    <dxf>
      <font>
        <name val="Calibri"/>
        <b val="1"/>
        <color rgb="00B7473A"/>
        <sz val="10"/>
      </font>
      <fill>
        <patternFill patternType="solid">
          <fgColor rgb="00FCE4D6"/>
        </patternFill>
      </fill>
    </dxf>
    <dxf>
      <font>
        <name val="Calibri"/>
        <b val="1"/>
        <color rgb="00222222"/>
        <sz val="10"/>
      </font>
      <fill>
        <patternFill patternType="solid">
          <fgColor rgb="00E7E6E6"/>
        </patternFill>
      </fill>
    </dxf>
    <dxf>
      <border>
        <left style="thin">
          <color rgb="00B7473A"/>
        </left>
        <right style="thin">
          <color rgb="00B7473A"/>
        </right>
        <top style="thin">
          <color rgb="00B7473A"/>
        </top>
        <bottom style="thin">
          <color rgb="00B7473A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registros por situação</a:t>
            </a:r>
          </a:p>
        </rich>
      </tx>
    </title>
    <plotArea>
      <doughnutChart>
        <varyColors val="1"/>
        <ser>
          <idx val="0"/>
          <order val="0"/>
          <tx>
            <strRef>
              <f>'Resumo'!E4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'Resumo'!$D$5:$D$11</f>
            </numRef>
          </cat>
          <val>
            <numRef>
              <f>'Resumo'!$E$5:$E$11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Registros por tipo de GTIN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'Resumo'!H4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'Resumo'!$G$5:$G$8</f>
            </numRef>
          </cat>
          <val>
            <numRef>
              <f>'Resumo'!$H$5:$H$8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Modelo EAN/GTIN</author>
  </authors>
  <commentList>
    <comment ref="E5" authorId="0" shapeId="0">
      <text>
        <t>Prefixo usado pela operação. Preencher como texto numérico.</t>
      </text>
    </comment>
    <comment ref="F5" authorId="0" shapeId="0">
      <text>
        <t>Informe apenas a base, sem o dígito verificador final.</t>
      </text>
    </comment>
    <comment ref="I5" authorId="0" shapeId="0">
      <text>
        <t>Exibido somente quando todas as verificações internas forem aprovadas.</t>
      </text>
    </comment>
    <comment ref="N5" authorId="0" shapeId="0">
      <text>
        <t>Situação final usada pelo Resumo.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12</row>
      <rowOff>0</rowOff>
    </from>
    <ext cx="3456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12</row>
      <rowOff>0</rowOff>
    </from>
    <ext cx="3168000" cy="2664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gistroGTIN" displayName="tblRegistroGTIN" ref="A5:O205" headerRowCount="1">
  <autoFilter ref="A5:O205"/>
  <tableColumns count="15">
    <tableColumn id="1" name="SKU"/>
    <tableColumn id="2" name="Produto"/>
    <tableColumn id="3" name="Tipo GTIN"/>
    <tableColumn id="4" name="Nível de embalagem"/>
    <tableColumn id="5" name="Prefixo"/>
    <tableColumn id="6" name="Base sem dígito verificador"/>
    <tableColumn id="7" name="Dígito verificador"/>
    <tableColumn id="8" name="GTIN calculado"/>
    <tableColumn id="9" name="GTIN validado"/>
    <tableColumn id="10" name="Status do prefixo"/>
    <tableColumn id="11" name="Status da estrutura"/>
    <tableColumn id="12" name="Status de duplicidade"/>
    <tableColumn id="13" name="Coerência de embalagem"/>
    <tableColumn id="14" name="Situação"/>
    <tableColumn id="15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showGridLines="0" zoomScale="90" workbookViewId="0">
      <selection activeCell="A1" sqref="A1"/>
    </sheetView>
  </sheetViews>
  <sheetFormatPr baseColWidth="8" defaultRowHeight="15"/>
  <cols>
    <col width="26" customWidth="1" min="1" max="1"/>
    <col width="18" customWidth="1" min="2" max="2"/>
    <col width="2" customWidth="1" min="3" max="3"/>
    <col width="20" customWidth="1" min="4" max="4"/>
    <col width="12" customWidth="1" min="5" max="5"/>
    <col width="2" customWidth="1" min="6" max="6"/>
    <col width="14" customWidth="1" min="7" max="7"/>
    <col width="12" customWidth="1" min="8" max="8"/>
    <col width="2" customWidth="1" min="9" max="9"/>
    <col width="12" customWidth="1" min="10" max="10"/>
    <col width="12" customWidth="1" min="11" max="11"/>
    <col width="12" customWidth="1" min="12" max="12"/>
  </cols>
  <sheetData>
    <row r="1" ht="28" customHeight="1">
      <c r="A1" s="1" t="inlineStr">
        <is>
          <t>Controle de EAN/GTIN de produtos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8" t="n"/>
    </row>
    <row r="2" ht="24" customHeight="1">
      <c r="A2" s="2" t="inlineStr">
        <is>
          <t>Validação estrutural, duplicidades e níveis de embalagem — versão 06/09/2026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/>
    <row r="4">
      <c r="A4" s="3" t="inlineStr">
        <is>
          <t>Indicador</t>
        </is>
      </c>
      <c r="B4" s="3" t="inlineStr">
        <is>
          <t>Valor</t>
        </is>
      </c>
      <c r="D4" s="3" t="inlineStr">
        <is>
          <t>Situação</t>
        </is>
      </c>
      <c r="E4" s="3" t="inlineStr">
        <is>
          <t>Quantidade</t>
        </is>
      </c>
      <c r="G4" s="3" t="inlineStr">
        <is>
          <t>Tipo GTIN</t>
        </is>
      </c>
      <c r="H4" s="3" t="inlineStr">
        <is>
          <t>Quantidade</t>
        </is>
      </c>
    </row>
    <row r="5">
      <c r="A5" s="4" t="inlineStr">
        <is>
          <t>Total de registros</t>
        </is>
      </c>
      <c r="B5" s="5">
        <f>SUMPRODUCT(--(LEN('Registro GTIN'!$N$6:$N$205)&gt;0))</f>
        <v/>
      </c>
      <c r="D5" s="4" t="inlineStr">
        <is>
          <t>Válido</t>
        </is>
      </c>
      <c r="E5" s="6">
        <f>COUNTIF('Registro GTIN'!$N$6:$N$205,D5)</f>
        <v/>
      </c>
      <c r="G5" s="4" t="inlineStr">
        <is>
          <t>GTIN-8</t>
        </is>
      </c>
      <c r="H5" s="6">
        <f>COUNTIF('Registro GTIN'!$C$6:$C$205,G5)</f>
        <v/>
      </c>
    </row>
    <row r="6">
      <c r="A6" s="7" t="inlineStr">
        <is>
          <t>GTINs calculados</t>
        </is>
      </c>
      <c r="B6" s="5">
        <f>SUMPRODUCT(--(LEN('Registro GTIN'!$H$6:$H$205)&gt;0))</f>
        <v/>
      </c>
      <c r="D6" s="7" t="inlineStr">
        <is>
          <t>Sem código</t>
        </is>
      </c>
      <c r="E6" s="8">
        <f>COUNTIF('Registro GTIN'!$N$6:$N$205,D6)</f>
        <v/>
      </c>
      <c r="G6" s="7" t="inlineStr">
        <is>
          <t>GTIN-12</t>
        </is>
      </c>
      <c r="H6" s="8">
        <f>COUNTIF('Registro GTIN'!$C$6:$C$205,G6)</f>
        <v/>
      </c>
    </row>
    <row r="7">
      <c r="A7" s="4" t="inlineStr">
        <is>
          <t>GTINs válidos</t>
        </is>
      </c>
      <c r="B7" s="5">
        <f>SUMPRODUCT(--(LEN('Registro GTIN'!$I$6:$I$205)&gt;0))</f>
        <v/>
      </c>
      <c r="D7" s="4" t="inlineStr">
        <is>
          <t>Duplicado</t>
        </is>
      </c>
      <c r="E7" s="6">
        <f>COUNTIF('Registro GTIN'!$N$6:$N$205,D7)</f>
        <v/>
      </c>
      <c r="G7" s="4" t="inlineStr">
        <is>
          <t>GTIN-13</t>
        </is>
      </c>
      <c r="H7" s="6">
        <f>COUNTIF('Registro GTIN'!$C$6:$C$205,G7)</f>
        <v/>
      </c>
    </row>
    <row r="8">
      <c r="A8" s="7" t="inlineStr">
        <is>
          <t>Itens sem código</t>
        </is>
      </c>
      <c r="B8" s="5">
        <f>COUNTIF('Registro GTIN'!$N$6:$N$205,"Sem código")</f>
        <v/>
      </c>
      <c r="D8" s="7" t="inlineStr">
        <is>
          <t>Revisar código</t>
        </is>
      </c>
      <c r="E8" s="8">
        <f>COUNTIF('Registro GTIN'!$N$6:$N$205,D8)</f>
        <v/>
      </c>
      <c r="G8" s="7" t="inlineStr">
        <is>
          <t>GTIN-14</t>
        </is>
      </c>
      <c r="H8" s="8">
        <f>COUNTIF('Registro GTIN'!$C$6:$C$205,G8)</f>
        <v/>
      </c>
    </row>
    <row r="9">
      <c r="A9" s="4" t="inlineStr">
        <is>
          <t>Registros com GTIN duplicado</t>
        </is>
      </c>
      <c r="B9" s="5">
        <f>COUNTIF('Registro GTIN'!$L$6:$L$205,"Duplicado")</f>
        <v/>
      </c>
      <c r="D9" s="4" t="inlineStr">
        <is>
          <t>Revisar prefixo</t>
        </is>
      </c>
      <c r="E9" s="6">
        <f>COUNTIF('Registro GTIN'!$N$6:$N$205,D9)</f>
        <v/>
      </c>
    </row>
    <row r="10">
      <c r="A10" s="7" t="inlineStr">
        <is>
          <t>Registros para revisão</t>
        </is>
      </c>
      <c r="B10" s="5">
        <f>COUNTIF('Registro GTIN'!$N$6:$N$205,"Revisar*")+COUNTIF('Registro GTIN'!$N$6:$N$205,"Cadastro incompleto")</f>
        <v/>
      </c>
      <c r="D10" s="7" t="inlineStr">
        <is>
          <t>Revisar embalagem</t>
        </is>
      </c>
      <c r="E10" s="8">
        <f>COUNTIF('Registro GTIN'!$N$6:$N$205,D10)</f>
        <v/>
      </c>
    </row>
    <row r="11">
      <c r="A11" s="4" t="inlineStr">
        <is>
          <t>Taxa de validação</t>
        </is>
      </c>
      <c r="B11" s="9">
        <f>IF(B5=0,0,B7/B5)</f>
        <v/>
      </c>
      <c r="D11" s="4" t="inlineStr">
        <is>
          <t>Cadastro incompleto</t>
        </is>
      </c>
      <c r="E11" s="6">
        <f>COUNTIF('Registro GTIN'!$N$6:$N$205,D11)</f>
        <v/>
      </c>
    </row>
    <row r="12"/>
    <row r="13">
      <c r="A13" s="10" t="inlineStr">
        <is>
          <t>Alertas operacionais</t>
        </is>
      </c>
      <c r="B13" s="10" t="n"/>
    </row>
    <row r="14" ht="34" customHeight="1">
      <c r="A14" s="11" t="inlineStr">
        <is>
          <t>Duplicidades</t>
        </is>
      </c>
      <c r="B14" s="12">
        <f>IF(B9&gt;0,"Atenção: "&amp;B9&amp;" registro(s) com GTIN duplicado.","Sem duplicidades.")</f>
        <v/>
      </c>
    </row>
    <row r="15" ht="34" customHeight="1">
      <c r="A15" s="11" t="inlineStr">
        <is>
          <t>Itens sem código</t>
        </is>
      </c>
      <c r="B15" s="12">
        <f>IF(B8&gt;0,"Atenção: "&amp;B8&amp;" item(ns) sem código.","Nenhum item sem código.")</f>
        <v/>
      </c>
    </row>
    <row r="16" ht="34" customHeight="1">
      <c r="A16" s="11" t="inlineStr">
        <is>
          <t>Revisões</t>
        </is>
      </c>
      <c r="B16" s="12">
        <f>IF(B10&gt;0,"Revisar "&amp;B10&amp;" registro(s) antes da liberação.","Nenhuma revisão pendente.")</f>
        <v/>
      </c>
    </row>
  </sheetData>
  <mergeCells count="1">
    <mergeCell ref="A1:L1"/>
  </mergeCells>
  <conditionalFormatting sqref="B7">
    <cfRule type="cellIs" priority="1" operator="greaterThan" dxfId="0">
      <formula>0</formula>
    </cfRule>
  </conditionalFormatting>
  <conditionalFormatting sqref="B8:B10">
    <cfRule type="cellIs" priority="2" operator="greaterThan" dxfId="1">
      <formula>0</formula>
    </cfRule>
  </conditionalFormatting>
  <conditionalFormatting sqref="B14">
    <cfRule type="expression" priority="3" dxfId="1">
      <formula>$B$9&gt;0</formula>
    </cfRule>
  </conditionalFormatting>
  <conditionalFormatting sqref="B15">
    <cfRule type="expression" priority="4" dxfId="2">
      <formula>$B$8&gt;0</formula>
    </cfRule>
  </conditionalFormatting>
  <conditionalFormatting sqref="B16">
    <cfRule type="expression" priority="5" dxfId="3">
      <formula>$B$10&gt;0</formula>
    </cfRule>
  </conditionalFormatting>
  <conditionalFormatting sqref="E5:E11">
    <cfRule type="dataBar" priority="6">
      <dataBar showValue="1">
        <cfvo type="num" val="0"/>
        <cfvo type="max"/>
        <color rgb="005B9BD5"/>
      </dataBar>
    </cfRule>
  </conditionalFormatting>
  <conditionalFormatting sqref="H5:H8">
    <cfRule type="dataBar" priority="7">
      <dataBar showValue="1">
        <cfvo type="num" val="0"/>
        <cfvo type="max"/>
        <color rgb="005B9BD5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205"/>
  <sheetViews>
    <sheetView showGridLines="0"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4" customWidth="1" min="3" max="3"/>
    <col width="22" customWidth="1" min="4" max="4"/>
    <col width="16" customWidth="1" min="5" max="5"/>
    <col width="27" customWidth="1" min="6" max="6"/>
    <col width="18" customWidth="1" min="7" max="7"/>
    <col width="20" customWidth="1" min="8" max="8"/>
    <col width="20" customWidth="1" min="9" max="9"/>
    <col width="22" customWidth="1" min="10" max="10"/>
    <col width="20" customWidth="1" min="11" max="11"/>
    <col width="20" customWidth="1" min="12" max="12"/>
    <col width="24" customWidth="1" min="13" max="13"/>
    <col width="22" customWidth="1" min="14" max="14"/>
    <col width="35" customWidth="1" min="15" max="15"/>
  </cols>
  <sheetData>
    <row r="1" ht="28" customHeight="1">
      <c r="A1" s="1" t="inlineStr">
        <is>
          <t>Registro e validação de EAN/GTIN</t>
        </is>
      </c>
      <c r="B1" s="37" t="n"/>
      <c r="C1" s="37" t="n"/>
      <c r="D1" s="37" t="n"/>
      <c r="E1" s="37" t="n"/>
      <c r="F1" s="37" t="n"/>
      <c r="G1" s="37" t="n"/>
      <c r="H1" s="37" t="n"/>
      <c r="I1" s="37" t="n"/>
      <c r="J1" s="37" t="n"/>
      <c r="K1" s="37" t="n"/>
      <c r="L1" s="37" t="n"/>
      <c r="M1" s="37" t="n"/>
      <c r="N1" s="37" t="n"/>
      <c r="O1" s="38" t="n"/>
    </row>
    <row r="2" ht="24" customHeight="1">
      <c r="A2" s="2" t="inlineStr">
        <is>
          <t>Preencha as colunas amarelas. As colunas azuis são calculadas automaticamente.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</row>
    <row r="3"/>
    <row r="4"/>
    <row r="5" ht="44" customHeight="1">
      <c r="A5" s="3" t="inlineStr">
        <is>
          <t>SKU</t>
        </is>
      </c>
      <c r="B5" s="3" t="inlineStr">
        <is>
          <t>Produto</t>
        </is>
      </c>
      <c r="C5" s="3" t="inlineStr">
        <is>
          <t>Tipo GTIN</t>
        </is>
      </c>
      <c r="D5" s="3" t="inlineStr">
        <is>
          <t>Nível de embalagem</t>
        </is>
      </c>
      <c r="E5" s="3" t="inlineStr">
        <is>
          <t>Prefixo</t>
        </is>
      </c>
      <c r="F5" s="3" t="inlineStr">
        <is>
          <t>Base sem dígito verificador</t>
        </is>
      </c>
      <c r="G5" s="3" t="inlineStr">
        <is>
          <t>Dígito verificador</t>
        </is>
      </c>
      <c r="H5" s="3" t="inlineStr">
        <is>
          <t>GTIN calculado</t>
        </is>
      </c>
      <c r="I5" s="3" t="inlineStr">
        <is>
          <t>GTIN validado</t>
        </is>
      </c>
      <c r="J5" s="3" t="inlineStr">
        <is>
          <t>Status do prefixo</t>
        </is>
      </c>
      <c r="K5" s="3" t="inlineStr">
        <is>
          <t>Status da estrutura</t>
        </is>
      </c>
      <c r="L5" s="3" t="inlineStr">
        <is>
          <t>Status de duplicidade</t>
        </is>
      </c>
      <c r="M5" s="3" t="inlineStr">
        <is>
          <t>Coerência de embalagem</t>
        </is>
      </c>
      <c r="N5" s="3" t="inlineStr">
        <is>
          <t>Situação</t>
        </is>
      </c>
      <c r="O5" s="3" t="inlineStr">
        <is>
          <t>Observações</t>
        </is>
      </c>
    </row>
    <row r="6" ht="22" customHeight="1">
      <c r="A6" s="13" t="inlineStr">
        <is>
          <t>SKU-FIC-001</t>
        </is>
      </c>
      <c r="B6" s="14" t="inlineStr">
        <is>
          <t>Caneca Nebulosa Azul</t>
        </is>
      </c>
      <c r="C6" s="15" t="inlineStr">
        <is>
          <t>GTIN-13</t>
        </is>
      </c>
      <c r="D6" s="15" t="inlineStr">
        <is>
          <t>Unidade de consumo</t>
        </is>
      </c>
      <c r="E6" s="16" t="inlineStr">
        <is>
          <t>7899991</t>
        </is>
      </c>
      <c r="F6" s="16" t="inlineStr">
        <is>
          <t>789999100001</t>
        </is>
      </c>
      <c r="G6" s="17">
        <f>IF($K6&lt;&gt;"OK","",MOD(10-MOD(SUMPRODUCT(--MID($F6,ROW(INDIRECT("1:"&amp;LEN($F6))),1),IF(MOD(LEN($F6)-ROW(INDIRECT("1:"&amp;LEN($F6))),2)=0,3,1)),10),10))</f>
        <v/>
      </c>
      <c r="H6" s="18">
        <f>IF($G6="","",$F6&amp;TEXT($G6,"0"))</f>
        <v/>
      </c>
      <c r="I6" s="18">
        <f>IF($N6="Válido",$H6,"")</f>
        <v/>
      </c>
      <c r="J6" s="17">
        <f>IF(COUNTA($A6:$F6)=0,"",IF(OR($C6="",$E6="",$F6=""),"Incompleto",IF(NOT(IFERROR($E6=TEXT(--$E6,REPT("0",LEN($E6))),FALSE)),"Prefixo inválido",IF($C6="GTIN-14",IF(MID($F6,2,LEN($E6))=$E6,"OK","Prefixo não confere"),IF(LEFT($F6,LEN($E6))=$E6,"OK","Prefixo não confere")))))</f>
        <v/>
      </c>
      <c r="K6" s="17">
        <f>IF(COUNTA($A6:$F6)=0,"",IF(OR($C6="",$F6=""),"Incompleta",IFERROR(IF(AND(LEN($F6)=VLOOKUP($C6,Listas!$A$2:$B$5,2,FALSE)-1,$F6=TEXT(--$F6,REPT("0",LEN($F6)))),"OK","Base inválida"),"Tipo inválido")))</f>
        <v/>
      </c>
      <c r="L6" s="17">
        <f>IF($H6="","",IF(COUNTIF($H$6:$H$205,$H6)&gt;1,"Duplicado","Único"))</f>
        <v/>
      </c>
      <c r="M6" s="17">
        <f>IF(COUNTA($A6:$F6)=0,"",IF(OR($C6="",$D6=""),"Incompleta",IF(COUNTIFS(Listas!$F$2:$F$8,$C6,Listas!$G$2:$G$8,$D6)&gt;0,"OK","Revisar tipo x nível")))</f>
        <v/>
      </c>
      <c r="N6" s="17">
        <f>IF(COUNTA($A6:$F6)=0,"",IF(OR($A6="",$B6=""),"Cadastro incompleto",IF(OR($C6="",$D6="",$E6="",$F6=""),"Sem código",IF($K6&lt;&gt;"OK","Revisar código",IF($J6&lt;&gt;"OK","Revisar prefixo",IF($L6="Duplicado","Duplicado",IF($M6&lt;&gt;"OK","Revisar embalagem","Válido")))))))</f>
        <v/>
      </c>
      <c r="O6" s="14" t="inlineStr">
        <is>
          <t>Exemplo fictício duplicado na linha 9</t>
        </is>
      </c>
    </row>
    <row r="7" ht="22" customHeight="1">
      <c r="A7" s="13" t="inlineStr">
        <is>
          <t>SKU-FIC-002</t>
        </is>
      </c>
      <c r="B7" s="14" t="inlineStr">
        <is>
          <t>Caderno Órbita Lilás</t>
        </is>
      </c>
      <c r="C7" s="15" t="inlineStr">
        <is>
          <t>GTIN-13</t>
        </is>
      </c>
      <c r="D7" s="15" t="inlineStr">
        <is>
          <t>Unidade de consumo</t>
        </is>
      </c>
      <c r="E7" s="16" t="inlineStr">
        <is>
          <t>7899991</t>
        </is>
      </c>
      <c r="F7" s="16" t="inlineStr">
        <is>
          <t>789999100002</t>
        </is>
      </c>
      <c r="G7" s="17">
        <f>IF($K7&lt;&gt;"OK","",MOD(10-MOD(SUMPRODUCT(--MID($F7,ROW(INDIRECT("1:"&amp;LEN($F7))),1),IF(MOD(LEN($F7)-ROW(INDIRECT("1:"&amp;LEN($F7))),2)=0,3,1)),10),10))</f>
        <v/>
      </c>
      <c r="H7" s="18">
        <f>IF($G7="","",$F7&amp;TEXT($G7,"0"))</f>
        <v/>
      </c>
      <c r="I7" s="18">
        <f>IF($N7="Válido",$H7,"")</f>
        <v/>
      </c>
      <c r="J7" s="17">
        <f>IF(COUNTA($A7:$F7)=0,"",IF(OR($C7="",$E7="",$F7=""),"Incompleto",IF(NOT(IFERROR($E7=TEXT(--$E7,REPT("0",LEN($E7))),FALSE)),"Prefixo inválido",IF($C7="GTIN-14",IF(MID($F7,2,LEN($E7))=$E7,"OK","Prefixo não confere"),IF(LEFT($F7,LEN($E7))=$E7,"OK","Prefixo não confere")))))</f>
        <v/>
      </c>
      <c r="K7" s="17">
        <f>IF(COUNTA($A7:$F7)=0,"",IF(OR($C7="",$F7=""),"Incompleta",IFERROR(IF(AND(LEN($F7)=VLOOKUP($C7,Listas!$A$2:$B$5,2,FALSE)-1,$F7=TEXT(--$F7,REPT("0",LEN($F7)))),"OK","Base inválida"),"Tipo inválido")))</f>
        <v/>
      </c>
      <c r="L7" s="17">
        <f>IF($H7="","",IF(COUNTIF($H$6:$H$205,$H7)&gt;1,"Duplicado","Único"))</f>
        <v/>
      </c>
      <c r="M7" s="17">
        <f>IF(COUNTA($A7:$F7)=0,"",IF(OR($C7="",$D7=""),"Incompleta",IF(COUNTIFS(Listas!$F$2:$F$8,$C7,Listas!$G$2:$G$8,$D7)&gt;0,"OK","Revisar tipo x nível")))</f>
        <v/>
      </c>
      <c r="N7" s="17">
        <f>IF(COUNTA($A7:$F7)=0,"",IF(OR($A7="",$B7=""),"Cadastro incompleto",IF(OR($C7="",$D7="",$E7="",$F7=""),"Sem código",IF($K7&lt;&gt;"OK","Revisar código",IF($J7&lt;&gt;"OK","Revisar prefixo",IF($L7="Duplicado","Duplicado",IF($M7&lt;&gt;"OK","Revisar embalagem","Válido")))))))</f>
        <v/>
      </c>
      <c r="O7" s="14" t="inlineStr">
        <is>
          <t>Exemplo fictício válido</t>
        </is>
      </c>
    </row>
    <row r="8" ht="22" customHeight="1">
      <c r="A8" s="13" t="inlineStr">
        <is>
          <t>SKU-FIC-003</t>
        </is>
      </c>
      <c r="B8" s="14" t="inlineStr">
        <is>
          <t>Caixa de Adesivos Cometa</t>
        </is>
      </c>
      <c r="C8" s="15" t="inlineStr">
        <is>
          <t>GTIN-14</t>
        </is>
      </c>
      <c r="D8" s="15" t="inlineStr">
        <is>
          <t>Caixa</t>
        </is>
      </c>
      <c r="E8" s="16" t="inlineStr">
        <is>
          <t>7899991</t>
        </is>
      </c>
      <c r="F8" s="16" t="inlineStr">
        <is>
          <t>1789999100003</t>
        </is>
      </c>
      <c r="G8" s="17">
        <f>IF($K8&lt;&gt;"OK","",MOD(10-MOD(SUMPRODUCT(--MID($F8,ROW(INDIRECT("1:"&amp;LEN($F8))),1),IF(MOD(LEN($F8)-ROW(INDIRECT("1:"&amp;LEN($F8))),2)=0,3,1)),10),10))</f>
        <v/>
      </c>
      <c r="H8" s="18">
        <f>IF($G8="","",$F8&amp;TEXT($G8,"0"))</f>
        <v/>
      </c>
      <c r="I8" s="18">
        <f>IF($N8="Válido",$H8,"")</f>
        <v/>
      </c>
      <c r="J8" s="17">
        <f>IF(COUNTA($A8:$F8)=0,"",IF(OR($C8="",$E8="",$F8=""),"Incompleto",IF(NOT(IFERROR($E8=TEXT(--$E8,REPT("0",LEN($E8))),FALSE)),"Prefixo inválido",IF($C8="GTIN-14",IF(MID($F8,2,LEN($E8))=$E8,"OK","Prefixo não confere"),IF(LEFT($F8,LEN($E8))=$E8,"OK","Prefixo não confere")))))</f>
        <v/>
      </c>
      <c r="K8" s="17">
        <f>IF(COUNTA($A8:$F8)=0,"",IF(OR($C8="",$F8=""),"Incompleta",IFERROR(IF(AND(LEN($F8)=VLOOKUP($C8,Listas!$A$2:$B$5,2,FALSE)-1,$F8=TEXT(--$F8,REPT("0",LEN($F8)))),"OK","Base inválida"),"Tipo inválido")))</f>
        <v/>
      </c>
      <c r="L8" s="17">
        <f>IF($H8="","",IF(COUNTIF($H$6:$H$205,$H8)&gt;1,"Duplicado","Único"))</f>
        <v/>
      </c>
      <c r="M8" s="17">
        <f>IF(COUNTA($A8:$F8)=0,"",IF(OR($C8="",$D8=""),"Incompleta",IF(COUNTIFS(Listas!$F$2:$F$8,$C8,Listas!$G$2:$G$8,$D8)&gt;0,"OK","Revisar tipo x nível")))</f>
        <v/>
      </c>
      <c r="N8" s="17">
        <f>IF(COUNTA($A8:$F8)=0,"",IF(OR($A8="",$B8=""),"Cadastro incompleto",IF(OR($C8="",$D8="",$E8="",$F8=""),"Sem código",IF($K8&lt;&gt;"OK","Revisar código",IF($J8&lt;&gt;"OK","Revisar prefixo",IF($L8="Duplicado","Duplicado",IF($M8&lt;&gt;"OK","Revisar embalagem","Válido")))))))</f>
        <v/>
      </c>
      <c r="O8" s="14" t="inlineStr">
        <is>
          <t>Exemplo fictício de embalagem</t>
        </is>
      </c>
    </row>
    <row r="9" ht="22" customHeight="1">
      <c r="A9" s="13" t="inlineStr">
        <is>
          <t>SKU-FIC-004</t>
        </is>
      </c>
      <c r="B9" s="14" t="inlineStr">
        <is>
          <t>Estojo Prisma Verde</t>
        </is>
      </c>
      <c r="C9" s="15" t="inlineStr">
        <is>
          <t>GTIN-13</t>
        </is>
      </c>
      <c r="D9" s="15" t="inlineStr">
        <is>
          <t>Unidade de consumo</t>
        </is>
      </c>
      <c r="E9" s="16" t="inlineStr">
        <is>
          <t>7899991</t>
        </is>
      </c>
      <c r="F9" s="16" t="inlineStr">
        <is>
          <t>789999100001</t>
        </is>
      </c>
      <c r="G9" s="17">
        <f>IF($K9&lt;&gt;"OK","",MOD(10-MOD(SUMPRODUCT(--MID($F9,ROW(INDIRECT("1:"&amp;LEN($F9))),1),IF(MOD(LEN($F9)-ROW(INDIRECT("1:"&amp;LEN($F9))),2)=0,3,1)),10),10))</f>
        <v/>
      </c>
      <c r="H9" s="18">
        <f>IF($G9="","",$F9&amp;TEXT($G9,"0"))</f>
        <v/>
      </c>
      <c r="I9" s="18">
        <f>IF($N9="Válido",$H9,"")</f>
        <v/>
      </c>
      <c r="J9" s="17">
        <f>IF(COUNTA($A9:$F9)=0,"",IF(OR($C9="",$E9="",$F9=""),"Incompleto",IF(NOT(IFERROR($E9=TEXT(--$E9,REPT("0",LEN($E9))),FALSE)),"Prefixo inválido",IF($C9="GTIN-14",IF(MID($F9,2,LEN($E9))=$E9,"OK","Prefixo não confere"),IF(LEFT($F9,LEN($E9))=$E9,"OK","Prefixo não confere")))))</f>
        <v/>
      </c>
      <c r="K9" s="17">
        <f>IF(COUNTA($A9:$F9)=0,"",IF(OR($C9="",$F9=""),"Incompleta",IFERROR(IF(AND(LEN($F9)=VLOOKUP($C9,Listas!$A$2:$B$5,2,FALSE)-1,$F9=TEXT(--$F9,REPT("0",LEN($F9)))),"OK","Base inválida"),"Tipo inválido")))</f>
        <v/>
      </c>
      <c r="L9" s="17">
        <f>IF($H9="","",IF(COUNTIF($H$6:$H$205,$H9)&gt;1,"Duplicado","Único"))</f>
        <v/>
      </c>
      <c r="M9" s="17">
        <f>IF(COUNTA($A9:$F9)=0,"",IF(OR($C9="",$D9=""),"Incompleta",IF(COUNTIFS(Listas!$F$2:$F$8,$C9,Listas!$G$2:$G$8,$D9)&gt;0,"OK","Revisar tipo x nível")))</f>
        <v/>
      </c>
      <c r="N9" s="17">
        <f>IF(COUNTA($A9:$F9)=0,"",IF(OR($A9="",$B9=""),"Cadastro incompleto",IF(OR($C9="",$D9="",$E9="",$F9=""),"Sem código",IF($K9&lt;&gt;"OK","Revisar código",IF($J9&lt;&gt;"OK","Revisar prefixo",IF($L9="Duplicado","Duplicado",IF($M9&lt;&gt;"OK","Revisar embalagem","Válido")))))))</f>
        <v/>
      </c>
      <c r="O9" s="14" t="inlineStr">
        <is>
          <t>Duplicidade proposital</t>
        </is>
      </c>
    </row>
    <row r="10" ht="22" customHeight="1">
      <c r="A10" s="13" t="inlineStr">
        <is>
          <t>SKU-FIC-005</t>
        </is>
      </c>
      <c r="B10" s="14" t="inlineStr">
        <is>
          <t>Garrafa Aurora Fosca</t>
        </is>
      </c>
      <c r="C10" s="15" t="inlineStr"/>
      <c r="D10" s="15" t="inlineStr"/>
      <c r="E10" s="16" t="inlineStr"/>
      <c r="F10" s="16" t="inlineStr"/>
      <c r="G10" s="17">
        <f>IF($K10&lt;&gt;"OK","",MOD(10-MOD(SUMPRODUCT(--MID($F10,ROW(INDIRECT("1:"&amp;LEN($F10))),1),IF(MOD(LEN($F10)-ROW(INDIRECT("1:"&amp;LEN($F10))),2)=0,3,1)),10),10))</f>
        <v/>
      </c>
      <c r="H10" s="18">
        <f>IF($G10="","",$F10&amp;TEXT($G10,"0"))</f>
        <v/>
      </c>
      <c r="I10" s="18">
        <f>IF($N10="Válido",$H10,"")</f>
        <v/>
      </c>
      <c r="J10" s="17">
        <f>IF(COUNTA($A10:$F10)=0,"",IF(OR($C10="",$E10="",$F10=""),"Incompleto",IF(NOT(IFERROR($E10=TEXT(--$E10,REPT("0",LEN($E10))),FALSE)),"Prefixo inválido",IF($C10="GTIN-14",IF(MID($F10,2,LEN($E10))=$E10,"OK","Prefixo não confere"),IF(LEFT($F10,LEN($E10))=$E10,"OK","Prefixo não confere")))))</f>
        <v/>
      </c>
      <c r="K10" s="17">
        <f>IF(COUNTA($A10:$F10)=0,"",IF(OR($C10="",$F10=""),"Incompleta",IFERROR(IF(AND(LEN($F10)=VLOOKUP($C10,Listas!$A$2:$B$5,2,FALSE)-1,$F10=TEXT(--$F10,REPT("0",LEN($F10)))),"OK","Base inválida"),"Tipo inválido")))</f>
        <v/>
      </c>
      <c r="L10" s="17">
        <f>IF($H10="","",IF(COUNTIF($H$6:$H$205,$H10)&gt;1,"Duplicado","Único"))</f>
        <v/>
      </c>
      <c r="M10" s="17">
        <f>IF(COUNTA($A10:$F10)=0,"",IF(OR($C10="",$D10=""),"Incompleta",IF(COUNTIFS(Listas!$F$2:$F$8,$C10,Listas!$G$2:$G$8,$D10)&gt;0,"OK","Revisar tipo x nível")))</f>
        <v/>
      </c>
      <c r="N10" s="17">
        <f>IF(COUNTA($A10:$F10)=0,"",IF(OR($A10="",$B10=""),"Cadastro incompleto",IF(OR($C10="",$D10="",$E10="",$F10=""),"Sem código",IF($K10&lt;&gt;"OK","Revisar código",IF($J10&lt;&gt;"OK","Revisar prefixo",IF($L10="Duplicado","Duplicado",IF($M10&lt;&gt;"OK","Revisar embalagem","Válido")))))))</f>
        <v/>
      </c>
      <c r="O10" s="14" t="inlineStr">
        <is>
          <t>Item propositalmente sem código</t>
        </is>
      </c>
    </row>
    <row r="11" ht="22" customHeight="1">
      <c r="A11" s="13" t="inlineStr">
        <is>
          <t>SKU-FIC-006</t>
        </is>
      </c>
      <c r="B11" s="14" t="inlineStr">
        <is>
          <t>Luminária Pixel Âmbar</t>
        </is>
      </c>
      <c r="C11" s="15" t="inlineStr">
        <is>
          <t>GTIN-13</t>
        </is>
      </c>
      <c r="D11" s="15" t="inlineStr">
        <is>
          <t>Unidade de consumo</t>
        </is>
      </c>
      <c r="E11" s="16" t="inlineStr">
        <is>
          <t>7899992</t>
        </is>
      </c>
      <c r="F11" s="16" t="inlineStr">
        <is>
          <t>789999100006</t>
        </is>
      </c>
      <c r="G11" s="17">
        <f>IF($K11&lt;&gt;"OK","",MOD(10-MOD(SUMPRODUCT(--MID($F11,ROW(INDIRECT("1:"&amp;LEN($F11))),1),IF(MOD(LEN($F11)-ROW(INDIRECT("1:"&amp;LEN($F11))),2)=0,3,1)),10),10))</f>
        <v/>
      </c>
      <c r="H11" s="18">
        <f>IF($G11="","",$F11&amp;TEXT($G11,"0"))</f>
        <v/>
      </c>
      <c r="I11" s="18">
        <f>IF($N11="Válido",$H11,"")</f>
        <v/>
      </c>
      <c r="J11" s="17">
        <f>IF(COUNTA($A11:$F11)=0,"",IF(OR($C11="",$E11="",$F11=""),"Incompleto",IF(NOT(IFERROR($E11=TEXT(--$E11,REPT("0",LEN($E11))),FALSE)),"Prefixo inválido",IF($C11="GTIN-14",IF(MID($F11,2,LEN($E11))=$E11,"OK","Prefixo não confere"),IF(LEFT($F11,LEN($E11))=$E11,"OK","Prefixo não confere")))))</f>
        <v/>
      </c>
      <c r="K11" s="17">
        <f>IF(COUNTA($A11:$F11)=0,"",IF(OR($C11="",$F11=""),"Incompleta",IFERROR(IF(AND(LEN($F11)=VLOOKUP($C11,Listas!$A$2:$B$5,2,FALSE)-1,$F11=TEXT(--$F11,REPT("0",LEN($F11)))),"OK","Base inválida"),"Tipo inválido")))</f>
        <v/>
      </c>
      <c r="L11" s="17">
        <f>IF($H11="","",IF(COUNTIF($H$6:$H$205,$H11)&gt;1,"Duplicado","Único"))</f>
        <v/>
      </c>
      <c r="M11" s="17">
        <f>IF(COUNTA($A11:$F11)=0,"",IF(OR($C11="",$D11=""),"Incompleta",IF(COUNTIFS(Listas!$F$2:$F$8,$C11,Listas!$G$2:$G$8,$D11)&gt;0,"OK","Revisar tipo x nível")))</f>
        <v/>
      </c>
      <c r="N11" s="17">
        <f>IF(COUNTA($A11:$F11)=0,"",IF(OR($A11="",$B11=""),"Cadastro incompleto",IF(OR($C11="",$D11="",$E11="",$F11=""),"Sem código",IF($K11&lt;&gt;"OK","Revisar código",IF($J11&lt;&gt;"OK","Revisar prefixo",IF($L11="Duplicado","Duplicado",IF($M11&lt;&gt;"OK","Revisar embalagem","Válido")))))))</f>
        <v/>
      </c>
      <c r="O11" s="14" t="inlineStr">
        <is>
          <t>Prefixo propositalmente divergente</t>
        </is>
      </c>
    </row>
    <row r="12" ht="22" customHeight="1">
      <c r="A12" s="13" t="inlineStr">
        <is>
          <t>SKU-FIC-007</t>
        </is>
      </c>
      <c r="B12" s="14" t="inlineStr">
        <is>
          <t>Bloco Lunar Cinza</t>
        </is>
      </c>
      <c r="C12" s="15" t="inlineStr">
        <is>
          <t>GTIN-13</t>
        </is>
      </c>
      <c r="D12" s="15" t="inlineStr">
        <is>
          <t>Unidade de consumo</t>
        </is>
      </c>
      <c r="E12" s="16" t="inlineStr">
        <is>
          <t>7899991</t>
        </is>
      </c>
      <c r="F12" s="16" t="inlineStr">
        <is>
          <t>78999910007</t>
        </is>
      </c>
      <c r="G12" s="17">
        <f>IF($K12&lt;&gt;"OK","",MOD(10-MOD(SUMPRODUCT(--MID($F12,ROW(INDIRECT("1:"&amp;LEN($F12))),1),IF(MOD(LEN($F12)-ROW(INDIRECT("1:"&amp;LEN($F12))),2)=0,3,1)),10),10))</f>
        <v/>
      </c>
      <c r="H12" s="18">
        <f>IF($G12="","",$F12&amp;TEXT($G12,"0"))</f>
        <v/>
      </c>
      <c r="I12" s="18">
        <f>IF($N12="Válido",$H12,"")</f>
        <v/>
      </c>
      <c r="J12" s="17">
        <f>IF(COUNTA($A12:$F12)=0,"",IF(OR($C12="",$E12="",$F12=""),"Incompleto",IF(NOT(IFERROR($E12=TEXT(--$E12,REPT("0",LEN($E12))),FALSE)),"Prefixo inválido",IF($C12="GTIN-14",IF(MID($F12,2,LEN($E12))=$E12,"OK","Prefixo não confere"),IF(LEFT($F12,LEN($E12))=$E12,"OK","Prefixo não confere")))))</f>
        <v/>
      </c>
      <c r="K12" s="17">
        <f>IF(COUNTA($A12:$F12)=0,"",IF(OR($C12="",$F12=""),"Incompleta",IFERROR(IF(AND(LEN($F12)=VLOOKUP($C12,Listas!$A$2:$B$5,2,FALSE)-1,$F12=TEXT(--$F12,REPT("0",LEN($F12)))),"OK","Base inválida"),"Tipo inválido")))</f>
        <v/>
      </c>
      <c r="L12" s="17">
        <f>IF($H12="","",IF(COUNTIF($H$6:$H$205,$H12)&gt;1,"Duplicado","Único"))</f>
        <v/>
      </c>
      <c r="M12" s="17">
        <f>IF(COUNTA($A12:$F12)=0,"",IF(OR($C12="",$D12=""),"Incompleta",IF(COUNTIFS(Listas!$F$2:$F$8,$C12,Listas!$G$2:$G$8,$D12)&gt;0,"OK","Revisar tipo x nível")))</f>
        <v/>
      </c>
      <c r="N12" s="17">
        <f>IF(COUNTA($A12:$F12)=0,"",IF(OR($A12="",$B12=""),"Cadastro incompleto",IF(OR($C12="",$D12="",$E12="",$F12=""),"Sem código",IF($K12&lt;&gt;"OK","Revisar código",IF($J12&lt;&gt;"OK","Revisar prefixo",IF($L12="Duplicado","Duplicado",IF($M12&lt;&gt;"OK","Revisar embalagem","Válido")))))))</f>
        <v/>
      </c>
      <c r="O12" s="14" t="inlineStr">
        <is>
          <t>Base propositalmente curta</t>
        </is>
      </c>
    </row>
    <row r="13" ht="22" customHeight="1">
      <c r="A13" s="13" t="inlineStr">
        <is>
          <t>SKU-FIC-008</t>
        </is>
      </c>
      <c r="B13" s="14" t="inlineStr">
        <is>
          <t>Marcador Vórtice Coral</t>
        </is>
      </c>
      <c r="C13" s="15" t="inlineStr">
        <is>
          <t>GTIN-13</t>
        </is>
      </c>
      <c r="D13" s="15" t="inlineStr">
        <is>
          <t>Caixa</t>
        </is>
      </c>
      <c r="E13" s="16" t="inlineStr">
        <is>
          <t>7899991</t>
        </is>
      </c>
      <c r="F13" s="16" t="inlineStr">
        <is>
          <t>789999100008</t>
        </is>
      </c>
      <c r="G13" s="17">
        <f>IF($K13&lt;&gt;"OK","",MOD(10-MOD(SUMPRODUCT(--MID($F13,ROW(INDIRECT("1:"&amp;LEN($F13))),1),IF(MOD(LEN($F13)-ROW(INDIRECT("1:"&amp;LEN($F13))),2)=0,3,1)),10),10))</f>
        <v/>
      </c>
      <c r="H13" s="18">
        <f>IF($G13="","",$F13&amp;TEXT($G13,"0"))</f>
        <v/>
      </c>
      <c r="I13" s="18">
        <f>IF($N13="Válido",$H13,"")</f>
        <v/>
      </c>
      <c r="J13" s="17">
        <f>IF(COUNTA($A13:$F13)=0,"",IF(OR($C13="",$E13="",$F13=""),"Incompleto",IF(NOT(IFERROR($E13=TEXT(--$E13,REPT("0",LEN($E13))),FALSE)),"Prefixo inválido",IF($C13="GTIN-14",IF(MID($F13,2,LEN($E13))=$E13,"OK","Prefixo não confere"),IF(LEFT($F13,LEN($E13))=$E13,"OK","Prefixo não confere")))))</f>
        <v/>
      </c>
      <c r="K13" s="17">
        <f>IF(COUNTA($A13:$F13)=0,"",IF(OR($C13="",$F13=""),"Incompleta",IFERROR(IF(AND(LEN($F13)=VLOOKUP($C13,Listas!$A$2:$B$5,2,FALSE)-1,$F13=TEXT(--$F13,REPT("0",LEN($F13)))),"OK","Base inválida"),"Tipo inválido")))</f>
        <v/>
      </c>
      <c r="L13" s="17">
        <f>IF($H13="","",IF(COUNTIF($H$6:$H$205,$H13)&gt;1,"Duplicado","Único"))</f>
        <v/>
      </c>
      <c r="M13" s="17">
        <f>IF(COUNTA($A13:$F13)=0,"",IF(OR($C13="",$D13=""),"Incompleta",IF(COUNTIFS(Listas!$F$2:$F$8,$C13,Listas!$G$2:$G$8,$D13)&gt;0,"OK","Revisar tipo x nível")))</f>
        <v/>
      </c>
      <c r="N13" s="17">
        <f>IF(COUNTA($A13:$F13)=0,"",IF(OR($A13="",$B13=""),"Cadastro incompleto",IF(OR($C13="",$D13="",$E13="",$F13=""),"Sem código",IF($K13&lt;&gt;"OK","Revisar código",IF($J13&lt;&gt;"OK","Revisar prefixo",IF($L13="Duplicado","Duplicado",IF($M13&lt;&gt;"OK","Revisar embalagem","Válido")))))))</f>
        <v/>
      </c>
      <c r="O13" s="14" t="inlineStr">
        <is>
          <t>Tipo e embalagem propositalmente incoerentes</t>
        </is>
      </c>
    </row>
    <row r="14" ht="22" customHeight="1">
      <c r="A14" s="13" t="inlineStr">
        <is>
          <t>SKU-FIC-009</t>
        </is>
      </c>
      <c r="B14" s="14" t="inlineStr">
        <is>
          <t>Chaveiro Astro Mini</t>
        </is>
      </c>
      <c r="C14" s="15" t="inlineStr">
        <is>
          <t>GTIN-8</t>
        </is>
      </c>
      <c r="D14" s="15" t="inlineStr">
        <is>
          <t>Unidade de consumo</t>
        </is>
      </c>
      <c r="E14" s="16" t="inlineStr">
        <is>
          <t>789</t>
        </is>
      </c>
      <c r="F14" s="16" t="inlineStr">
        <is>
          <t>7890001</t>
        </is>
      </c>
      <c r="G14" s="17">
        <f>IF($K14&lt;&gt;"OK","",MOD(10-MOD(SUMPRODUCT(--MID($F14,ROW(INDIRECT("1:"&amp;LEN($F14))),1),IF(MOD(LEN($F14)-ROW(INDIRECT("1:"&amp;LEN($F14))),2)=0,3,1)),10),10))</f>
        <v/>
      </c>
      <c r="H14" s="18">
        <f>IF($G14="","",$F14&amp;TEXT($G14,"0"))</f>
        <v/>
      </c>
      <c r="I14" s="18">
        <f>IF($N14="Válido",$H14,"")</f>
        <v/>
      </c>
      <c r="J14" s="17">
        <f>IF(COUNTA($A14:$F14)=0,"",IF(OR($C14="",$E14="",$F14=""),"Incompleto",IF(NOT(IFERROR($E14=TEXT(--$E14,REPT("0",LEN($E14))),FALSE)),"Prefixo inválido",IF($C14="GTIN-14",IF(MID($F14,2,LEN($E14))=$E14,"OK","Prefixo não confere"),IF(LEFT($F14,LEN($E14))=$E14,"OK","Prefixo não confere")))))</f>
        <v/>
      </c>
      <c r="K14" s="17">
        <f>IF(COUNTA($A14:$F14)=0,"",IF(OR($C14="",$F14=""),"Incompleta",IFERROR(IF(AND(LEN($F14)=VLOOKUP($C14,Listas!$A$2:$B$5,2,FALSE)-1,$F14=TEXT(--$F14,REPT("0",LEN($F14)))),"OK","Base inválida"),"Tipo inválido")))</f>
        <v/>
      </c>
      <c r="L14" s="17">
        <f>IF($H14="","",IF(COUNTIF($H$6:$H$205,$H14)&gt;1,"Duplicado","Único"))</f>
        <v/>
      </c>
      <c r="M14" s="17">
        <f>IF(COUNTA($A14:$F14)=0,"",IF(OR($C14="",$D14=""),"Incompleta",IF(COUNTIFS(Listas!$F$2:$F$8,$C14,Listas!$G$2:$G$8,$D14)&gt;0,"OK","Revisar tipo x nível")))</f>
        <v/>
      </c>
      <c r="N14" s="17">
        <f>IF(COUNTA($A14:$F14)=0,"",IF(OR($A14="",$B14=""),"Cadastro incompleto",IF(OR($C14="",$D14="",$E14="",$F14=""),"Sem código",IF($K14&lt;&gt;"OK","Revisar código",IF($J14&lt;&gt;"OK","Revisar prefixo",IF($L14="Duplicado","Duplicado",IF($M14&lt;&gt;"OK","Revisar embalagem","Válido")))))))</f>
        <v/>
      </c>
      <c r="O14" s="14" t="inlineStr">
        <is>
          <t>Exemplo fictício válido</t>
        </is>
      </c>
    </row>
    <row r="15" ht="22" customHeight="1">
      <c r="A15" s="13" t="inlineStr">
        <is>
          <t>SKU-FIC-010</t>
        </is>
      </c>
      <c r="B15" s="14" t="inlineStr">
        <is>
          <t>Organizador Quasar</t>
        </is>
      </c>
      <c r="C15" s="15" t="inlineStr">
        <is>
          <t>GTIN-12</t>
        </is>
      </c>
      <c r="D15" s="15" t="inlineStr">
        <is>
          <t>Unidade de consumo</t>
        </is>
      </c>
      <c r="E15" s="16" t="inlineStr">
        <is>
          <t>123456</t>
        </is>
      </c>
      <c r="F15" s="16" t="inlineStr">
        <is>
          <t>12345600001</t>
        </is>
      </c>
      <c r="G15" s="17">
        <f>IF($K15&lt;&gt;"OK","",MOD(10-MOD(SUMPRODUCT(--MID($F15,ROW(INDIRECT("1:"&amp;LEN($F15))),1),IF(MOD(LEN($F15)-ROW(INDIRECT("1:"&amp;LEN($F15))),2)=0,3,1)),10),10))</f>
        <v/>
      </c>
      <c r="H15" s="18">
        <f>IF($G15="","",$F15&amp;TEXT($G15,"0"))</f>
        <v/>
      </c>
      <c r="I15" s="18">
        <f>IF($N15="Válido",$H15,"")</f>
        <v/>
      </c>
      <c r="J15" s="17">
        <f>IF(COUNTA($A15:$F15)=0,"",IF(OR($C15="",$E15="",$F15=""),"Incompleto",IF(NOT(IFERROR($E15=TEXT(--$E15,REPT("0",LEN($E15))),FALSE)),"Prefixo inválido",IF($C15="GTIN-14",IF(MID($F15,2,LEN($E15))=$E15,"OK","Prefixo não confere"),IF(LEFT($F15,LEN($E15))=$E15,"OK","Prefixo não confere")))))</f>
        <v/>
      </c>
      <c r="K15" s="17">
        <f>IF(COUNTA($A15:$F15)=0,"",IF(OR($C15="",$F15=""),"Incompleta",IFERROR(IF(AND(LEN($F15)=VLOOKUP($C15,Listas!$A$2:$B$5,2,FALSE)-1,$F15=TEXT(--$F15,REPT("0",LEN($F15)))),"OK","Base inválida"),"Tipo inválido")))</f>
        <v/>
      </c>
      <c r="L15" s="17">
        <f>IF($H15="","",IF(COUNTIF($H$6:$H$205,$H15)&gt;1,"Duplicado","Único"))</f>
        <v/>
      </c>
      <c r="M15" s="17">
        <f>IF(COUNTA($A15:$F15)=0,"",IF(OR($C15="",$D15=""),"Incompleta",IF(COUNTIFS(Listas!$F$2:$F$8,$C15,Listas!$G$2:$G$8,$D15)&gt;0,"OK","Revisar tipo x nível")))</f>
        <v/>
      </c>
      <c r="N15" s="17">
        <f>IF(COUNTA($A15:$F15)=0,"",IF(OR($A15="",$B15=""),"Cadastro incompleto",IF(OR($C15="",$D15="",$E15="",$F15=""),"Sem código",IF($K15&lt;&gt;"OK","Revisar código",IF($J15&lt;&gt;"OK","Revisar prefixo",IF($L15="Duplicado","Duplicado",IF($M15&lt;&gt;"OK","Revisar embalagem","Válido")))))))</f>
        <v/>
      </c>
      <c r="O15" s="14" t="inlineStr">
        <is>
          <t>Exemplo fictício válido</t>
        </is>
      </c>
    </row>
    <row r="16" ht="22" customHeight="1">
      <c r="A16" s="13" t="n"/>
      <c r="B16" s="14" t="n"/>
      <c r="C16" s="15" t="n"/>
      <c r="D16" s="15" t="n"/>
      <c r="E16" s="16" t="n"/>
      <c r="F16" s="16" t="n"/>
      <c r="G16" s="17">
        <f>IF($K16&lt;&gt;"OK","",MOD(10-MOD(SUMPRODUCT(--MID($F16,ROW(INDIRECT("1:"&amp;LEN($F16))),1),IF(MOD(LEN($F16)-ROW(INDIRECT("1:"&amp;LEN($F16))),2)=0,3,1)),10),10))</f>
        <v/>
      </c>
      <c r="H16" s="18">
        <f>IF($G16="","",$F16&amp;TEXT($G16,"0"))</f>
        <v/>
      </c>
      <c r="I16" s="18">
        <f>IF($N16="Válido",$H16,"")</f>
        <v/>
      </c>
      <c r="J16" s="17">
        <f>IF(COUNTA($A16:$F16)=0,"",IF(OR($C16="",$E16="",$F16=""),"Incompleto",IF(NOT(IFERROR($E16=TEXT(--$E16,REPT("0",LEN($E16))),FALSE)),"Prefixo inválido",IF($C16="GTIN-14",IF(MID($F16,2,LEN($E16))=$E16,"OK","Prefixo não confere"),IF(LEFT($F16,LEN($E16))=$E16,"OK","Prefixo não confere")))))</f>
        <v/>
      </c>
      <c r="K16" s="17">
        <f>IF(COUNTA($A16:$F16)=0,"",IF(OR($C16="",$F16=""),"Incompleta",IFERROR(IF(AND(LEN($F16)=VLOOKUP($C16,Listas!$A$2:$B$5,2,FALSE)-1,$F16=TEXT(--$F16,REPT("0",LEN($F16)))),"OK","Base inválida"),"Tipo inválido")))</f>
        <v/>
      </c>
      <c r="L16" s="17">
        <f>IF($H16="","",IF(COUNTIF($H$6:$H$205,$H16)&gt;1,"Duplicado","Único"))</f>
        <v/>
      </c>
      <c r="M16" s="17">
        <f>IF(COUNTA($A16:$F16)=0,"",IF(OR($C16="",$D16=""),"Incompleta",IF(COUNTIFS(Listas!$F$2:$F$8,$C16,Listas!$G$2:$G$8,$D16)&gt;0,"OK","Revisar tipo x nível")))</f>
        <v/>
      </c>
      <c r="N16" s="17">
        <f>IF(COUNTA($A16:$F16)=0,"",IF(OR($A16="",$B16=""),"Cadastro incompleto",IF(OR($C16="",$D16="",$E16="",$F16=""),"Sem código",IF($K16&lt;&gt;"OK","Revisar código",IF($J16&lt;&gt;"OK","Revisar prefixo",IF($L16="Duplicado","Duplicado",IF($M16&lt;&gt;"OK","Revisar embalagem","Válido")))))))</f>
        <v/>
      </c>
      <c r="O16" s="14" t="n"/>
    </row>
    <row r="17" ht="22" customHeight="1">
      <c r="A17" s="13" t="n"/>
      <c r="B17" s="14" t="n"/>
      <c r="C17" s="15" t="n"/>
      <c r="D17" s="15" t="n"/>
      <c r="E17" s="16" t="n"/>
      <c r="F17" s="16" t="n"/>
      <c r="G17" s="17">
        <f>IF($K17&lt;&gt;"OK","",MOD(10-MOD(SUMPRODUCT(--MID($F17,ROW(INDIRECT("1:"&amp;LEN($F17))),1),IF(MOD(LEN($F17)-ROW(INDIRECT("1:"&amp;LEN($F17))),2)=0,3,1)),10),10))</f>
        <v/>
      </c>
      <c r="H17" s="18">
        <f>IF($G17="","",$F17&amp;TEXT($G17,"0"))</f>
        <v/>
      </c>
      <c r="I17" s="18">
        <f>IF($N17="Válido",$H17,"")</f>
        <v/>
      </c>
      <c r="J17" s="17">
        <f>IF(COUNTA($A17:$F17)=0,"",IF(OR($C17="",$E17="",$F17=""),"Incompleto",IF(NOT(IFERROR($E17=TEXT(--$E17,REPT("0",LEN($E17))),FALSE)),"Prefixo inválido",IF($C17="GTIN-14",IF(MID($F17,2,LEN($E17))=$E17,"OK","Prefixo não confere"),IF(LEFT($F17,LEN($E17))=$E17,"OK","Prefixo não confere")))))</f>
        <v/>
      </c>
      <c r="K17" s="17">
        <f>IF(COUNTA($A17:$F17)=0,"",IF(OR($C17="",$F17=""),"Incompleta",IFERROR(IF(AND(LEN($F17)=VLOOKUP($C17,Listas!$A$2:$B$5,2,FALSE)-1,$F17=TEXT(--$F17,REPT("0",LEN($F17)))),"OK","Base inválida"),"Tipo inválido")))</f>
        <v/>
      </c>
      <c r="L17" s="17">
        <f>IF($H17="","",IF(COUNTIF($H$6:$H$205,$H17)&gt;1,"Duplicado","Único"))</f>
        <v/>
      </c>
      <c r="M17" s="17">
        <f>IF(COUNTA($A17:$F17)=0,"",IF(OR($C17="",$D17=""),"Incompleta",IF(COUNTIFS(Listas!$F$2:$F$8,$C17,Listas!$G$2:$G$8,$D17)&gt;0,"OK","Revisar tipo x nível")))</f>
        <v/>
      </c>
      <c r="N17" s="17">
        <f>IF(COUNTA($A17:$F17)=0,"",IF(OR($A17="",$B17=""),"Cadastro incompleto",IF(OR($C17="",$D17="",$E17="",$F17=""),"Sem código",IF($K17&lt;&gt;"OK","Revisar código",IF($J17&lt;&gt;"OK","Revisar prefixo",IF($L17="Duplicado","Duplicado",IF($M17&lt;&gt;"OK","Revisar embalagem","Válido")))))))</f>
        <v/>
      </c>
      <c r="O17" s="14" t="n"/>
    </row>
    <row r="18" ht="22" customHeight="1">
      <c r="A18" s="13" t="n"/>
      <c r="B18" s="14" t="n"/>
      <c r="C18" s="15" t="n"/>
      <c r="D18" s="15" t="n"/>
      <c r="E18" s="16" t="n"/>
      <c r="F18" s="16" t="n"/>
      <c r="G18" s="17">
        <f>IF($K18&lt;&gt;"OK","",MOD(10-MOD(SUMPRODUCT(--MID($F18,ROW(INDIRECT("1:"&amp;LEN($F18))),1),IF(MOD(LEN($F18)-ROW(INDIRECT("1:"&amp;LEN($F18))),2)=0,3,1)),10),10))</f>
        <v/>
      </c>
      <c r="H18" s="18">
        <f>IF($G18="","",$F18&amp;TEXT($G18,"0"))</f>
        <v/>
      </c>
      <c r="I18" s="18">
        <f>IF($N18="Válido",$H18,"")</f>
        <v/>
      </c>
      <c r="J18" s="17">
        <f>IF(COUNTA($A18:$F18)=0,"",IF(OR($C18="",$E18="",$F18=""),"Incompleto",IF(NOT(IFERROR($E18=TEXT(--$E18,REPT("0",LEN($E18))),FALSE)),"Prefixo inválido",IF($C18="GTIN-14",IF(MID($F18,2,LEN($E18))=$E18,"OK","Prefixo não confere"),IF(LEFT($F18,LEN($E18))=$E18,"OK","Prefixo não confere")))))</f>
        <v/>
      </c>
      <c r="K18" s="17">
        <f>IF(COUNTA($A18:$F18)=0,"",IF(OR($C18="",$F18=""),"Incompleta",IFERROR(IF(AND(LEN($F18)=VLOOKUP($C18,Listas!$A$2:$B$5,2,FALSE)-1,$F18=TEXT(--$F18,REPT("0",LEN($F18)))),"OK","Base inválida"),"Tipo inválido")))</f>
        <v/>
      </c>
      <c r="L18" s="17">
        <f>IF($H18="","",IF(COUNTIF($H$6:$H$205,$H18)&gt;1,"Duplicado","Único"))</f>
        <v/>
      </c>
      <c r="M18" s="17">
        <f>IF(COUNTA($A18:$F18)=0,"",IF(OR($C18="",$D18=""),"Incompleta",IF(COUNTIFS(Listas!$F$2:$F$8,$C18,Listas!$G$2:$G$8,$D18)&gt;0,"OK","Revisar tipo x nível")))</f>
        <v/>
      </c>
      <c r="N18" s="17">
        <f>IF(COUNTA($A18:$F18)=0,"",IF(OR($A18="",$B18=""),"Cadastro incompleto",IF(OR($C18="",$D18="",$E18="",$F18=""),"Sem código",IF($K18&lt;&gt;"OK","Revisar código",IF($J18&lt;&gt;"OK","Revisar prefixo",IF($L18="Duplicado","Duplicado",IF($M18&lt;&gt;"OK","Revisar embalagem","Válido")))))))</f>
        <v/>
      </c>
      <c r="O18" s="14" t="n"/>
    </row>
    <row r="19" ht="22" customHeight="1">
      <c r="A19" s="13" t="n"/>
      <c r="B19" s="14" t="n"/>
      <c r="C19" s="15" t="n"/>
      <c r="D19" s="15" t="n"/>
      <c r="E19" s="16" t="n"/>
      <c r="F19" s="16" t="n"/>
      <c r="G19" s="17">
        <f>IF($K19&lt;&gt;"OK","",MOD(10-MOD(SUMPRODUCT(--MID($F19,ROW(INDIRECT("1:"&amp;LEN($F19))),1),IF(MOD(LEN($F19)-ROW(INDIRECT("1:"&amp;LEN($F19))),2)=0,3,1)),10),10))</f>
        <v/>
      </c>
      <c r="H19" s="18">
        <f>IF($G19="","",$F19&amp;TEXT($G19,"0"))</f>
        <v/>
      </c>
      <c r="I19" s="18">
        <f>IF($N19="Válido",$H19,"")</f>
        <v/>
      </c>
      <c r="J19" s="17">
        <f>IF(COUNTA($A19:$F19)=0,"",IF(OR($C19="",$E19="",$F19=""),"Incompleto",IF(NOT(IFERROR($E19=TEXT(--$E19,REPT("0",LEN($E19))),FALSE)),"Prefixo inválido",IF($C19="GTIN-14",IF(MID($F19,2,LEN($E19))=$E19,"OK","Prefixo não confere"),IF(LEFT($F19,LEN($E19))=$E19,"OK","Prefixo não confere")))))</f>
        <v/>
      </c>
      <c r="K19" s="17">
        <f>IF(COUNTA($A19:$F19)=0,"",IF(OR($C19="",$F19=""),"Incompleta",IFERROR(IF(AND(LEN($F19)=VLOOKUP($C19,Listas!$A$2:$B$5,2,FALSE)-1,$F19=TEXT(--$F19,REPT("0",LEN($F19)))),"OK","Base inválida"),"Tipo inválido")))</f>
        <v/>
      </c>
      <c r="L19" s="17">
        <f>IF($H19="","",IF(COUNTIF($H$6:$H$205,$H19)&gt;1,"Duplicado","Único"))</f>
        <v/>
      </c>
      <c r="M19" s="17">
        <f>IF(COUNTA($A19:$F19)=0,"",IF(OR($C19="",$D19=""),"Incompleta",IF(COUNTIFS(Listas!$F$2:$F$8,$C19,Listas!$G$2:$G$8,$D19)&gt;0,"OK","Revisar tipo x nível")))</f>
        <v/>
      </c>
      <c r="N19" s="17">
        <f>IF(COUNTA($A19:$F19)=0,"",IF(OR($A19="",$B19=""),"Cadastro incompleto",IF(OR($C19="",$D19="",$E19="",$F19=""),"Sem código",IF($K19&lt;&gt;"OK","Revisar código",IF($J19&lt;&gt;"OK","Revisar prefixo",IF($L19="Duplicado","Duplicado",IF($M19&lt;&gt;"OK","Revisar embalagem","Válido")))))))</f>
        <v/>
      </c>
      <c r="O19" s="14" t="n"/>
    </row>
    <row r="20" ht="22" customHeight="1">
      <c r="A20" s="13" t="n"/>
      <c r="B20" s="14" t="n"/>
      <c r="C20" s="15" t="n"/>
      <c r="D20" s="15" t="n"/>
      <c r="E20" s="16" t="n"/>
      <c r="F20" s="16" t="n"/>
      <c r="G20" s="17">
        <f>IF($K20&lt;&gt;"OK","",MOD(10-MOD(SUMPRODUCT(--MID($F20,ROW(INDIRECT("1:"&amp;LEN($F20))),1),IF(MOD(LEN($F20)-ROW(INDIRECT("1:"&amp;LEN($F20))),2)=0,3,1)),10),10))</f>
        <v/>
      </c>
      <c r="H20" s="18">
        <f>IF($G20="","",$F20&amp;TEXT($G20,"0"))</f>
        <v/>
      </c>
      <c r="I20" s="18">
        <f>IF($N20="Válido",$H20,"")</f>
        <v/>
      </c>
      <c r="J20" s="17">
        <f>IF(COUNTA($A20:$F20)=0,"",IF(OR($C20="",$E20="",$F20=""),"Incompleto",IF(NOT(IFERROR($E20=TEXT(--$E20,REPT("0",LEN($E20))),FALSE)),"Prefixo inválido",IF($C20="GTIN-14",IF(MID($F20,2,LEN($E20))=$E20,"OK","Prefixo não confere"),IF(LEFT($F20,LEN($E20))=$E20,"OK","Prefixo não confere")))))</f>
        <v/>
      </c>
      <c r="K20" s="17">
        <f>IF(COUNTA($A20:$F20)=0,"",IF(OR($C20="",$F20=""),"Incompleta",IFERROR(IF(AND(LEN($F20)=VLOOKUP($C20,Listas!$A$2:$B$5,2,FALSE)-1,$F20=TEXT(--$F20,REPT("0",LEN($F20)))),"OK","Base inválida"),"Tipo inválido")))</f>
        <v/>
      </c>
      <c r="L20" s="17">
        <f>IF($H20="","",IF(COUNTIF($H$6:$H$205,$H20)&gt;1,"Duplicado","Único"))</f>
        <v/>
      </c>
      <c r="M20" s="17">
        <f>IF(COUNTA($A20:$F20)=0,"",IF(OR($C20="",$D20=""),"Incompleta",IF(COUNTIFS(Listas!$F$2:$F$8,$C20,Listas!$G$2:$G$8,$D20)&gt;0,"OK","Revisar tipo x nível")))</f>
        <v/>
      </c>
      <c r="N20" s="17">
        <f>IF(COUNTA($A20:$F20)=0,"",IF(OR($A20="",$B20=""),"Cadastro incompleto",IF(OR($C20="",$D20="",$E20="",$F20=""),"Sem código",IF($K20&lt;&gt;"OK","Revisar código",IF($J20&lt;&gt;"OK","Revisar prefixo",IF($L20="Duplicado","Duplicado",IF($M20&lt;&gt;"OK","Revisar embalagem","Válido")))))))</f>
        <v/>
      </c>
      <c r="O20" s="14" t="n"/>
    </row>
    <row r="21" ht="22" customHeight="1">
      <c r="A21" s="13" t="n"/>
      <c r="B21" s="14" t="n"/>
      <c r="C21" s="15" t="n"/>
      <c r="D21" s="15" t="n"/>
      <c r="E21" s="16" t="n"/>
      <c r="F21" s="16" t="n"/>
      <c r="G21" s="17">
        <f>IF($K21&lt;&gt;"OK","",MOD(10-MOD(SUMPRODUCT(--MID($F21,ROW(INDIRECT("1:"&amp;LEN($F21))),1),IF(MOD(LEN($F21)-ROW(INDIRECT("1:"&amp;LEN($F21))),2)=0,3,1)),10),10))</f>
        <v/>
      </c>
      <c r="H21" s="18">
        <f>IF($G21="","",$F21&amp;TEXT($G21,"0"))</f>
        <v/>
      </c>
      <c r="I21" s="18">
        <f>IF($N21="Válido",$H21,"")</f>
        <v/>
      </c>
      <c r="J21" s="17">
        <f>IF(COUNTA($A21:$F21)=0,"",IF(OR($C21="",$E21="",$F21=""),"Incompleto",IF(NOT(IFERROR($E21=TEXT(--$E21,REPT("0",LEN($E21))),FALSE)),"Prefixo inválido",IF($C21="GTIN-14",IF(MID($F21,2,LEN($E21))=$E21,"OK","Prefixo não confere"),IF(LEFT($F21,LEN($E21))=$E21,"OK","Prefixo não confere")))))</f>
        <v/>
      </c>
      <c r="K21" s="17">
        <f>IF(COUNTA($A21:$F21)=0,"",IF(OR($C21="",$F21=""),"Incompleta",IFERROR(IF(AND(LEN($F21)=VLOOKUP($C21,Listas!$A$2:$B$5,2,FALSE)-1,$F21=TEXT(--$F21,REPT("0",LEN($F21)))),"OK","Base inválida"),"Tipo inválido")))</f>
        <v/>
      </c>
      <c r="L21" s="17">
        <f>IF($H21="","",IF(COUNTIF($H$6:$H$205,$H21)&gt;1,"Duplicado","Único"))</f>
        <v/>
      </c>
      <c r="M21" s="17">
        <f>IF(COUNTA($A21:$F21)=0,"",IF(OR($C21="",$D21=""),"Incompleta",IF(COUNTIFS(Listas!$F$2:$F$8,$C21,Listas!$G$2:$G$8,$D21)&gt;0,"OK","Revisar tipo x nível")))</f>
        <v/>
      </c>
      <c r="N21" s="17">
        <f>IF(COUNTA($A21:$F21)=0,"",IF(OR($A21="",$B21=""),"Cadastro incompleto",IF(OR($C21="",$D21="",$E21="",$F21=""),"Sem código",IF($K21&lt;&gt;"OK","Revisar código",IF($J21&lt;&gt;"OK","Revisar prefixo",IF($L21="Duplicado","Duplicado",IF($M21&lt;&gt;"OK","Revisar embalagem","Válido")))))))</f>
        <v/>
      </c>
      <c r="O21" s="14" t="n"/>
    </row>
    <row r="22" ht="22" customHeight="1">
      <c r="A22" s="13" t="n"/>
      <c r="B22" s="14" t="n"/>
      <c r="C22" s="15" t="n"/>
      <c r="D22" s="15" t="n"/>
      <c r="E22" s="16" t="n"/>
      <c r="F22" s="16" t="n"/>
      <c r="G22" s="17">
        <f>IF($K22&lt;&gt;"OK","",MOD(10-MOD(SUMPRODUCT(--MID($F22,ROW(INDIRECT("1:"&amp;LEN($F22))),1),IF(MOD(LEN($F22)-ROW(INDIRECT("1:"&amp;LEN($F22))),2)=0,3,1)),10),10))</f>
        <v/>
      </c>
      <c r="H22" s="18">
        <f>IF($G22="","",$F22&amp;TEXT($G22,"0"))</f>
        <v/>
      </c>
      <c r="I22" s="18">
        <f>IF($N22="Válido",$H22,"")</f>
        <v/>
      </c>
      <c r="J22" s="17">
        <f>IF(COUNTA($A22:$F22)=0,"",IF(OR($C22="",$E22="",$F22=""),"Incompleto",IF(NOT(IFERROR($E22=TEXT(--$E22,REPT("0",LEN($E22))),FALSE)),"Prefixo inválido",IF($C22="GTIN-14",IF(MID($F22,2,LEN($E22))=$E22,"OK","Prefixo não confere"),IF(LEFT($F22,LEN($E22))=$E22,"OK","Prefixo não confere")))))</f>
        <v/>
      </c>
      <c r="K22" s="17">
        <f>IF(COUNTA($A22:$F22)=0,"",IF(OR($C22="",$F22=""),"Incompleta",IFERROR(IF(AND(LEN($F22)=VLOOKUP($C22,Listas!$A$2:$B$5,2,FALSE)-1,$F22=TEXT(--$F22,REPT("0",LEN($F22)))),"OK","Base inválida"),"Tipo inválido")))</f>
        <v/>
      </c>
      <c r="L22" s="17">
        <f>IF($H22="","",IF(COUNTIF($H$6:$H$205,$H22)&gt;1,"Duplicado","Único"))</f>
        <v/>
      </c>
      <c r="M22" s="17">
        <f>IF(COUNTA($A22:$F22)=0,"",IF(OR($C22="",$D22=""),"Incompleta",IF(COUNTIFS(Listas!$F$2:$F$8,$C22,Listas!$G$2:$G$8,$D22)&gt;0,"OK","Revisar tipo x nível")))</f>
        <v/>
      </c>
      <c r="N22" s="17">
        <f>IF(COUNTA($A22:$F22)=0,"",IF(OR($A22="",$B22=""),"Cadastro incompleto",IF(OR($C22="",$D22="",$E22="",$F22=""),"Sem código",IF($K22&lt;&gt;"OK","Revisar código",IF($J22&lt;&gt;"OK","Revisar prefixo",IF($L22="Duplicado","Duplicado",IF($M22&lt;&gt;"OK","Revisar embalagem","Válido")))))))</f>
        <v/>
      </c>
      <c r="O22" s="14" t="n"/>
    </row>
    <row r="23" ht="22" customHeight="1">
      <c r="A23" s="13" t="n"/>
      <c r="B23" s="14" t="n"/>
      <c r="C23" s="15" t="n"/>
      <c r="D23" s="15" t="n"/>
      <c r="E23" s="16" t="n"/>
      <c r="F23" s="16" t="n"/>
      <c r="G23" s="17">
        <f>IF($K23&lt;&gt;"OK","",MOD(10-MOD(SUMPRODUCT(--MID($F23,ROW(INDIRECT("1:"&amp;LEN($F23))),1),IF(MOD(LEN($F23)-ROW(INDIRECT("1:"&amp;LEN($F23))),2)=0,3,1)),10),10))</f>
        <v/>
      </c>
      <c r="H23" s="18">
        <f>IF($G23="","",$F23&amp;TEXT($G23,"0"))</f>
        <v/>
      </c>
      <c r="I23" s="18">
        <f>IF($N23="Válido",$H23,"")</f>
        <v/>
      </c>
      <c r="J23" s="17">
        <f>IF(COUNTA($A23:$F23)=0,"",IF(OR($C23="",$E23="",$F23=""),"Incompleto",IF(NOT(IFERROR($E23=TEXT(--$E23,REPT("0",LEN($E23))),FALSE)),"Prefixo inválido",IF($C23="GTIN-14",IF(MID($F23,2,LEN($E23))=$E23,"OK","Prefixo não confere"),IF(LEFT($F23,LEN($E23))=$E23,"OK","Prefixo não confere")))))</f>
        <v/>
      </c>
      <c r="K23" s="17">
        <f>IF(COUNTA($A23:$F23)=0,"",IF(OR($C23="",$F23=""),"Incompleta",IFERROR(IF(AND(LEN($F23)=VLOOKUP($C23,Listas!$A$2:$B$5,2,FALSE)-1,$F23=TEXT(--$F23,REPT("0",LEN($F23)))),"OK","Base inválida"),"Tipo inválido")))</f>
        <v/>
      </c>
      <c r="L23" s="17">
        <f>IF($H23="","",IF(COUNTIF($H$6:$H$205,$H23)&gt;1,"Duplicado","Único"))</f>
        <v/>
      </c>
      <c r="M23" s="17">
        <f>IF(COUNTA($A23:$F23)=0,"",IF(OR($C23="",$D23=""),"Incompleta",IF(COUNTIFS(Listas!$F$2:$F$8,$C23,Listas!$G$2:$G$8,$D23)&gt;0,"OK","Revisar tipo x nível")))</f>
        <v/>
      </c>
      <c r="N23" s="17">
        <f>IF(COUNTA($A23:$F23)=0,"",IF(OR($A23="",$B23=""),"Cadastro incompleto",IF(OR($C23="",$D23="",$E23="",$F23=""),"Sem código",IF($K23&lt;&gt;"OK","Revisar código",IF($J23&lt;&gt;"OK","Revisar prefixo",IF($L23="Duplicado","Duplicado",IF($M23&lt;&gt;"OK","Revisar embalagem","Válido")))))))</f>
        <v/>
      </c>
      <c r="O23" s="14" t="n"/>
    </row>
    <row r="24" ht="22" customHeight="1">
      <c r="A24" s="13" t="n"/>
      <c r="B24" s="14" t="n"/>
      <c r="C24" s="15" t="n"/>
      <c r="D24" s="15" t="n"/>
      <c r="E24" s="16" t="n"/>
      <c r="F24" s="16" t="n"/>
      <c r="G24" s="17">
        <f>IF($K24&lt;&gt;"OK","",MOD(10-MOD(SUMPRODUCT(--MID($F24,ROW(INDIRECT("1:"&amp;LEN($F24))),1),IF(MOD(LEN($F24)-ROW(INDIRECT("1:"&amp;LEN($F24))),2)=0,3,1)),10),10))</f>
        <v/>
      </c>
      <c r="H24" s="18">
        <f>IF($G24="","",$F24&amp;TEXT($G24,"0"))</f>
        <v/>
      </c>
      <c r="I24" s="18">
        <f>IF($N24="Válido",$H24,"")</f>
        <v/>
      </c>
      <c r="J24" s="17">
        <f>IF(COUNTA($A24:$F24)=0,"",IF(OR($C24="",$E24="",$F24=""),"Incompleto",IF(NOT(IFERROR($E24=TEXT(--$E24,REPT("0",LEN($E24))),FALSE)),"Prefixo inválido",IF($C24="GTIN-14",IF(MID($F24,2,LEN($E24))=$E24,"OK","Prefixo não confere"),IF(LEFT($F24,LEN($E24))=$E24,"OK","Prefixo não confere")))))</f>
        <v/>
      </c>
      <c r="K24" s="17">
        <f>IF(COUNTA($A24:$F24)=0,"",IF(OR($C24="",$F24=""),"Incompleta",IFERROR(IF(AND(LEN($F24)=VLOOKUP($C24,Listas!$A$2:$B$5,2,FALSE)-1,$F24=TEXT(--$F24,REPT("0",LEN($F24)))),"OK","Base inválida"),"Tipo inválido")))</f>
        <v/>
      </c>
      <c r="L24" s="17">
        <f>IF($H24="","",IF(COUNTIF($H$6:$H$205,$H24)&gt;1,"Duplicado","Único"))</f>
        <v/>
      </c>
      <c r="M24" s="17">
        <f>IF(COUNTA($A24:$F24)=0,"",IF(OR($C24="",$D24=""),"Incompleta",IF(COUNTIFS(Listas!$F$2:$F$8,$C24,Listas!$G$2:$G$8,$D24)&gt;0,"OK","Revisar tipo x nível")))</f>
        <v/>
      </c>
      <c r="N24" s="17">
        <f>IF(COUNTA($A24:$F24)=0,"",IF(OR($A24="",$B24=""),"Cadastro incompleto",IF(OR($C24="",$D24="",$E24="",$F24=""),"Sem código",IF($K24&lt;&gt;"OK","Revisar código",IF($J24&lt;&gt;"OK","Revisar prefixo",IF($L24="Duplicado","Duplicado",IF($M24&lt;&gt;"OK","Revisar embalagem","Válido")))))))</f>
        <v/>
      </c>
      <c r="O24" s="14" t="n"/>
    </row>
    <row r="25" ht="22" customHeight="1">
      <c r="A25" s="13" t="n"/>
      <c r="B25" s="14" t="n"/>
      <c r="C25" s="15" t="n"/>
      <c r="D25" s="15" t="n"/>
      <c r="E25" s="16" t="n"/>
      <c r="F25" s="16" t="n"/>
      <c r="G25" s="17">
        <f>IF($K25&lt;&gt;"OK","",MOD(10-MOD(SUMPRODUCT(--MID($F25,ROW(INDIRECT("1:"&amp;LEN($F25))),1),IF(MOD(LEN($F25)-ROW(INDIRECT("1:"&amp;LEN($F25))),2)=0,3,1)),10),10))</f>
        <v/>
      </c>
      <c r="H25" s="18">
        <f>IF($G25="","",$F25&amp;TEXT($G25,"0"))</f>
        <v/>
      </c>
      <c r="I25" s="18">
        <f>IF($N25="Válido",$H25,"")</f>
        <v/>
      </c>
      <c r="J25" s="17">
        <f>IF(COUNTA($A25:$F25)=0,"",IF(OR($C25="",$E25="",$F25=""),"Incompleto",IF(NOT(IFERROR($E25=TEXT(--$E25,REPT("0",LEN($E25))),FALSE)),"Prefixo inválido",IF($C25="GTIN-14",IF(MID($F25,2,LEN($E25))=$E25,"OK","Prefixo não confere"),IF(LEFT($F25,LEN($E25))=$E25,"OK","Prefixo não confere")))))</f>
        <v/>
      </c>
      <c r="K25" s="17">
        <f>IF(COUNTA($A25:$F25)=0,"",IF(OR($C25="",$F25=""),"Incompleta",IFERROR(IF(AND(LEN($F25)=VLOOKUP($C25,Listas!$A$2:$B$5,2,FALSE)-1,$F25=TEXT(--$F25,REPT("0",LEN($F25)))),"OK","Base inválida"),"Tipo inválido")))</f>
        <v/>
      </c>
      <c r="L25" s="17">
        <f>IF($H25="","",IF(COUNTIF($H$6:$H$205,$H25)&gt;1,"Duplicado","Único"))</f>
        <v/>
      </c>
      <c r="M25" s="17">
        <f>IF(COUNTA($A25:$F25)=0,"",IF(OR($C25="",$D25=""),"Incompleta",IF(COUNTIFS(Listas!$F$2:$F$8,$C25,Listas!$G$2:$G$8,$D25)&gt;0,"OK","Revisar tipo x nível")))</f>
        <v/>
      </c>
      <c r="N25" s="17">
        <f>IF(COUNTA($A25:$F25)=0,"",IF(OR($A25="",$B25=""),"Cadastro incompleto",IF(OR($C25="",$D25="",$E25="",$F25=""),"Sem código",IF($K25&lt;&gt;"OK","Revisar código",IF($J25&lt;&gt;"OK","Revisar prefixo",IF($L25="Duplicado","Duplicado",IF($M25&lt;&gt;"OK","Revisar embalagem","Válido")))))))</f>
        <v/>
      </c>
      <c r="O25" s="14" t="n"/>
    </row>
    <row r="26" ht="22" customHeight="1">
      <c r="A26" s="13" t="n"/>
      <c r="B26" s="14" t="n"/>
      <c r="C26" s="15" t="n"/>
      <c r="D26" s="15" t="n"/>
      <c r="E26" s="16" t="n"/>
      <c r="F26" s="16" t="n"/>
      <c r="G26" s="17">
        <f>IF($K26&lt;&gt;"OK","",MOD(10-MOD(SUMPRODUCT(--MID($F26,ROW(INDIRECT("1:"&amp;LEN($F26))),1),IF(MOD(LEN($F26)-ROW(INDIRECT("1:"&amp;LEN($F26))),2)=0,3,1)),10),10))</f>
        <v/>
      </c>
      <c r="H26" s="18">
        <f>IF($G26="","",$F26&amp;TEXT($G26,"0"))</f>
        <v/>
      </c>
      <c r="I26" s="18">
        <f>IF($N26="Válido",$H26,"")</f>
        <v/>
      </c>
      <c r="J26" s="17">
        <f>IF(COUNTA($A26:$F26)=0,"",IF(OR($C26="",$E26="",$F26=""),"Incompleto",IF(NOT(IFERROR($E26=TEXT(--$E26,REPT("0",LEN($E26))),FALSE)),"Prefixo inválido",IF($C26="GTIN-14",IF(MID($F26,2,LEN($E26))=$E26,"OK","Prefixo não confere"),IF(LEFT($F26,LEN($E26))=$E26,"OK","Prefixo não confere")))))</f>
        <v/>
      </c>
      <c r="K26" s="17">
        <f>IF(COUNTA($A26:$F26)=0,"",IF(OR($C26="",$F26=""),"Incompleta",IFERROR(IF(AND(LEN($F26)=VLOOKUP($C26,Listas!$A$2:$B$5,2,FALSE)-1,$F26=TEXT(--$F26,REPT("0",LEN($F26)))),"OK","Base inválida"),"Tipo inválido")))</f>
        <v/>
      </c>
      <c r="L26" s="17">
        <f>IF($H26="","",IF(COUNTIF($H$6:$H$205,$H26)&gt;1,"Duplicado","Único"))</f>
        <v/>
      </c>
      <c r="M26" s="17">
        <f>IF(COUNTA($A26:$F26)=0,"",IF(OR($C26="",$D26=""),"Incompleta",IF(COUNTIFS(Listas!$F$2:$F$8,$C26,Listas!$G$2:$G$8,$D26)&gt;0,"OK","Revisar tipo x nível")))</f>
        <v/>
      </c>
      <c r="N26" s="17">
        <f>IF(COUNTA($A26:$F26)=0,"",IF(OR($A26="",$B26=""),"Cadastro incompleto",IF(OR($C26="",$D26="",$E26="",$F26=""),"Sem código",IF($K26&lt;&gt;"OK","Revisar código",IF($J26&lt;&gt;"OK","Revisar prefixo",IF($L26="Duplicado","Duplicado",IF($M26&lt;&gt;"OK","Revisar embalagem","Válido")))))))</f>
        <v/>
      </c>
      <c r="O26" s="14" t="n"/>
    </row>
    <row r="27" ht="22" customHeight="1">
      <c r="A27" s="13" t="n"/>
      <c r="B27" s="14" t="n"/>
      <c r="C27" s="15" t="n"/>
      <c r="D27" s="15" t="n"/>
      <c r="E27" s="16" t="n"/>
      <c r="F27" s="16" t="n"/>
      <c r="G27" s="17">
        <f>IF($K27&lt;&gt;"OK","",MOD(10-MOD(SUMPRODUCT(--MID($F27,ROW(INDIRECT("1:"&amp;LEN($F27))),1),IF(MOD(LEN($F27)-ROW(INDIRECT("1:"&amp;LEN($F27))),2)=0,3,1)),10),10))</f>
        <v/>
      </c>
      <c r="H27" s="18">
        <f>IF($G27="","",$F27&amp;TEXT($G27,"0"))</f>
        <v/>
      </c>
      <c r="I27" s="18">
        <f>IF($N27="Válido",$H27,"")</f>
        <v/>
      </c>
      <c r="J27" s="17">
        <f>IF(COUNTA($A27:$F27)=0,"",IF(OR($C27="",$E27="",$F27=""),"Incompleto",IF(NOT(IFERROR($E27=TEXT(--$E27,REPT("0",LEN($E27))),FALSE)),"Prefixo inválido",IF($C27="GTIN-14",IF(MID($F27,2,LEN($E27))=$E27,"OK","Prefixo não confere"),IF(LEFT($F27,LEN($E27))=$E27,"OK","Prefixo não confere")))))</f>
        <v/>
      </c>
      <c r="K27" s="17">
        <f>IF(COUNTA($A27:$F27)=0,"",IF(OR($C27="",$F27=""),"Incompleta",IFERROR(IF(AND(LEN($F27)=VLOOKUP($C27,Listas!$A$2:$B$5,2,FALSE)-1,$F27=TEXT(--$F27,REPT("0",LEN($F27)))),"OK","Base inválida"),"Tipo inválido")))</f>
        <v/>
      </c>
      <c r="L27" s="17">
        <f>IF($H27="","",IF(COUNTIF($H$6:$H$205,$H27)&gt;1,"Duplicado","Único"))</f>
        <v/>
      </c>
      <c r="M27" s="17">
        <f>IF(COUNTA($A27:$F27)=0,"",IF(OR($C27="",$D27=""),"Incompleta",IF(COUNTIFS(Listas!$F$2:$F$8,$C27,Listas!$G$2:$G$8,$D27)&gt;0,"OK","Revisar tipo x nível")))</f>
        <v/>
      </c>
      <c r="N27" s="17">
        <f>IF(COUNTA($A27:$F27)=0,"",IF(OR($A27="",$B27=""),"Cadastro incompleto",IF(OR($C27="",$D27="",$E27="",$F27=""),"Sem código",IF($K27&lt;&gt;"OK","Revisar código",IF($J27&lt;&gt;"OK","Revisar prefixo",IF($L27="Duplicado","Duplicado",IF($M27&lt;&gt;"OK","Revisar embalagem","Válido")))))))</f>
        <v/>
      </c>
      <c r="O27" s="14" t="n"/>
    </row>
    <row r="28" ht="22" customHeight="1">
      <c r="A28" s="13" t="n"/>
      <c r="B28" s="14" t="n"/>
      <c r="C28" s="15" t="n"/>
      <c r="D28" s="15" t="n"/>
      <c r="E28" s="16" t="n"/>
      <c r="F28" s="16" t="n"/>
      <c r="G28" s="17">
        <f>IF($K28&lt;&gt;"OK","",MOD(10-MOD(SUMPRODUCT(--MID($F28,ROW(INDIRECT("1:"&amp;LEN($F28))),1),IF(MOD(LEN($F28)-ROW(INDIRECT("1:"&amp;LEN($F28))),2)=0,3,1)),10),10))</f>
        <v/>
      </c>
      <c r="H28" s="18">
        <f>IF($G28="","",$F28&amp;TEXT($G28,"0"))</f>
        <v/>
      </c>
      <c r="I28" s="18">
        <f>IF($N28="Válido",$H28,"")</f>
        <v/>
      </c>
      <c r="J28" s="17">
        <f>IF(COUNTA($A28:$F28)=0,"",IF(OR($C28="",$E28="",$F28=""),"Incompleto",IF(NOT(IFERROR($E28=TEXT(--$E28,REPT("0",LEN($E28))),FALSE)),"Prefixo inválido",IF($C28="GTIN-14",IF(MID($F28,2,LEN($E28))=$E28,"OK","Prefixo não confere"),IF(LEFT($F28,LEN($E28))=$E28,"OK","Prefixo não confere")))))</f>
        <v/>
      </c>
      <c r="K28" s="17">
        <f>IF(COUNTA($A28:$F28)=0,"",IF(OR($C28="",$F28=""),"Incompleta",IFERROR(IF(AND(LEN($F28)=VLOOKUP($C28,Listas!$A$2:$B$5,2,FALSE)-1,$F28=TEXT(--$F28,REPT("0",LEN($F28)))),"OK","Base inválida"),"Tipo inválido")))</f>
        <v/>
      </c>
      <c r="L28" s="17">
        <f>IF($H28="","",IF(COUNTIF($H$6:$H$205,$H28)&gt;1,"Duplicado","Único"))</f>
        <v/>
      </c>
      <c r="M28" s="17">
        <f>IF(COUNTA($A28:$F28)=0,"",IF(OR($C28="",$D28=""),"Incompleta",IF(COUNTIFS(Listas!$F$2:$F$8,$C28,Listas!$G$2:$G$8,$D28)&gt;0,"OK","Revisar tipo x nível")))</f>
        <v/>
      </c>
      <c r="N28" s="17">
        <f>IF(COUNTA($A28:$F28)=0,"",IF(OR($A28="",$B28=""),"Cadastro incompleto",IF(OR($C28="",$D28="",$E28="",$F28=""),"Sem código",IF($K28&lt;&gt;"OK","Revisar código",IF($J28&lt;&gt;"OK","Revisar prefixo",IF($L28="Duplicado","Duplicado",IF($M28&lt;&gt;"OK","Revisar embalagem","Válido")))))))</f>
        <v/>
      </c>
      <c r="O28" s="14" t="n"/>
    </row>
    <row r="29" ht="22" customHeight="1">
      <c r="A29" s="13" t="n"/>
      <c r="B29" s="14" t="n"/>
      <c r="C29" s="15" t="n"/>
      <c r="D29" s="15" t="n"/>
      <c r="E29" s="16" t="n"/>
      <c r="F29" s="16" t="n"/>
      <c r="G29" s="17">
        <f>IF($K29&lt;&gt;"OK","",MOD(10-MOD(SUMPRODUCT(--MID($F29,ROW(INDIRECT("1:"&amp;LEN($F29))),1),IF(MOD(LEN($F29)-ROW(INDIRECT("1:"&amp;LEN($F29))),2)=0,3,1)),10),10))</f>
        <v/>
      </c>
      <c r="H29" s="18">
        <f>IF($G29="","",$F29&amp;TEXT($G29,"0"))</f>
        <v/>
      </c>
      <c r="I29" s="18">
        <f>IF($N29="Válido",$H29,"")</f>
        <v/>
      </c>
      <c r="J29" s="17">
        <f>IF(COUNTA($A29:$F29)=0,"",IF(OR($C29="",$E29="",$F29=""),"Incompleto",IF(NOT(IFERROR($E29=TEXT(--$E29,REPT("0",LEN($E29))),FALSE)),"Prefixo inválido",IF($C29="GTIN-14",IF(MID($F29,2,LEN($E29))=$E29,"OK","Prefixo não confere"),IF(LEFT($F29,LEN($E29))=$E29,"OK","Prefixo não confere")))))</f>
        <v/>
      </c>
      <c r="K29" s="17">
        <f>IF(COUNTA($A29:$F29)=0,"",IF(OR($C29="",$F29=""),"Incompleta",IFERROR(IF(AND(LEN($F29)=VLOOKUP($C29,Listas!$A$2:$B$5,2,FALSE)-1,$F29=TEXT(--$F29,REPT("0",LEN($F29)))),"OK","Base inválida"),"Tipo inválido")))</f>
        <v/>
      </c>
      <c r="L29" s="17">
        <f>IF($H29="","",IF(COUNTIF($H$6:$H$205,$H29)&gt;1,"Duplicado","Único"))</f>
        <v/>
      </c>
      <c r="M29" s="17">
        <f>IF(COUNTA($A29:$F29)=0,"",IF(OR($C29="",$D29=""),"Incompleta",IF(COUNTIFS(Listas!$F$2:$F$8,$C29,Listas!$G$2:$G$8,$D29)&gt;0,"OK","Revisar tipo x nível")))</f>
        <v/>
      </c>
      <c r="N29" s="17">
        <f>IF(COUNTA($A29:$F29)=0,"",IF(OR($A29="",$B29=""),"Cadastro incompleto",IF(OR($C29="",$D29="",$E29="",$F29=""),"Sem código",IF($K29&lt;&gt;"OK","Revisar código",IF($J29&lt;&gt;"OK","Revisar prefixo",IF($L29="Duplicado","Duplicado",IF($M29&lt;&gt;"OK","Revisar embalagem","Válido")))))))</f>
        <v/>
      </c>
      <c r="O29" s="14" t="n"/>
    </row>
    <row r="30" ht="22" customHeight="1">
      <c r="A30" s="13" t="n"/>
      <c r="B30" s="14" t="n"/>
      <c r="C30" s="15" t="n"/>
      <c r="D30" s="15" t="n"/>
      <c r="E30" s="16" t="n"/>
      <c r="F30" s="16" t="n"/>
      <c r="G30" s="17">
        <f>IF($K30&lt;&gt;"OK","",MOD(10-MOD(SUMPRODUCT(--MID($F30,ROW(INDIRECT("1:"&amp;LEN($F30))),1),IF(MOD(LEN($F30)-ROW(INDIRECT("1:"&amp;LEN($F30))),2)=0,3,1)),10),10))</f>
        <v/>
      </c>
      <c r="H30" s="18">
        <f>IF($G30="","",$F30&amp;TEXT($G30,"0"))</f>
        <v/>
      </c>
      <c r="I30" s="18">
        <f>IF($N30="Válido",$H30,"")</f>
        <v/>
      </c>
      <c r="J30" s="17">
        <f>IF(COUNTA($A30:$F30)=0,"",IF(OR($C30="",$E30="",$F30=""),"Incompleto",IF(NOT(IFERROR($E30=TEXT(--$E30,REPT("0",LEN($E30))),FALSE)),"Prefixo inválido",IF($C30="GTIN-14",IF(MID($F30,2,LEN($E30))=$E30,"OK","Prefixo não confere"),IF(LEFT($F30,LEN($E30))=$E30,"OK","Prefixo não confere")))))</f>
        <v/>
      </c>
      <c r="K30" s="17">
        <f>IF(COUNTA($A30:$F30)=0,"",IF(OR($C30="",$F30=""),"Incompleta",IFERROR(IF(AND(LEN($F30)=VLOOKUP($C30,Listas!$A$2:$B$5,2,FALSE)-1,$F30=TEXT(--$F30,REPT("0",LEN($F30)))),"OK","Base inválida"),"Tipo inválido")))</f>
        <v/>
      </c>
      <c r="L30" s="17">
        <f>IF($H30="","",IF(COUNTIF($H$6:$H$205,$H30)&gt;1,"Duplicado","Único"))</f>
        <v/>
      </c>
      <c r="M30" s="17">
        <f>IF(COUNTA($A30:$F30)=0,"",IF(OR($C30="",$D30=""),"Incompleta",IF(COUNTIFS(Listas!$F$2:$F$8,$C30,Listas!$G$2:$G$8,$D30)&gt;0,"OK","Revisar tipo x nível")))</f>
        <v/>
      </c>
      <c r="N30" s="17">
        <f>IF(COUNTA($A30:$F30)=0,"",IF(OR($A30="",$B30=""),"Cadastro incompleto",IF(OR($C30="",$D30="",$E30="",$F30=""),"Sem código",IF($K30&lt;&gt;"OK","Revisar código",IF($J30&lt;&gt;"OK","Revisar prefixo",IF($L30="Duplicado","Duplicado",IF($M30&lt;&gt;"OK","Revisar embalagem","Válido")))))))</f>
        <v/>
      </c>
      <c r="O30" s="14" t="n"/>
    </row>
    <row r="31" ht="22" customHeight="1">
      <c r="A31" s="13" t="n"/>
      <c r="B31" s="14" t="n"/>
      <c r="C31" s="15" t="n"/>
      <c r="D31" s="15" t="n"/>
      <c r="E31" s="16" t="n"/>
      <c r="F31" s="16" t="n"/>
      <c r="G31" s="17">
        <f>IF($K31&lt;&gt;"OK","",MOD(10-MOD(SUMPRODUCT(--MID($F31,ROW(INDIRECT("1:"&amp;LEN($F31))),1),IF(MOD(LEN($F31)-ROW(INDIRECT("1:"&amp;LEN($F31))),2)=0,3,1)),10),10))</f>
        <v/>
      </c>
      <c r="H31" s="18">
        <f>IF($G31="","",$F31&amp;TEXT($G31,"0"))</f>
        <v/>
      </c>
      <c r="I31" s="18">
        <f>IF($N31="Válido",$H31,"")</f>
        <v/>
      </c>
      <c r="J31" s="17">
        <f>IF(COUNTA($A31:$F31)=0,"",IF(OR($C31="",$E31="",$F31=""),"Incompleto",IF(NOT(IFERROR($E31=TEXT(--$E31,REPT("0",LEN($E31))),FALSE)),"Prefixo inválido",IF($C31="GTIN-14",IF(MID($F31,2,LEN($E31))=$E31,"OK","Prefixo não confere"),IF(LEFT($F31,LEN($E31))=$E31,"OK","Prefixo não confere")))))</f>
        <v/>
      </c>
      <c r="K31" s="17">
        <f>IF(COUNTA($A31:$F31)=0,"",IF(OR($C31="",$F31=""),"Incompleta",IFERROR(IF(AND(LEN($F31)=VLOOKUP($C31,Listas!$A$2:$B$5,2,FALSE)-1,$F31=TEXT(--$F31,REPT("0",LEN($F31)))),"OK","Base inválida"),"Tipo inválido")))</f>
        <v/>
      </c>
      <c r="L31" s="17">
        <f>IF($H31="","",IF(COUNTIF($H$6:$H$205,$H31)&gt;1,"Duplicado","Único"))</f>
        <v/>
      </c>
      <c r="M31" s="17">
        <f>IF(COUNTA($A31:$F31)=0,"",IF(OR($C31="",$D31=""),"Incompleta",IF(COUNTIFS(Listas!$F$2:$F$8,$C31,Listas!$G$2:$G$8,$D31)&gt;0,"OK","Revisar tipo x nível")))</f>
        <v/>
      </c>
      <c r="N31" s="17">
        <f>IF(COUNTA($A31:$F31)=0,"",IF(OR($A31="",$B31=""),"Cadastro incompleto",IF(OR($C31="",$D31="",$E31="",$F31=""),"Sem código",IF($K31&lt;&gt;"OK","Revisar código",IF($J31&lt;&gt;"OK","Revisar prefixo",IF($L31="Duplicado","Duplicado",IF($M31&lt;&gt;"OK","Revisar embalagem","Válido")))))))</f>
        <v/>
      </c>
      <c r="O31" s="14" t="n"/>
    </row>
    <row r="32" ht="22" customHeight="1">
      <c r="A32" s="13" t="n"/>
      <c r="B32" s="14" t="n"/>
      <c r="C32" s="15" t="n"/>
      <c r="D32" s="15" t="n"/>
      <c r="E32" s="16" t="n"/>
      <c r="F32" s="16" t="n"/>
      <c r="G32" s="17">
        <f>IF($K32&lt;&gt;"OK","",MOD(10-MOD(SUMPRODUCT(--MID($F32,ROW(INDIRECT("1:"&amp;LEN($F32))),1),IF(MOD(LEN($F32)-ROW(INDIRECT("1:"&amp;LEN($F32))),2)=0,3,1)),10),10))</f>
        <v/>
      </c>
      <c r="H32" s="18">
        <f>IF($G32="","",$F32&amp;TEXT($G32,"0"))</f>
        <v/>
      </c>
      <c r="I32" s="18">
        <f>IF($N32="Válido",$H32,"")</f>
        <v/>
      </c>
      <c r="J32" s="17">
        <f>IF(COUNTA($A32:$F32)=0,"",IF(OR($C32="",$E32="",$F32=""),"Incompleto",IF(NOT(IFERROR($E32=TEXT(--$E32,REPT("0",LEN($E32))),FALSE)),"Prefixo inválido",IF($C32="GTIN-14",IF(MID($F32,2,LEN($E32))=$E32,"OK","Prefixo não confere"),IF(LEFT($F32,LEN($E32))=$E32,"OK","Prefixo não confere")))))</f>
        <v/>
      </c>
      <c r="K32" s="17">
        <f>IF(COUNTA($A32:$F32)=0,"",IF(OR($C32="",$F32=""),"Incompleta",IFERROR(IF(AND(LEN($F32)=VLOOKUP($C32,Listas!$A$2:$B$5,2,FALSE)-1,$F32=TEXT(--$F32,REPT("0",LEN($F32)))),"OK","Base inválida"),"Tipo inválido")))</f>
        <v/>
      </c>
      <c r="L32" s="17">
        <f>IF($H32="","",IF(COUNTIF($H$6:$H$205,$H32)&gt;1,"Duplicado","Único"))</f>
        <v/>
      </c>
      <c r="M32" s="17">
        <f>IF(COUNTA($A32:$F32)=0,"",IF(OR($C32="",$D32=""),"Incompleta",IF(COUNTIFS(Listas!$F$2:$F$8,$C32,Listas!$G$2:$G$8,$D32)&gt;0,"OK","Revisar tipo x nível")))</f>
        <v/>
      </c>
      <c r="N32" s="17">
        <f>IF(COUNTA($A32:$F32)=0,"",IF(OR($A32="",$B32=""),"Cadastro incompleto",IF(OR($C32="",$D32="",$E32="",$F32=""),"Sem código",IF($K32&lt;&gt;"OK","Revisar código",IF($J32&lt;&gt;"OK","Revisar prefixo",IF($L32="Duplicado","Duplicado",IF($M32&lt;&gt;"OK","Revisar embalagem","Válido")))))))</f>
        <v/>
      </c>
      <c r="O32" s="14" t="n"/>
    </row>
    <row r="33" ht="22" customHeight="1">
      <c r="A33" s="13" t="n"/>
      <c r="B33" s="14" t="n"/>
      <c r="C33" s="15" t="n"/>
      <c r="D33" s="15" t="n"/>
      <c r="E33" s="16" t="n"/>
      <c r="F33" s="16" t="n"/>
      <c r="G33" s="17">
        <f>IF($K33&lt;&gt;"OK","",MOD(10-MOD(SUMPRODUCT(--MID($F33,ROW(INDIRECT("1:"&amp;LEN($F33))),1),IF(MOD(LEN($F33)-ROW(INDIRECT("1:"&amp;LEN($F33))),2)=0,3,1)),10),10))</f>
        <v/>
      </c>
      <c r="H33" s="18">
        <f>IF($G33="","",$F33&amp;TEXT($G33,"0"))</f>
        <v/>
      </c>
      <c r="I33" s="18">
        <f>IF($N33="Válido",$H33,"")</f>
        <v/>
      </c>
      <c r="J33" s="17">
        <f>IF(COUNTA($A33:$F33)=0,"",IF(OR($C33="",$E33="",$F33=""),"Incompleto",IF(NOT(IFERROR($E33=TEXT(--$E33,REPT("0",LEN($E33))),FALSE)),"Prefixo inválido",IF($C33="GTIN-14",IF(MID($F33,2,LEN($E33))=$E33,"OK","Prefixo não confere"),IF(LEFT($F33,LEN($E33))=$E33,"OK","Prefixo não confere")))))</f>
        <v/>
      </c>
      <c r="K33" s="17">
        <f>IF(COUNTA($A33:$F33)=0,"",IF(OR($C33="",$F33=""),"Incompleta",IFERROR(IF(AND(LEN($F33)=VLOOKUP($C33,Listas!$A$2:$B$5,2,FALSE)-1,$F33=TEXT(--$F33,REPT("0",LEN($F33)))),"OK","Base inválida"),"Tipo inválido")))</f>
        <v/>
      </c>
      <c r="L33" s="17">
        <f>IF($H33="","",IF(COUNTIF($H$6:$H$205,$H33)&gt;1,"Duplicado","Único"))</f>
        <v/>
      </c>
      <c r="M33" s="17">
        <f>IF(COUNTA($A33:$F33)=0,"",IF(OR($C33="",$D33=""),"Incompleta",IF(COUNTIFS(Listas!$F$2:$F$8,$C33,Listas!$G$2:$G$8,$D33)&gt;0,"OK","Revisar tipo x nível")))</f>
        <v/>
      </c>
      <c r="N33" s="17">
        <f>IF(COUNTA($A33:$F33)=0,"",IF(OR($A33="",$B33=""),"Cadastro incompleto",IF(OR($C33="",$D33="",$E33="",$F33=""),"Sem código",IF($K33&lt;&gt;"OK","Revisar código",IF($J33&lt;&gt;"OK","Revisar prefixo",IF($L33="Duplicado","Duplicado",IF($M33&lt;&gt;"OK","Revisar embalagem","Válido")))))))</f>
        <v/>
      </c>
      <c r="O33" s="14" t="n"/>
    </row>
    <row r="34" ht="22" customHeight="1">
      <c r="A34" s="13" t="n"/>
      <c r="B34" s="14" t="n"/>
      <c r="C34" s="15" t="n"/>
      <c r="D34" s="15" t="n"/>
      <c r="E34" s="16" t="n"/>
      <c r="F34" s="16" t="n"/>
      <c r="G34" s="17">
        <f>IF($K34&lt;&gt;"OK","",MOD(10-MOD(SUMPRODUCT(--MID($F34,ROW(INDIRECT("1:"&amp;LEN($F34))),1),IF(MOD(LEN($F34)-ROW(INDIRECT("1:"&amp;LEN($F34))),2)=0,3,1)),10),10))</f>
        <v/>
      </c>
      <c r="H34" s="18">
        <f>IF($G34="","",$F34&amp;TEXT($G34,"0"))</f>
        <v/>
      </c>
      <c r="I34" s="18">
        <f>IF($N34="Válido",$H34,"")</f>
        <v/>
      </c>
      <c r="J34" s="17">
        <f>IF(COUNTA($A34:$F34)=0,"",IF(OR($C34="",$E34="",$F34=""),"Incompleto",IF(NOT(IFERROR($E34=TEXT(--$E34,REPT("0",LEN($E34))),FALSE)),"Prefixo inválido",IF($C34="GTIN-14",IF(MID($F34,2,LEN($E34))=$E34,"OK","Prefixo não confere"),IF(LEFT($F34,LEN($E34))=$E34,"OK","Prefixo não confere")))))</f>
        <v/>
      </c>
      <c r="K34" s="17">
        <f>IF(COUNTA($A34:$F34)=0,"",IF(OR($C34="",$F34=""),"Incompleta",IFERROR(IF(AND(LEN($F34)=VLOOKUP($C34,Listas!$A$2:$B$5,2,FALSE)-1,$F34=TEXT(--$F34,REPT("0",LEN($F34)))),"OK","Base inválida"),"Tipo inválido")))</f>
        <v/>
      </c>
      <c r="L34" s="17">
        <f>IF($H34="","",IF(COUNTIF($H$6:$H$205,$H34)&gt;1,"Duplicado","Único"))</f>
        <v/>
      </c>
      <c r="M34" s="17">
        <f>IF(COUNTA($A34:$F34)=0,"",IF(OR($C34="",$D34=""),"Incompleta",IF(COUNTIFS(Listas!$F$2:$F$8,$C34,Listas!$G$2:$G$8,$D34)&gt;0,"OK","Revisar tipo x nível")))</f>
        <v/>
      </c>
      <c r="N34" s="17">
        <f>IF(COUNTA($A34:$F34)=0,"",IF(OR($A34="",$B34=""),"Cadastro incompleto",IF(OR($C34="",$D34="",$E34="",$F34=""),"Sem código",IF($K34&lt;&gt;"OK","Revisar código",IF($J34&lt;&gt;"OK","Revisar prefixo",IF($L34="Duplicado","Duplicado",IF($M34&lt;&gt;"OK","Revisar embalagem","Válido")))))))</f>
        <v/>
      </c>
      <c r="O34" s="14" t="n"/>
    </row>
    <row r="35" ht="22" customHeight="1">
      <c r="A35" s="13" t="n"/>
      <c r="B35" s="14" t="n"/>
      <c r="C35" s="15" t="n"/>
      <c r="D35" s="15" t="n"/>
      <c r="E35" s="16" t="n"/>
      <c r="F35" s="16" t="n"/>
      <c r="G35" s="17">
        <f>IF($K35&lt;&gt;"OK","",MOD(10-MOD(SUMPRODUCT(--MID($F35,ROW(INDIRECT("1:"&amp;LEN($F35))),1),IF(MOD(LEN($F35)-ROW(INDIRECT("1:"&amp;LEN($F35))),2)=0,3,1)),10),10))</f>
        <v/>
      </c>
      <c r="H35" s="18">
        <f>IF($G35="","",$F35&amp;TEXT($G35,"0"))</f>
        <v/>
      </c>
      <c r="I35" s="18">
        <f>IF($N35="Válido",$H35,"")</f>
        <v/>
      </c>
      <c r="J35" s="17">
        <f>IF(COUNTA($A35:$F35)=0,"",IF(OR($C35="",$E35="",$F35=""),"Incompleto",IF(NOT(IFERROR($E35=TEXT(--$E35,REPT("0",LEN($E35))),FALSE)),"Prefixo inválido",IF($C35="GTIN-14",IF(MID($F35,2,LEN($E35))=$E35,"OK","Prefixo não confere"),IF(LEFT($F35,LEN($E35))=$E35,"OK","Prefixo não confere")))))</f>
        <v/>
      </c>
      <c r="K35" s="17">
        <f>IF(COUNTA($A35:$F35)=0,"",IF(OR($C35="",$F35=""),"Incompleta",IFERROR(IF(AND(LEN($F35)=VLOOKUP($C35,Listas!$A$2:$B$5,2,FALSE)-1,$F35=TEXT(--$F35,REPT("0",LEN($F35)))),"OK","Base inválida"),"Tipo inválido")))</f>
        <v/>
      </c>
      <c r="L35" s="17">
        <f>IF($H35="","",IF(COUNTIF($H$6:$H$205,$H35)&gt;1,"Duplicado","Único"))</f>
        <v/>
      </c>
      <c r="M35" s="17">
        <f>IF(COUNTA($A35:$F35)=0,"",IF(OR($C35="",$D35=""),"Incompleta",IF(COUNTIFS(Listas!$F$2:$F$8,$C35,Listas!$G$2:$G$8,$D35)&gt;0,"OK","Revisar tipo x nível")))</f>
        <v/>
      </c>
      <c r="N35" s="17">
        <f>IF(COUNTA($A35:$F35)=0,"",IF(OR($A35="",$B35=""),"Cadastro incompleto",IF(OR($C35="",$D35="",$E35="",$F35=""),"Sem código",IF($K35&lt;&gt;"OK","Revisar código",IF($J35&lt;&gt;"OK","Revisar prefixo",IF($L35="Duplicado","Duplicado",IF($M35&lt;&gt;"OK","Revisar embalagem","Válido")))))))</f>
        <v/>
      </c>
      <c r="O35" s="14" t="n"/>
    </row>
    <row r="36" ht="22" customHeight="1">
      <c r="A36" s="13" t="n"/>
      <c r="B36" s="14" t="n"/>
      <c r="C36" s="15" t="n"/>
      <c r="D36" s="15" t="n"/>
      <c r="E36" s="16" t="n"/>
      <c r="F36" s="16" t="n"/>
      <c r="G36" s="17">
        <f>IF($K36&lt;&gt;"OK","",MOD(10-MOD(SUMPRODUCT(--MID($F36,ROW(INDIRECT("1:"&amp;LEN($F36))),1),IF(MOD(LEN($F36)-ROW(INDIRECT("1:"&amp;LEN($F36))),2)=0,3,1)),10),10))</f>
        <v/>
      </c>
      <c r="H36" s="18">
        <f>IF($G36="","",$F36&amp;TEXT($G36,"0"))</f>
        <v/>
      </c>
      <c r="I36" s="18">
        <f>IF($N36="Válido",$H36,"")</f>
        <v/>
      </c>
      <c r="J36" s="17">
        <f>IF(COUNTA($A36:$F36)=0,"",IF(OR($C36="",$E36="",$F36=""),"Incompleto",IF(NOT(IFERROR($E36=TEXT(--$E36,REPT("0",LEN($E36))),FALSE)),"Prefixo inválido",IF($C36="GTIN-14",IF(MID($F36,2,LEN($E36))=$E36,"OK","Prefixo não confere"),IF(LEFT($F36,LEN($E36))=$E36,"OK","Prefixo não confere")))))</f>
        <v/>
      </c>
      <c r="K36" s="17">
        <f>IF(COUNTA($A36:$F36)=0,"",IF(OR($C36="",$F36=""),"Incompleta",IFERROR(IF(AND(LEN($F36)=VLOOKUP($C36,Listas!$A$2:$B$5,2,FALSE)-1,$F36=TEXT(--$F36,REPT("0",LEN($F36)))),"OK","Base inválida"),"Tipo inválido")))</f>
        <v/>
      </c>
      <c r="L36" s="17">
        <f>IF($H36="","",IF(COUNTIF($H$6:$H$205,$H36)&gt;1,"Duplicado","Único"))</f>
        <v/>
      </c>
      <c r="M36" s="17">
        <f>IF(COUNTA($A36:$F36)=0,"",IF(OR($C36="",$D36=""),"Incompleta",IF(COUNTIFS(Listas!$F$2:$F$8,$C36,Listas!$G$2:$G$8,$D36)&gt;0,"OK","Revisar tipo x nível")))</f>
        <v/>
      </c>
      <c r="N36" s="17">
        <f>IF(COUNTA($A36:$F36)=0,"",IF(OR($A36="",$B36=""),"Cadastro incompleto",IF(OR($C36="",$D36="",$E36="",$F36=""),"Sem código",IF($K36&lt;&gt;"OK","Revisar código",IF($J36&lt;&gt;"OK","Revisar prefixo",IF($L36="Duplicado","Duplicado",IF($M36&lt;&gt;"OK","Revisar embalagem","Válido")))))))</f>
        <v/>
      </c>
      <c r="O36" s="14" t="n"/>
    </row>
    <row r="37" ht="22" customHeight="1">
      <c r="A37" s="13" t="n"/>
      <c r="B37" s="14" t="n"/>
      <c r="C37" s="15" t="n"/>
      <c r="D37" s="15" t="n"/>
      <c r="E37" s="16" t="n"/>
      <c r="F37" s="16" t="n"/>
      <c r="G37" s="17">
        <f>IF($K37&lt;&gt;"OK","",MOD(10-MOD(SUMPRODUCT(--MID($F37,ROW(INDIRECT("1:"&amp;LEN($F37))),1),IF(MOD(LEN($F37)-ROW(INDIRECT("1:"&amp;LEN($F37))),2)=0,3,1)),10),10))</f>
        <v/>
      </c>
      <c r="H37" s="18">
        <f>IF($G37="","",$F37&amp;TEXT($G37,"0"))</f>
        <v/>
      </c>
      <c r="I37" s="18">
        <f>IF($N37="Válido",$H37,"")</f>
        <v/>
      </c>
      <c r="J37" s="17">
        <f>IF(COUNTA($A37:$F37)=0,"",IF(OR($C37="",$E37="",$F37=""),"Incompleto",IF(NOT(IFERROR($E37=TEXT(--$E37,REPT("0",LEN($E37))),FALSE)),"Prefixo inválido",IF($C37="GTIN-14",IF(MID($F37,2,LEN($E37))=$E37,"OK","Prefixo não confere"),IF(LEFT($F37,LEN($E37))=$E37,"OK","Prefixo não confere")))))</f>
        <v/>
      </c>
      <c r="K37" s="17">
        <f>IF(COUNTA($A37:$F37)=0,"",IF(OR($C37="",$F37=""),"Incompleta",IFERROR(IF(AND(LEN($F37)=VLOOKUP($C37,Listas!$A$2:$B$5,2,FALSE)-1,$F37=TEXT(--$F37,REPT("0",LEN($F37)))),"OK","Base inválida"),"Tipo inválido")))</f>
        <v/>
      </c>
      <c r="L37" s="17">
        <f>IF($H37="","",IF(COUNTIF($H$6:$H$205,$H37)&gt;1,"Duplicado","Único"))</f>
        <v/>
      </c>
      <c r="M37" s="17">
        <f>IF(COUNTA($A37:$F37)=0,"",IF(OR($C37="",$D37=""),"Incompleta",IF(COUNTIFS(Listas!$F$2:$F$8,$C37,Listas!$G$2:$G$8,$D37)&gt;0,"OK","Revisar tipo x nível")))</f>
        <v/>
      </c>
      <c r="N37" s="17">
        <f>IF(COUNTA($A37:$F37)=0,"",IF(OR($A37="",$B37=""),"Cadastro incompleto",IF(OR($C37="",$D37="",$E37="",$F37=""),"Sem código",IF($K37&lt;&gt;"OK","Revisar código",IF($J37&lt;&gt;"OK","Revisar prefixo",IF($L37="Duplicado","Duplicado",IF($M37&lt;&gt;"OK","Revisar embalagem","Válido")))))))</f>
        <v/>
      </c>
      <c r="O37" s="14" t="n"/>
    </row>
    <row r="38" ht="22" customHeight="1">
      <c r="A38" s="13" t="n"/>
      <c r="B38" s="14" t="n"/>
      <c r="C38" s="15" t="n"/>
      <c r="D38" s="15" t="n"/>
      <c r="E38" s="16" t="n"/>
      <c r="F38" s="16" t="n"/>
      <c r="G38" s="17">
        <f>IF($K38&lt;&gt;"OK","",MOD(10-MOD(SUMPRODUCT(--MID($F38,ROW(INDIRECT("1:"&amp;LEN($F38))),1),IF(MOD(LEN($F38)-ROW(INDIRECT("1:"&amp;LEN($F38))),2)=0,3,1)),10),10))</f>
        <v/>
      </c>
      <c r="H38" s="18">
        <f>IF($G38="","",$F38&amp;TEXT($G38,"0"))</f>
        <v/>
      </c>
      <c r="I38" s="18">
        <f>IF($N38="Válido",$H38,"")</f>
        <v/>
      </c>
      <c r="J38" s="17">
        <f>IF(COUNTA($A38:$F38)=0,"",IF(OR($C38="",$E38="",$F38=""),"Incompleto",IF(NOT(IFERROR($E38=TEXT(--$E38,REPT("0",LEN($E38))),FALSE)),"Prefixo inválido",IF($C38="GTIN-14",IF(MID($F38,2,LEN($E38))=$E38,"OK","Prefixo não confere"),IF(LEFT($F38,LEN($E38))=$E38,"OK","Prefixo não confere")))))</f>
        <v/>
      </c>
      <c r="K38" s="17">
        <f>IF(COUNTA($A38:$F38)=0,"",IF(OR($C38="",$F38=""),"Incompleta",IFERROR(IF(AND(LEN($F38)=VLOOKUP($C38,Listas!$A$2:$B$5,2,FALSE)-1,$F38=TEXT(--$F38,REPT("0",LEN($F38)))),"OK","Base inválida"),"Tipo inválido")))</f>
        <v/>
      </c>
      <c r="L38" s="17">
        <f>IF($H38="","",IF(COUNTIF($H$6:$H$205,$H38)&gt;1,"Duplicado","Único"))</f>
        <v/>
      </c>
      <c r="M38" s="17">
        <f>IF(COUNTA($A38:$F38)=0,"",IF(OR($C38="",$D38=""),"Incompleta",IF(COUNTIFS(Listas!$F$2:$F$8,$C38,Listas!$G$2:$G$8,$D38)&gt;0,"OK","Revisar tipo x nível")))</f>
        <v/>
      </c>
      <c r="N38" s="17">
        <f>IF(COUNTA($A38:$F38)=0,"",IF(OR($A38="",$B38=""),"Cadastro incompleto",IF(OR($C38="",$D38="",$E38="",$F38=""),"Sem código",IF($K38&lt;&gt;"OK","Revisar código",IF($J38&lt;&gt;"OK","Revisar prefixo",IF($L38="Duplicado","Duplicado",IF($M38&lt;&gt;"OK","Revisar embalagem","Válido")))))))</f>
        <v/>
      </c>
      <c r="O38" s="14" t="n"/>
    </row>
    <row r="39" ht="22" customHeight="1">
      <c r="A39" s="13" t="n"/>
      <c r="B39" s="14" t="n"/>
      <c r="C39" s="15" t="n"/>
      <c r="D39" s="15" t="n"/>
      <c r="E39" s="16" t="n"/>
      <c r="F39" s="16" t="n"/>
      <c r="G39" s="17">
        <f>IF($K39&lt;&gt;"OK","",MOD(10-MOD(SUMPRODUCT(--MID($F39,ROW(INDIRECT("1:"&amp;LEN($F39))),1),IF(MOD(LEN($F39)-ROW(INDIRECT("1:"&amp;LEN($F39))),2)=0,3,1)),10),10))</f>
        <v/>
      </c>
      <c r="H39" s="18">
        <f>IF($G39="","",$F39&amp;TEXT($G39,"0"))</f>
        <v/>
      </c>
      <c r="I39" s="18">
        <f>IF($N39="Válido",$H39,"")</f>
        <v/>
      </c>
      <c r="J39" s="17">
        <f>IF(COUNTA($A39:$F39)=0,"",IF(OR($C39="",$E39="",$F39=""),"Incompleto",IF(NOT(IFERROR($E39=TEXT(--$E39,REPT("0",LEN($E39))),FALSE)),"Prefixo inválido",IF($C39="GTIN-14",IF(MID($F39,2,LEN($E39))=$E39,"OK","Prefixo não confere"),IF(LEFT($F39,LEN($E39))=$E39,"OK","Prefixo não confere")))))</f>
        <v/>
      </c>
      <c r="K39" s="17">
        <f>IF(COUNTA($A39:$F39)=0,"",IF(OR($C39="",$F39=""),"Incompleta",IFERROR(IF(AND(LEN($F39)=VLOOKUP($C39,Listas!$A$2:$B$5,2,FALSE)-1,$F39=TEXT(--$F39,REPT("0",LEN($F39)))),"OK","Base inválida"),"Tipo inválido")))</f>
        <v/>
      </c>
      <c r="L39" s="17">
        <f>IF($H39="","",IF(COUNTIF($H$6:$H$205,$H39)&gt;1,"Duplicado","Único"))</f>
        <v/>
      </c>
      <c r="M39" s="17">
        <f>IF(COUNTA($A39:$F39)=0,"",IF(OR($C39="",$D39=""),"Incompleta",IF(COUNTIFS(Listas!$F$2:$F$8,$C39,Listas!$G$2:$G$8,$D39)&gt;0,"OK","Revisar tipo x nível")))</f>
        <v/>
      </c>
      <c r="N39" s="17">
        <f>IF(COUNTA($A39:$F39)=0,"",IF(OR($A39="",$B39=""),"Cadastro incompleto",IF(OR($C39="",$D39="",$E39="",$F39=""),"Sem código",IF($K39&lt;&gt;"OK","Revisar código",IF($J39&lt;&gt;"OK","Revisar prefixo",IF($L39="Duplicado","Duplicado",IF($M39&lt;&gt;"OK","Revisar embalagem","Válido")))))))</f>
        <v/>
      </c>
      <c r="O39" s="14" t="n"/>
    </row>
    <row r="40" ht="22" customHeight="1">
      <c r="A40" s="13" t="n"/>
      <c r="B40" s="14" t="n"/>
      <c r="C40" s="15" t="n"/>
      <c r="D40" s="15" t="n"/>
      <c r="E40" s="16" t="n"/>
      <c r="F40" s="16" t="n"/>
      <c r="G40" s="17">
        <f>IF($K40&lt;&gt;"OK","",MOD(10-MOD(SUMPRODUCT(--MID($F40,ROW(INDIRECT("1:"&amp;LEN($F40))),1),IF(MOD(LEN($F40)-ROW(INDIRECT("1:"&amp;LEN($F40))),2)=0,3,1)),10),10))</f>
        <v/>
      </c>
      <c r="H40" s="18">
        <f>IF($G40="","",$F40&amp;TEXT($G40,"0"))</f>
        <v/>
      </c>
      <c r="I40" s="18">
        <f>IF($N40="Válido",$H40,"")</f>
        <v/>
      </c>
      <c r="J40" s="17">
        <f>IF(COUNTA($A40:$F40)=0,"",IF(OR($C40="",$E40="",$F40=""),"Incompleto",IF(NOT(IFERROR($E40=TEXT(--$E40,REPT("0",LEN($E40))),FALSE)),"Prefixo inválido",IF($C40="GTIN-14",IF(MID($F40,2,LEN($E40))=$E40,"OK","Prefixo não confere"),IF(LEFT($F40,LEN($E40))=$E40,"OK","Prefixo não confere")))))</f>
        <v/>
      </c>
      <c r="K40" s="17">
        <f>IF(COUNTA($A40:$F40)=0,"",IF(OR($C40="",$F40=""),"Incompleta",IFERROR(IF(AND(LEN($F40)=VLOOKUP($C40,Listas!$A$2:$B$5,2,FALSE)-1,$F40=TEXT(--$F40,REPT("0",LEN($F40)))),"OK","Base inválida"),"Tipo inválido")))</f>
        <v/>
      </c>
      <c r="L40" s="17">
        <f>IF($H40="","",IF(COUNTIF($H$6:$H$205,$H40)&gt;1,"Duplicado","Único"))</f>
        <v/>
      </c>
      <c r="M40" s="17">
        <f>IF(COUNTA($A40:$F40)=0,"",IF(OR($C40="",$D40=""),"Incompleta",IF(COUNTIFS(Listas!$F$2:$F$8,$C40,Listas!$G$2:$G$8,$D40)&gt;0,"OK","Revisar tipo x nível")))</f>
        <v/>
      </c>
      <c r="N40" s="17">
        <f>IF(COUNTA($A40:$F40)=0,"",IF(OR($A40="",$B40=""),"Cadastro incompleto",IF(OR($C40="",$D40="",$E40="",$F40=""),"Sem código",IF($K40&lt;&gt;"OK","Revisar código",IF($J40&lt;&gt;"OK","Revisar prefixo",IF($L40="Duplicado","Duplicado",IF($M40&lt;&gt;"OK","Revisar embalagem","Válido")))))))</f>
        <v/>
      </c>
      <c r="O40" s="14" t="n"/>
    </row>
    <row r="41" ht="22" customHeight="1">
      <c r="A41" s="13" t="n"/>
      <c r="B41" s="14" t="n"/>
      <c r="C41" s="15" t="n"/>
      <c r="D41" s="15" t="n"/>
      <c r="E41" s="16" t="n"/>
      <c r="F41" s="16" t="n"/>
      <c r="G41" s="17">
        <f>IF($K41&lt;&gt;"OK","",MOD(10-MOD(SUMPRODUCT(--MID($F41,ROW(INDIRECT("1:"&amp;LEN($F41))),1),IF(MOD(LEN($F41)-ROW(INDIRECT("1:"&amp;LEN($F41))),2)=0,3,1)),10),10))</f>
        <v/>
      </c>
      <c r="H41" s="18">
        <f>IF($G41="","",$F41&amp;TEXT($G41,"0"))</f>
        <v/>
      </c>
      <c r="I41" s="18">
        <f>IF($N41="Válido",$H41,"")</f>
        <v/>
      </c>
      <c r="J41" s="17">
        <f>IF(COUNTA($A41:$F41)=0,"",IF(OR($C41="",$E41="",$F41=""),"Incompleto",IF(NOT(IFERROR($E41=TEXT(--$E41,REPT("0",LEN($E41))),FALSE)),"Prefixo inválido",IF($C41="GTIN-14",IF(MID($F41,2,LEN($E41))=$E41,"OK","Prefixo não confere"),IF(LEFT($F41,LEN($E41))=$E41,"OK","Prefixo não confere")))))</f>
        <v/>
      </c>
      <c r="K41" s="17">
        <f>IF(COUNTA($A41:$F41)=0,"",IF(OR($C41="",$F41=""),"Incompleta",IFERROR(IF(AND(LEN($F41)=VLOOKUP($C41,Listas!$A$2:$B$5,2,FALSE)-1,$F41=TEXT(--$F41,REPT("0",LEN($F41)))),"OK","Base inválida"),"Tipo inválido")))</f>
        <v/>
      </c>
      <c r="L41" s="17">
        <f>IF($H41="","",IF(COUNTIF($H$6:$H$205,$H41)&gt;1,"Duplicado","Único"))</f>
        <v/>
      </c>
      <c r="M41" s="17">
        <f>IF(COUNTA($A41:$F41)=0,"",IF(OR($C41="",$D41=""),"Incompleta",IF(COUNTIFS(Listas!$F$2:$F$8,$C41,Listas!$G$2:$G$8,$D41)&gt;0,"OK","Revisar tipo x nível")))</f>
        <v/>
      </c>
      <c r="N41" s="17">
        <f>IF(COUNTA($A41:$F41)=0,"",IF(OR($A41="",$B41=""),"Cadastro incompleto",IF(OR($C41="",$D41="",$E41="",$F41=""),"Sem código",IF($K41&lt;&gt;"OK","Revisar código",IF($J41&lt;&gt;"OK","Revisar prefixo",IF($L41="Duplicado","Duplicado",IF($M41&lt;&gt;"OK","Revisar embalagem","Válido")))))))</f>
        <v/>
      </c>
      <c r="O41" s="14" t="n"/>
    </row>
    <row r="42" ht="22" customHeight="1">
      <c r="A42" s="13" t="n"/>
      <c r="B42" s="14" t="n"/>
      <c r="C42" s="15" t="n"/>
      <c r="D42" s="15" t="n"/>
      <c r="E42" s="16" t="n"/>
      <c r="F42" s="16" t="n"/>
      <c r="G42" s="17">
        <f>IF($K42&lt;&gt;"OK","",MOD(10-MOD(SUMPRODUCT(--MID($F42,ROW(INDIRECT("1:"&amp;LEN($F42))),1),IF(MOD(LEN($F42)-ROW(INDIRECT("1:"&amp;LEN($F42))),2)=0,3,1)),10),10))</f>
        <v/>
      </c>
      <c r="H42" s="18">
        <f>IF($G42="","",$F42&amp;TEXT($G42,"0"))</f>
        <v/>
      </c>
      <c r="I42" s="18">
        <f>IF($N42="Válido",$H42,"")</f>
        <v/>
      </c>
      <c r="J42" s="17">
        <f>IF(COUNTA($A42:$F42)=0,"",IF(OR($C42="",$E42="",$F42=""),"Incompleto",IF(NOT(IFERROR($E42=TEXT(--$E42,REPT("0",LEN($E42))),FALSE)),"Prefixo inválido",IF($C42="GTIN-14",IF(MID($F42,2,LEN($E42))=$E42,"OK","Prefixo não confere"),IF(LEFT($F42,LEN($E42))=$E42,"OK","Prefixo não confere")))))</f>
        <v/>
      </c>
      <c r="K42" s="17">
        <f>IF(COUNTA($A42:$F42)=0,"",IF(OR($C42="",$F42=""),"Incompleta",IFERROR(IF(AND(LEN($F42)=VLOOKUP($C42,Listas!$A$2:$B$5,2,FALSE)-1,$F42=TEXT(--$F42,REPT("0",LEN($F42)))),"OK","Base inválida"),"Tipo inválido")))</f>
        <v/>
      </c>
      <c r="L42" s="17">
        <f>IF($H42="","",IF(COUNTIF($H$6:$H$205,$H42)&gt;1,"Duplicado","Único"))</f>
        <v/>
      </c>
      <c r="M42" s="17">
        <f>IF(COUNTA($A42:$F42)=0,"",IF(OR($C42="",$D42=""),"Incompleta",IF(COUNTIFS(Listas!$F$2:$F$8,$C42,Listas!$G$2:$G$8,$D42)&gt;0,"OK","Revisar tipo x nível")))</f>
        <v/>
      </c>
      <c r="N42" s="17">
        <f>IF(COUNTA($A42:$F42)=0,"",IF(OR($A42="",$B42=""),"Cadastro incompleto",IF(OR($C42="",$D42="",$E42="",$F42=""),"Sem código",IF($K42&lt;&gt;"OK","Revisar código",IF($J42&lt;&gt;"OK","Revisar prefixo",IF($L42="Duplicado","Duplicado",IF($M42&lt;&gt;"OK","Revisar embalagem","Válido")))))))</f>
        <v/>
      </c>
      <c r="O42" s="14" t="n"/>
    </row>
    <row r="43" ht="22" customHeight="1">
      <c r="A43" s="13" t="n"/>
      <c r="B43" s="14" t="n"/>
      <c r="C43" s="15" t="n"/>
      <c r="D43" s="15" t="n"/>
      <c r="E43" s="16" t="n"/>
      <c r="F43" s="16" t="n"/>
      <c r="G43" s="17">
        <f>IF($K43&lt;&gt;"OK","",MOD(10-MOD(SUMPRODUCT(--MID($F43,ROW(INDIRECT("1:"&amp;LEN($F43))),1),IF(MOD(LEN($F43)-ROW(INDIRECT("1:"&amp;LEN($F43))),2)=0,3,1)),10),10))</f>
        <v/>
      </c>
      <c r="H43" s="18">
        <f>IF($G43="","",$F43&amp;TEXT($G43,"0"))</f>
        <v/>
      </c>
      <c r="I43" s="18">
        <f>IF($N43="Válido",$H43,"")</f>
        <v/>
      </c>
      <c r="J43" s="17">
        <f>IF(COUNTA($A43:$F43)=0,"",IF(OR($C43="",$E43="",$F43=""),"Incompleto",IF(NOT(IFERROR($E43=TEXT(--$E43,REPT("0",LEN($E43))),FALSE)),"Prefixo inválido",IF($C43="GTIN-14",IF(MID($F43,2,LEN($E43))=$E43,"OK","Prefixo não confere"),IF(LEFT($F43,LEN($E43))=$E43,"OK","Prefixo não confere")))))</f>
        <v/>
      </c>
      <c r="K43" s="17">
        <f>IF(COUNTA($A43:$F43)=0,"",IF(OR($C43="",$F43=""),"Incompleta",IFERROR(IF(AND(LEN($F43)=VLOOKUP($C43,Listas!$A$2:$B$5,2,FALSE)-1,$F43=TEXT(--$F43,REPT("0",LEN($F43)))),"OK","Base inválida"),"Tipo inválido")))</f>
        <v/>
      </c>
      <c r="L43" s="17">
        <f>IF($H43="","",IF(COUNTIF($H$6:$H$205,$H43)&gt;1,"Duplicado","Único"))</f>
        <v/>
      </c>
      <c r="M43" s="17">
        <f>IF(COUNTA($A43:$F43)=0,"",IF(OR($C43="",$D43=""),"Incompleta",IF(COUNTIFS(Listas!$F$2:$F$8,$C43,Listas!$G$2:$G$8,$D43)&gt;0,"OK","Revisar tipo x nível")))</f>
        <v/>
      </c>
      <c r="N43" s="17">
        <f>IF(COUNTA($A43:$F43)=0,"",IF(OR($A43="",$B43=""),"Cadastro incompleto",IF(OR($C43="",$D43="",$E43="",$F43=""),"Sem código",IF($K43&lt;&gt;"OK","Revisar código",IF($J43&lt;&gt;"OK","Revisar prefixo",IF($L43="Duplicado","Duplicado",IF($M43&lt;&gt;"OK","Revisar embalagem","Válido")))))))</f>
        <v/>
      </c>
      <c r="O43" s="14" t="n"/>
    </row>
    <row r="44" ht="22" customHeight="1">
      <c r="A44" s="13" t="n"/>
      <c r="B44" s="14" t="n"/>
      <c r="C44" s="15" t="n"/>
      <c r="D44" s="15" t="n"/>
      <c r="E44" s="16" t="n"/>
      <c r="F44" s="16" t="n"/>
      <c r="G44" s="17">
        <f>IF($K44&lt;&gt;"OK","",MOD(10-MOD(SUMPRODUCT(--MID($F44,ROW(INDIRECT("1:"&amp;LEN($F44))),1),IF(MOD(LEN($F44)-ROW(INDIRECT("1:"&amp;LEN($F44))),2)=0,3,1)),10),10))</f>
        <v/>
      </c>
      <c r="H44" s="18">
        <f>IF($G44="","",$F44&amp;TEXT($G44,"0"))</f>
        <v/>
      </c>
      <c r="I44" s="18">
        <f>IF($N44="Válido",$H44,"")</f>
        <v/>
      </c>
      <c r="J44" s="17">
        <f>IF(COUNTA($A44:$F44)=0,"",IF(OR($C44="",$E44="",$F44=""),"Incompleto",IF(NOT(IFERROR($E44=TEXT(--$E44,REPT("0",LEN($E44))),FALSE)),"Prefixo inválido",IF($C44="GTIN-14",IF(MID($F44,2,LEN($E44))=$E44,"OK","Prefixo não confere"),IF(LEFT($F44,LEN($E44))=$E44,"OK","Prefixo não confere")))))</f>
        <v/>
      </c>
      <c r="K44" s="17">
        <f>IF(COUNTA($A44:$F44)=0,"",IF(OR($C44="",$F44=""),"Incompleta",IFERROR(IF(AND(LEN($F44)=VLOOKUP($C44,Listas!$A$2:$B$5,2,FALSE)-1,$F44=TEXT(--$F44,REPT("0",LEN($F44)))),"OK","Base inválida"),"Tipo inválido")))</f>
        <v/>
      </c>
      <c r="L44" s="17">
        <f>IF($H44="","",IF(COUNTIF($H$6:$H$205,$H44)&gt;1,"Duplicado","Único"))</f>
        <v/>
      </c>
      <c r="M44" s="17">
        <f>IF(COUNTA($A44:$F44)=0,"",IF(OR($C44="",$D44=""),"Incompleta",IF(COUNTIFS(Listas!$F$2:$F$8,$C44,Listas!$G$2:$G$8,$D44)&gt;0,"OK","Revisar tipo x nível")))</f>
        <v/>
      </c>
      <c r="N44" s="17">
        <f>IF(COUNTA($A44:$F44)=0,"",IF(OR($A44="",$B44=""),"Cadastro incompleto",IF(OR($C44="",$D44="",$E44="",$F44=""),"Sem código",IF($K44&lt;&gt;"OK","Revisar código",IF($J44&lt;&gt;"OK","Revisar prefixo",IF($L44="Duplicado","Duplicado",IF($M44&lt;&gt;"OK","Revisar embalagem","Válido")))))))</f>
        <v/>
      </c>
      <c r="O44" s="14" t="n"/>
    </row>
    <row r="45" ht="22" customHeight="1">
      <c r="A45" s="13" t="n"/>
      <c r="B45" s="14" t="n"/>
      <c r="C45" s="15" t="n"/>
      <c r="D45" s="15" t="n"/>
      <c r="E45" s="16" t="n"/>
      <c r="F45" s="16" t="n"/>
      <c r="G45" s="17">
        <f>IF($K45&lt;&gt;"OK","",MOD(10-MOD(SUMPRODUCT(--MID($F45,ROW(INDIRECT("1:"&amp;LEN($F45))),1),IF(MOD(LEN($F45)-ROW(INDIRECT("1:"&amp;LEN($F45))),2)=0,3,1)),10),10))</f>
        <v/>
      </c>
      <c r="H45" s="18">
        <f>IF($G45="","",$F45&amp;TEXT($G45,"0"))</f>
        <v/>
      </c>
      <c r="I45" s="18">
        <f>IF($N45="Válido",$H45,"")</f>
        <v/>
      </c>
      <c r="J45" s="17">
        <f>IF(COUNTA($A45:$F45)=0,"",IF(OR($C45="",$E45="",$F45=""),"Incompleto",IF(NOT(IFERROR($E45=TEXT(--$E45,REPT("0",LEN($E45))),FALSE)),"Prefixo inválido",IF($C45="GTIN-14",IF(MID($F45,2,LEN($E45))=$E45,"OK","Prefixo não confere"),IF(LEFT($F45,LEN($E45))=$E45,"OK","Prefixo não confere")))))</f>
        <v/>
      </c>
      <c r="K45" s="17">
        <f>IF(COUNTA($A45:$F45)=0,"",IF(OR($C45="",$F45=""),"Incompleta",IFERROR(IF(AND(LEN($F45)=VLOOKUP($C45,Listas!$A$2:$B$5,2,FALSE)-1,$F45=TEXT(--$F45,REPT("0",LEN($F45)))),"OK","Base inválida"),"Tipo inválido")))</f>
        <v/>
      </c>
      <c r="L45" s="17">
        <f>IF($H45="","",IF(COUNTIF($H$6:$H$205,$H45)&gt;1,"Duplicado","Único"))</f>
        <v/>
      </c>
      <c r="M45" s="17">
        <f>IF(COUNTA($A45:$F45)=0,"",IF(OR($C45="",$D45=""),"Incompleta",IF(COUNTIFS(Listas!$F$2:$F$8,$C45,Listas!$G$2:$G$8,$D45)&gt;0,"OK","Revisar tipo x nível")))</f>
        <v/>
      </c>
      <c r="N45" s="17">
        <f>IF(COUNTA($A45:$F45)=0,"",IF(OR($A45="",$B45=""),"Cadastro incompleto",IF(OR($C45="",$D45="",$E45="",$F45=""),"Sem código",IF($K45&lt;&gt;"OK","Revisar código",IF($J45&lt;&gt;"OK","Revisar prefixo",IF($L45="Duplicado","Duplicado",IF($M45&lt;&gt;"OK","Revisar embalagem","Válido")))))))</f>
        <v/>
      </c>
      <c r="O45" s="14" t="n"/>
    </row>
    <row r="46" ht="22" customHeight="1">
      <c r="A46" s="13" t="n"/>
      <c r="B46" s="14" t="n"/>
      <c r="C46" s="15" t="n"/>
      <c r="D46" s="15" t="n"/>
      <c r="E46" s="16" t="n"/>
      <c r="F46" s="16" t="n"/>
      <c r="G46" s="17">
        <f>IF($K46&lt;&gt;"OK","",MOD(10-MOD(SUMPRODUCT(--MID($F46,ROW(INDIRECT("1:"&amp;LEN($F46))),1),IF(MOD(LEN($F46)-ROW(INDIRECT("1:"&amp;LEN($F46))),2)=0,3,1)),10),10))</f>
        <v/>
      </c>
      <c r="H46" s="18">
        <f>IF($G46="","",$F46&amp;TEXT($G46,"0"))</f>
        <v/>
      </c>
      <c r="I46" s="18">
        <f>IF($N46="Válido",$H46,"")</f>
        <v/>
      </c>
      <c r="J46" s="17">
        <f>IF(COUNTA($A46:$F46)=0,"",IF(OR($C46="",$E46="",$F46=""),"Incompleto",IF(NOT(IFERROR($E46=TEXT(--$E46,REPT("0",LEN($E46))),FALSE)),"Prefixo inválido",IF($C46="GTIN-14",IF(MID($F46,2,LEN($E46))=$E46,"OK","Prefixo não confere"),IF(LEFT($F46,LEN($E46))=$E46,"OK","Prefixo não confere")))))</f>
        <v/>
      </c>
      <c r="K46" s="17">
        <f>IF(COUNTA($A46:$F46)=0,"",IF(OR($C46="",$F46=""),"Incompleta",IFERROR(IF(AND(LEN($F46)=VLOOKUP($C46,Listas!$A$2:$B$5,2,FALSE)-1,$F46=TEXT(--$F46,REPT("0",LEN($F46)))),"OK","Base inválida"),"Tipo inválido")))</f>
        <v/>
      </c>
      <c r="L46" s="17">
        <f>IF($H46="","",IF(COUNTIF($H$6:$H$205,$H46)&gt;1,"Duplicado","Único"))</f>
        <v/>
      </c>
      <c r="M46" s="17">
        <f>IF(COUNTA($A46:$F46)=0,"",IF(OR($C46="",$D46=""),"Incompleta",IF(COUNTIFS(Listas!$F$2:$F$8,$C46,Listas!$G$2:$G$8,$D46)&gt;0,"OK","Revisar tipo x nível")))</f>
        <v/>
      </c>
      <c r="N46" s="17">
        <f>IF(COUNTA($A46:$F46)=0,"",IF(OR($A46="",$B46=""),"Cadastro incompleto",IF(OR($C46="",$D46="",$E46="",$F46=""),"Sem código",IF($K46&lt;&gt;"OK","Revisar código",IF($J46&lt;&gt;"OK","Revisar prefixo",IF($L46="Duplicado","Duplicado",IF($M46&lt;&gt;"OK","Revisar embalagem","Válido")))))))</f>
        <v/>
      </c>
      <c r="O46" s="14" t="n"/>
    </row>
    <row r="47" ht="22" customHeight="1">
      <c r="A47" s="13" t="n"/>
      <c r="B47" s="14" t="n"/>
      <c r="C47" s="15" t="n"/>
      <c r="D47" s="15" t="n"/>
      <c r="E47" s="16" t="n"/>
      <c r="F47" s="16" t="n"/>
      <c r="G47" s="17">
        <f>IF($K47&lt;&gt;"OK","",MOD(10-MOD(SUMPRODUCT(--MID($F47,ROW(INDIRECT("1:"&amp;LEN($F47))),1),IF(MOD(LEN($F47)-ROW(INDIRECT("1:"&amp;LEN($F47))),2)=0,3,1)),10),10))</f>
        <v/>
      </c>
      <c r="H47" s="18">
        <f>IF($G47="","",$F47&amp;TEXT($G47,"0"))</f>
        <v/>
      </c>
      <c r="I47" s="18">
        <f>IF($N47="Válido",$H47,"")</f>
        <v/>
      </c>
      <c r="J47" s="17">
        <f>IF(COUNTA($A47:$F47)=0,"",IF(OR($C47="",$E47="",$F47=""),"Incompleto",IF(NOT(IFERROR($E47=TEXT(--$E47,REPT("0",LEN($E47))),FALSE)),"Prefixo inválido",IF($C47="GTIN-14",IF(MID($F47,2,LEN($E47))=$E47,"OK","Prefixo não confere"),IF(LEFT($F47,LEN($E47))=$E47,"OK","Prefixo não confere")))))</f>
        <v/>
      </c>
      <c r="K47" s="17">
        <f>IF(COUNTA($A47:$F47)=0,"",IF(OR($C47="",$F47=""),"Incompleta",IFERROR(IF(AND(LEN($F47)=VLOOKUP($C47,Listas!$A$2:$B$5,2,FALSE)-1,$F47=TEXT(--$F47,REPT("0",LEN($F47)))),"OK","Base inválida"),"Tipo inválido")))</f>
        <v/>
      </c>
      <c r="L47" s="17">
        <f>IF($H47="","",IF(COUNTIF($H$6:$H$205,$H47)&gt;1,"Duplicado","Único"))</f>
        <v/>
      </c>
      <c r="M47" s="17">
        <f>IF(COUNTA($A47:$F47)=0,"",IF(OR($C47="",$D47=""),"Incompleta",IF(COUNTIFS(Listas!$F$2:$F$8,$C47,Listas!$G$2:$G$8,$D47)&gt;0,"OK","Revisar tipo x nível")))</f>
        <v/>
      </c>
      <c r="N47" s="17">
        <f>IF(COUNTA($A47:$F47)=0,"",IF(OR($A47="",$B47=""),"Cadastro incompleto",IF(OR($C47="",$D47="",$E47="",$F47=""),"Sem código",IF($K47&lt;&gt;"OK","Revisar código",IF($J47&lt;&gt;"OK","Revisar prefixo",IF($L47="Duplicado","Duplicado",IF($M47&lt;&gt;"OK","Revisar embalagem","Válido")))))))</f>
        <v/>
      </c>
      <c r="O47" s="14" t="n"/>
    </row>
    <row r="48" ht="22" customHeight="1">
      <c r="A48" s="13" t="n"/>
      <c r="B48" s="14" t="n"/>
      <c r="C48" s="15" t="n"/>
      <c r="D48" s="15" t="n"/>
      <c r="E48" s="16" t="n"/>
      <c r="F48" s="16" t="n"/>
      <c r="G48" s="17">
        <f>IF($K48&lt;&gt;"OK","",MOD(10-MOD(SUMPRODUCT(--MID($F48,ROW(INDIRECT("1:"&amp;LEN($F48))),1),IF(MOD(LEN($F48)-ROW(INDIRECT("1:"&amp;LEN($F48))),2)=0,3,1)),10),10))</f>
        <v/>
      </c>
      <c r="H48" s="18">
        <f>IF($G48="","",$F48&amp;TEXT($G48,"0"))</f>
        <v/>
      </c>
      <c r="I48" s="18">
        <f>IF($N48="Válido",$H48,"")</f>
        <v/>
      </c>
      <c r="J48" s="17">
        <f>IF(COUNTA($A48:$F48)=0,"",IF(OR($C48="",$E48="",$F48=""),"Incompleto",IF(NOT(IFERROR($E48=TEXT(--$E48,REPT("0",LEN($E48))),FALSE)),"Prefixo inválido",IF($C48="GTIN-14",IF(MID($F48,2,LEN($E48))=$E48,"OK","Prefixo não confere"),IF(LEFT($F48,LEN($E48))=$E48,"OK","Prefixo não confere")))))</f>
        <v/>
      </c>
      <c r="K48" s="17">
        <f>IF(COUNTA($A48:$F48)=0,"",IF(OR($C48="",$F48=""),"Incompleta",IFERROR(IF(AND(LEN($F48)=VLOOKUP($C48,Listas!$A$2:$B$5,2,FALSE)-1,$F48=TEXT(--$F48,REPT("0",LEN($F48)))),"OK","Base inválida"),"Tipo inválido")))</f>
        <v/>
      </c>
      <c r="L48" s="17">
        <f>IF($H48="","",IF(COUNTIF($H$6:$H$205,$H48)&gt;1,"Duplicado","Único"))</f>
        <v/>
      </c>
      <c r="M48" s="17">
        <f>IF(COUNTA($A48:$F48)=0,"",IF(OR($C48="",$D48=""),"Incompleta",IF(COUNTIFS(Listas!$F$2:$F$8,$C48,Listas!$G$2:$G$8,$D48)&gt;0,"OK","Revisar tipo x nível")))</f>
        <v/>
      </c>
      <c r="N48" s="17">
        <f>IF(COUNTA($A48:$F48)=0,"",IF(OR($A48="",$B48=""),"Cadastro incompleto",IF(OR($C48="",$D48="",$E48="",$F48=""),"Sem código",IF($K48&lt;&gt;"OK","Revisar código",IF($J48&lt;&gt;"OK","Revisar prefixo",IF($L48="Duplicado","Duplicado",IF($M48&lt;&gt;"OK","Revisar embalagem","Válido")))))))</f>
        <v/>
      </c>
      <c r="O48" s="14" t="n"/>
    </row>
    <row r="49" ht="22" customHeight="1">
      <c r="A49" s="13" t="n"/>
      <c r="B49" s="14" t="n"/>
      <c r="C49" s="15" t="n"/>
      <c r="D49" s="15" t="n"/>
      <c r="E49" s="16" t="n"/>
      <c r="F49" s="16" t="n"/>
      <c r="G49" s="17">
        <f>IF($K49&lt;&gt;"OK","",MOD(10-MOD(SUMPRODUCT(--MID($F49,ROW(INDIRECT("1:"&amp;LEN($F49))),1),IF(MOD(LEN($F49)-ROW(INDIRECT("1:"&amp;LEN($F49))),2)=0,3,1)),10),10))</f>
        <v/>
      </c>
      <c r="H49" s="18">
        <f>IF($G49="","",$F49&amp;TEXT($G49,"0"))</f>
        <v/>
      </c>
      <c r="I49" s="18">
        <f>IF($N49="Válido",$H49,"")</f>
        <v/>
      </c>
      <c r="J49" s="17">
        <f>IF(COUNTA($A49:$F49)=0,"",IF(OR($C49="",$E49="",$F49=""),"Incompleto",IF(NOT(IFERROR($E49=TEXT(--$E49,REPT("0",LEN($E49))),FALSE)),"Prefixo inválido",IF($C49="GTIN-14",IF(MID($F49,2,LEN($E49))=$E49,"OK","Prefixo não confere"),IF(LEFT($F49,LEN($E49))=$E49,"OK","Prefixo não confere")))))</f>
        <v/>
      </c>
      <c r="K49" s="17">
        <f>IF(COUNTA($A49:$F49)=0,"",IF(OR($C49="",$F49=""),"Incompleta",IFERROR(IF(AND(LEN($F49)=VLOOKUP($C49,Listas!$A$2:$B$5,2,FALSE)-1,$F49=TEXT(--$F49,REPT("0",LEN($F49)))),"OK","Base inválida"),"Tipo inválido")))</f>
        <v/>
      </c>
      <c r="L49" s="17">
        <f>IF($H49="","",IF(COUNTIF($H$6:$H$205,$H49)&gt;1,"Duplicado","Único"))</f>
        <v/>
      </c>
      <c r="M49" s="17">
        <f>IF(COUNTA($A49:$F49)=0,"",IF(OR($C49="",$D49=""),"Incompleta",IF(COUNTIFS(Listas!$F$2:$F$8,$C49,Listas!$G$2:$G$8,$D49)&gt;0,"OK","Revisar tipo x nível")))</f>
        <v/>
      </c>
      <c r="N49" s="17">
        <f>IF(COUNTA($A49:$F49)=0,"",IF(OR($A49="",$B49=""),"Cadastro incompleto",IF(OR($C49="",$D49="",$E49="",$F49=""),"Sem código",IF($K49&lt;&gt;"OK","Revisar código",IF($J49&lt;&gt;"OK","Revisar prefixo",IF($L49="Duplicado","Duplicado",IF($M49&lt;&gt;"OK","Revisar embalagem","Válido")))))))</f>
        <v/>
      </c>
      <c r="O49" s="14" t="n"/>
    </row>
    <row r="50" ht="22" customHeight="1">
      <c r="A50" s="13" t="n"/>
      <c r="B50" s="14" t="n"/>
      <c r="C50" s="15" t="n"/>
      <c r="D50" s="15" t="n"/>
      <c r="E50" s="16" t="n"/>
      <c r="F50" s="16" t="n"/>
      <c r="G50" s="17">
        <f>IF($K50&lt;&gt;"OK","",MOD(10-MOD(SUMPRODUCT(--MID($F50,ROW(INDIRECT("1:"&amp;LEN($F50))),1),IF(MOD(LEN($F50)-ROW(INDIRECT("1:"&amp;LEN($F50))),2)=0,3,1)),10),10))</f>
        <v/>
      </c>
      <c r="H50" s="18">
        <f>IF($G50="","",$F50&amp;TEXT($G50,"0"))</f>
        <v/>
      </c>
      <c r="I50" s="18">
        <f>IF($N50="Válido",$H50,"")</f>
        <v/>
      </c>
      <c r="J50" s="17">
        <f>IF(COUNTA($A50:$F50)=0,"",IF(OR($C50="",$E50="",$F50=""),"Incompleto",IF(NOT(IFERROR($E50=TEXT(--$E50,REPT("0",LEN($E50))),FALSE)),"Prefixo inválido",IF($C50="GTIN-14",IF(MID($F50,2,LEN($E50))=$E50,"OK","Prefixo não confere"),IF(LEFT($F50,LEN($E50))=$E50,"OK","Prefixo não confere")))))</f>
        <v/>
      </c>
      <c r="K50" s="17">
        <f>IF(COUNTA($A50:$F50)=0,"",IF(OR($C50="",$F50=""),"Incompleta",IFERROR(IF(AND(LEN($F50)=VLOOKUP($C50,Listas!$A$2:$B$5,2,FALSE)-1,$F50=TEXT(--$F50,REPT("0",LEN($F50)))),"OK","Base inválida"),"Tipo inválido")))</f>
        <v/>
      </c>
      <c r="L50" s="17">
        <f>IF($H50="","",IF(COUNTIF($H$6:$H$205,$H50)&gt;1,"Duplicado","Único"))</f>
        <v/>
      </c>
      <c r="M50" s="17">
        <f>IF(COUNTA($A50:$F50)=0,"",IF(OR($C50="",$D50=""),"Incompleta",IF(COUNTIFS(Listas!$F$2:$F$8,$C50,Listas!$G$2:$G$8,$D50)&gt;0,"OK","Revisar tipo x nível")))</f>
        <v/>
      </c>
      <c r="N50" s="17">
        <f>IF(COUNTA($A50:$F50)=0,"",IF(OR($A50="",$B50=""),"Cadastro incompleto",IF(OR($C50="",$D50="",$E50="",$F50=""),"Sem código",IF($K50&lt;&gt;"OK","Revisar código",IF($J50&lt;&gt;"OK","Revisar prefixo",IF($L50="Duplicado","Duplicado",IF($M50&lt;&gt;"OK","Revisar embalagem","Válido")))))))</f>
        <v/>
      </c>
      <c r="O50" s="14" t="n"/>
    </row>
    <row r="51" ht="22" customHeight="1">
      <c r="A51" s="13" t="n"/>
      <c r="B51" s="14" t="n"/>
      <c r="C51" s="15" t="n"/>
      <c r="D51" s="15" t="n"/>
      <c r="E51" s="16" t="n"/>
      <c r="F51" s="16" t="n"/>
      <c r="G51" s="17">
        <f>IF($K51&lt;&gt;"OK","",MOD(10-MOD(SUMPRODUCT(--MID($F51,ROW(INDIRECT("1:"&amp;LEN($F51))),1),IF(MOD(LEN($F51)-ROW(INDIRECT("1:"&amp;LEN($F51))),2)=0,3,1)),10),10))</f>
        <v/>
      </c>
      <c r="H51" s="18">
        <f>IF($G51="","",$F51&amp;TEXT($G51,"0"))</f>
        <v/>
      </c>
      <c r="I51" s="18">
        <f>IF($N51="Válido",$H51,"")</f>
        <v/>
      </c>
      <c r="J51" s="17">
        <f>IF(COUNTA($A51:$F51)=0,"",IF(OR($C51="",$E51="",$F51=""),"Incompleto",IF(NOT(IFERROR($E51=TEXT(--$E51,REPT("0",LEN($E51))),FALSE)),"Prefixo inválido",IF($C51="GTIN-14",IF(MID($F51,2,LEN($E51))=$E51,"OK","Prefixo não confere"),IF(LEFT($F51,LEN($E51))=$E51,"OK","Prefixo não confere")))))</f>
        <v/>
      </c>
      <c r="K51" s="17">
        <f>IF(COUNTA($A51:$F51)=0,"",IF(OR($C51="",$F51=""),"Incompleta",IFERROR(IF(AND(LEN($F51)=VLOOKUP($C51,Listas!$A$2:$B$5,2,FALSE)-1,$F51=TEXT(--$F51,REPT("0",LEN($F51)))),"OK","Base inválida"),"Tipo inválido")))</f>
        <v/>
      </c>
      <c r="L51" s="17">
        <f>IF($H51="","",IF(COUNTIF($H$6:$H$205,$H51)&gt;1,"Duplicado","Único"))</f>
        <v/>
      </c>
      <c r="M51" s="17">
        <f>IF(COUNTA($A51:$F51)=0,"",IF(OR($C51="",$D51=""),"Incompleta",IF(COUNTIFS(Listas!$F$2:$F$8,$C51,Listas!$G$2:$G$8,$D51)&gt;0,"OK","Revisar tipo x nível")))</f>
        <v/>
      </c>
      <c r="N51" s="17">
        <f>IF(COUNTA($A51:$F51)=0,"",IF(OR($A51="",$B51=""),"Cadastro incompleto",IF(OR($C51="",$D51="",$E51="",$F51=""),"Sem código",IF($K51&lt;&gt;"OK","Revisar código",IF($J51&lt;&gt;"OK","Revisar prefixo",IF($L51="Duplicado","Duplicado",IF($M51&lt;&gt;"OK","Revisar embalagem","Válido")))))))</f>
        <v/>
      </c>
      <c r="O51" s="14" t="n"/>
    </row>
    <row r="52" ht="22" customHeight="1">
      <c r="A52" s="13" t="n"/>
      <c r="B52" s="14" t="n"/>
      <c r="C52" s="15" t="n"/>
      <c r="D52" s="15" t="n"/>
      <c r="E52" s="16" t="n"/>
      <c r="F52" s="16" t="n"/>
      <c r="G52" s="17">
        <f>IF($K52&lt;&gt;"OK","",MOD(10-MOD(SUMPRODUCT(--MID($F52,ROW(INDIRECT("1:"&amp;LEN($F52))),1),IF(MOD(LEN($F52)-ROW(INDIRECT("1:"&amp;LEN($F52))),2)=0,3,1)),10),10))</f>
        <v/>
      </c>
      <c r="H52" s="18">
        <f>IF($G52="","",$F52&amp;TEXT($G52,"0"))</f>
        <v/>
      </c>
      <c r="I52" s="18">
        <f>IF($N52="Válido",$H52,"")</f>
        <v/>
      </c>
      <c r="J52" s="17">
        <f>IF(COUNTA($A52:$F52)=0,"",IF(OR($C52="",$E52="",$F52=""),"Incompleto",IF(NOT(IFERROR($E52=TEXT(--$E52,REPT("0",LEN($E52))),FALSE)),"Prefixo inválido",IF($C52="GTIN-14",IF(MID($F52,2,LEN($E52))=$E52,"OK","Prefixo não confere"),IF(LEFT($F52,LEN($E52))=$E52,"OK","Prefixo não confere")))))</f>
        <v/>
      </c>
      <c r="K52" s="17">
        <f>IF(COUNTA($A52:$F52)=0,"",IF(OR($C52="",$F52=""),"Incompleta",IFERROR(IF(AND(LEN($F52)=VLOOKUP($C52,Listas!$A$2:$B$5,2,FALSE)-1,$F52=TEXT(--$F52,REPT("0",LEN($F52)))),"OK","Base inválida"),"Tipo inválido")))</f>
        <v/>
      </c>
      <c r="L52" s="17">
        <f>IF($H52="","",IF(COUNTIF($H$6:$H$205,$H52)&gt;1,"Duplicado","Único"))</f>
        <v/>
      </c>
      <c r="M52" s="17">
        <f>IF(COUNTA($A52:$F52)=0,"",IF(OR($C52="",$D52=""),"Incompleta",IF(COUNTIFS(Listas!$F$2:$F$8,$C52,Listas!$G$2:$G$8,$D52)&gt;0,"OK","Revisar tipo x nível")))</f>
        <v/>
      </c>
      <c r="N52" s="17">
        <f>IF(COUNTA($A52:$F52)=0,"",IF(OR($A52="",$B52=""),"Cadastro incompleto",IF(OR($C52="",$D52="",$E52="",$F52=""),"Sem código",IF($K52&lt;&gt;"OK","Revisar código",IF($J52&lt;&gt;"OK","Revisar prefixo",IF($L52="Duplicado","Duplicado",IF($M52&lt;&gt;"OK","Revisar embalagem","Válido")))))))</f>
        <v/>
      </c>
      <c r="O52" s="14" t="n"/>
    </row>
    <row r="53" ht="22" customHeight="1">
      <c r="A53" s="13" t="n"/>
      <c r="B53" s="14" t="n"/>
      <c r="C53" s="15" t="n"/>
      <c r="D53" s="15" t="n"/>
      <c r="E53" s="16" t="n"/>
      <c r="F53" s="16" t="n"/>
      <c r="G53" s="17">
        <f>IF($K53&lt;&gt;"OK","",MOD(10-MOD(SUMPRODUCT(--MID($F53,ROW(INDIRECT("1:"&amp;LEN($F53))),1),IF(MOD(LEN($F53)-ROW(INDIRECT("1:"&amp;LEN($F53))),2)=0,3,1)),10),10))</f>
        <v/>
      </c>
      <c r="H53" s="18">
        <f>IF($G53="","",$F53&amp;TEXT($G53,"0"))</f>
        <v/>
      </c>
      <c r="I53" s="18">
        <f>IF($N53="Válido",$H53,"")</f>
        <v/>
      </c>
      <c r="J53" s="17">
        <f>IF(COUNTA($A53:$F53)=0,"",IF(OR($C53="",$E53="",$F53=""),"Incompleto",IF(NOT(IFERROR($E53=TEXT(--$E53,REPT("0",LEN($E53))),FALSE)),"Prefixo inválido",IF($C53="GTIN-14",IF(MID($F53,2,LEN($E53))=$E53,"OK","Prefixo não confere"),IF(LEFT($F53,LEN($E53))=$E53,"OK","Prefixo não confere")))))</f>
        <v/>
      </c>
      <c r="K53" s="17">
        <f>IF(COUNTA($A53:$F53)=0,"",IF(OR($C53="",$F53=""),"Incompleta",IFERROR(IF(AND(LEN($F53)=VLOOKUP($C53,Listas!$A$2:$B$5,2,FALSE)-1,$F53=TEXT(--$F53,REPT("0",LEN($F53)))),"OK","Base inválida"),"Tipo inválido")))</f>
        <v/>
      </c>
      <c r="L53" s="17">
        <f>IF($H53="","",IF(COUNTIF($H$6:$H$205,$H53)&gt;1,"Duplicado","Único"))</f>
        <v/>
      </c>
      <c r="M53" s="17">
        <f>IF(COUNTA($A53:$F53)=0,"",IF(OR($C53="",$D53=""),"Incompleta",IF(COUNTIFS(Listas!$F$2:$F$8,$C53,Listas!$G$2:$G$8,$D53)&gt;0,"OK","Revisar tipo x nível")))</f>
        <v/>
      </c>
      <c r="N53" s="17">
        <f>IF(COUNTA($A53:$F53)=0,"",IF(OR($A53="",$B53=""),"Cadastro incompleto",IF(OR($C53="",$D53="",$E53="",$F53=""),"Sem código",IF($K53&lt;&gt;"OK","Revisar código",IF($J53&lt;&gt;"OK","Revisar prefixo",IF($L53="Duplicado","Duplicado",IF($M53&lt;&gt;"OK","Revisar embalagem","Válido")))))))</f>
        <v/>
      </c>
      <c r="O53" s="14" t="n"/>
    </row>
    <row r="54" ht="22" customHeight="1">
      <c r="A54" s="13" t="n"/>
      <c r="B54" s="14" t="n"/>
      <c r="C54" s="15" t="n"/>
      <c r="D54" s="15" t="n"/>
      <c r="E54" s="16" t="n"/>
      <c r="F54" s="16" t="n"/>
      <c r="G54" s="17">
        <f>IF($K54&lt;&gt;"OK","",MOD(10-MOD(SUMPRODUCT(--MID($F54,ROW(INDIRECT("1:"&amp;LEN($F54))),1),IF(MOD(LEN($F54)-ROW(INDIRECT("1:"&amp;LEN($F54))),2)=0,3,1)),10),10))</f>
        <v/>
      </c>
      <c r="H54" s="18">
        <f>IF($G54="","",$F54&amp;TEXT($G54,"0"))</f>
        <v/>
      </c>
      <c r="I54" s="18">
        <f>IF($N54="Válido",$H54,"")</f>
        <v/>
      </c>
      <c r="J54" s="17">
        <f>IF(COUNTA($A54:$F54)=0,"",IF(OR($C54="",$E54="",$F54=""),"Incompleto",IF(NOT(IFERROR($E54=TEXT(--$E54,REPT("0",LEN($E54))),FALSE)),"Prefixo inválido",IF($C54="GTIN-14",IF(MID($F54,2,LEN($E54))=$E54,"OK","Prefixo não confere"),IF(LEFT($F54,LEN($E54))=$E54,"OK","Prefixo não confere")))))</f>
        <v/>
      </c>
      <c r="K54" s="17">
        <f>IF(COUNTA($A54:$F54)=0,"",IF(OR($C54="",$F54=""),"Incompleta",IFERROR(IF(AND(LEN($F54)=VLOOKUP($C54,Listas!$A$2:$B$5,2,FALSE)-1,$F54=TEXT(--$F54,REPT("0",LEN($F54)))),"OK","Base inválida"),"Tipo inválido")))</f>
        <v/>
      </c>
      <c r="L54" s="17">
        <f>IF($H54="","",IF(COUNTIF($H$6:$H$205,$H54)&gt;1,"Duplicado","Único"))</f>
        <v/>
      </c>
      <c r="M54" s="17">
        <f>IF(COUNTA($A54:$F54)=0,"",IF(OR($C54="",$D54=""),"Incompleta",IF(COUNTIFS(Listas!$F$2:$F$8,$C54,Listas!$G$2:$G$8,$D54)&gt;0,"OK","Revisar tipo x nível")))</f>
        <v/>
      </c>
      <c r="N54" s="17">
        <f>IF(COUNTA($A54:$F54)=0,"",IF(OR($A54="",$B54=""),"Cadastro incompleto",IF(OR($C54="",$D54="",$E54="",$F54=""),"Sem código",IF($K54&lt;&gt;"OK","Revisar código",IF($J54&lt;&gt;"OK","Revisar prefixo",IF($L54="Duplicado","Duplicado",IF($M54&lt;&gt;"OK","Revisar embalagem","Válido")))))))</f>
        <v/>
      </c>
      <c r="O54" s="14" t="n"/>
    </row>
    <row r="55" ht="22" customHeight="1">
      <c r="A55" s="13" t="n"/>
      <c r="B55" s="14" t="n"/>
      <c r="C55" s="15" t="n"/>
      <c r="D55" s="15" t="n"/>
      <c r="E55" s="16" t="n"/>
      <c r="F55" s="16" t="n"/>
      <c r="G55" s="17">
        <f>IF($K55&lt;&gt;"OK","",MOD(10-MOD(SUMPRODUCT(--MID($F55,ROW(INDIRECT("1:"&amp;LEN($F55))),1),IF(MOD(LEN($F55)-ROW(INDIRECT("1:"&amp;LEN($F55))),2)=0,3,1)),10),10))</f>
        <v/>
      </c>
      <c r="H55" s="18">
        <f>IF($G55="","",$F55&amp;TEXT($G55,"0"))</f>
        <v/>
      </c>
      <c r="I55" s="18">
        <f>IF($N55="Válido",$H55,"")</f>
        <v/>
      </c>
      <c r="J55" s="17">
        <f>IF(COUNTA($A55:$F55)=0,"",IF(OR($C55="",$E55="",$F55=""),"Incompleto",IF(NOT(IFERROR($E55=TEXT(--$E55,REPT("0",LEN($E55))),FALSE)),"Prefixo inválido",IF($C55="GTIN-14",IF(MID($F55,2,LEN($E55))=$E55,"OK","Prefixo não confere"),IF(LEFT($F55,LEN($E55))=$E55,"OK","Prefixo não confere")))))</f>
        <v/>
      </c>
      <c r="K55" s="17">
        <f>IF(COUNTA($A55:$F55)=0,"",IF(OR($C55="",$F55=""),"Incompleta",IFERROR(IF(AND(LEN($F55)=VLOOKUP($C55,Listas!$A$2:$B$5,2,FALSE)-1,$F55=TEXT(--$F55,REPT("0",LEN($F55)))),"OK","Base inválida"),"Tipo inválido")))</f>
        <v/>
      </c>
      <c r="L55" s="17">
        <f>IF($H55="","",IF(COUNTIF($H$6:$H$205,$H55)&gt;1,"Duplicado","Único"))</f>
        <v/>
      </c>
      <c r="M55" s="17">
        <f>IF(COUNTA($A55:$F55)=0,"",IF(OR($C55="",$D55=""),"Incompleta",IF(COUNTIFS(Listas!$F$2:$F$8,$C55,Listas!$G$2:$G$8,$D55)&gt;0,"OK","Revisar tipo x nível")))</f>
        <v/>
      </c>
      <c r="N55" s="17">
        <f>IF(COUNTA($A55:$F55)=0,"",IF(OR($A55="",$B55=""),"Cadastro incompleto",IF(OR($C55="",$D55="",$E55="",$F55=""),"Sem código",IF($K55&lt;&gt;"OK","Revisar código",IF($J55&lt;&gt;"OK","Revisar prefixo",IF($L55="Duplicado","Duplicado",IF($M55&lt;&gt;"OK","Revisar embalagem","Válido")))))))</f>
        <v/>
      </c>
      <c r="O55" s="14" t="n"/>
    </row>
    <row r="56" ht="22" customHeight="1">
      <c r="A56" s="13" t="n"/>
      <c r="B56" s="14" t="n"/>
      <c r="C56" s="15" t="n"/>
      <c r="D56" s="15" t="n"/>
      <c r="E56" s="16" t="n"/>
      <c r="F56" s="16" t="n"/>
      <c r="G56" s="17">
        <f>IF($K56&lt;&gt;"OK","",MOD(10-MOD(SUMPRODUCT(--MID($F56,ROW(INDIRECT("1:"&amp;LEN($F56))),1),IF(MOD(LEN($F56)-ROW(INDIRECT("1:"&amp;LEN($F56))),2)=0,3,1)),10),10))</f>
        <v/>
      </c>
      <c r="H56" s="18">
        <f>IF($G56="","",$F56&amp;TEXT($G56,"0"))</f>
        <v/>
      </c>
      <c r="I56" s="18">
        <f>IF($N56="Válido",$H56,"")</f>
        <v/>
      </c>
      <c r="J56" s="17">
        <f>IF(COUNTA($A56:$F56)=0,"",IF(OR($C56="",$E56="",$F56=""),"Incompleto",IF(NOT(IFERROR($E56=TEXT(--$E56,REPT("0",LEN($E56))),FALSE)),"Prefixo inválido",IF($C56="GTIN-14",IF(MID($F56,2,LEN($E56))=$E56,"OK","Prefixo não confere"),IF(LEFT($F56,LEN($E56))=$E56,"OK","Prefixo não confere")))))</f>
        <v/>
      </c>
      <c r="K56" s="17">
        <f>IF(COUNTA($A56:$F56)=0,"",IF(OR($C56="",$F56=""),"Incompleta",IFERROR(IF(AND(LEN($F56)=VLOOKUP($C56,Listas!$A$2:$B$5,2,FALSE)-1,$F56=TEXT(--$F56,REPT("0",LEN($F56)))),"OK","Base inválida"),"Tipo inválido")))</f>
        <v/>
      </c>
      <c r="L56" s="17">
        <f>IF($H56="","",IF(COUNTIF($H$6:$H$205,$H56)&gt;1,"Duplicado","Único"))</f>
        <v/>
      </c>
      <c r="M56" s="17">
        <f>IF(COUNTA($A56:$F56)=0,"",IF(OR($C56="",$D56=""),"Incompleta",IF(COUNTIFS(Listas!$F$2:$F$8,$C56,Listas!$G$2:$G$8,$D56)&gt;0,"OK","Revisar tipo x nível")))</f>
        <v/>
      </c>
      <c r="N56" s="17">
        <f>IF(COUNTA($A56:$F56)=0,"",IF(OR($A56="",$B56=""),"Cadastro incompleto",IF(OR($C56="",$D56="",$E56="",$F56=""),"Sem código",IF($K56&lt;&gt;"OK","Revisar código",IF($J56&lt;&gt;"OK","Revisar prefixo",IF($L56="Duplicado","Duplicado",IF($M56&lt;&gt;"OK","Revisar embalagem","Válido")))))))</f>
        <v/>
      </c>
      <c r="O56" s="14" t="n"/>
    </row>
    <row r="57" ht="22" customHeight="1">
      <c r="A57" s="13" t="n"/>
      <c r="B57" s="14" t="n"/>
      <c r="C57" s="15" t="n"/>
      <c r="D57" s="15" t="n"/>
      <c r="E57" s="16" t="n"/>
      <c r="F57" s="16" t="n"/>
      <c r="G57" s="17">
        <f>IF($K57&lt;&gt;"OK","",MOD(10-MOD(SUMPRODUCT(--MID($F57,ROW(INDIRECT("1:"&amp;LEN($F57))),1),IF(MOD(LEN($F57)-ROW(INDIRECT("1:"&amp;LEN($F57))),2)=0,3,1)),10),10))</f>
        <v/>
      </c>
      <c r="H57" s="18">
        <f>IF($G57="","",$F57&amp;TEXT($G57,"0"))</f>
        <v/>
      </c>
      <c r="I57" s="18">
        <f>IF($N57="Válido",$H57,"")</f>
        <v/>
      </c>
      <c r="J57" s="17">
        <f>IF(COUNTA($A57:$F57)=0,"",IF(OR($C57="",$E57="",$F57=""),"Incompleto",IF(NOT(IFERROR($E57=TEXT(--$E57,REPT("0",LEN($E57))),FALSE)),"Prefixo inválido",IF($C57="GTIN-14",IF(MID($F57,2,LEN($E57))=$E57,"OK","Prefixo não confere"),IF(LEFT($F57,LEN($E57))=$E57,"OK","Prefixo não confere")))))</f>
        <v/>
      </c>
      <c r="K57" s="17">
        <f>IF(COUNTA($A57:$F57)=0,"",IF(OR($C57="",$F57=""),"Incompleta",IFERROR(IF(AND(LEN($F57)=VLOOKUP($C57,Listas!$A$2:$B$5,2,FALSE)-1,$F57=TEXT(--$F57,REPT("0",LEN($F57)))),"OK","Base inválida"),"Tipo inválido")))</f>
        <v/>
      </c>
      <c r="L57" s="17">
        <f>IF($H57="","",IF(COUNTIF($H$6:$H$205,$H57)&gt;1,"Duplicado","Único"))</f>
        <v/>
      </c>
      <c r="M57" s="17">
        <f>IF(COUNTA($A57:$F57)=0,"",IF(OR($C57="",$D57=""),"Incompleta",IF(COUNTIFS(Listas!$F$2:$F$8,$C57,Listas!$G$2:$G$8,$D57)&gt;0,"OK","Revisar tipo x nível")))</f>
        <v/>
      </c>
      <c r="N57" s="17">
        <f>IF(COUNTA($A57:$F57)=0,"",IF(OR($A57="",$B57=""),"Cadastro incompleto",IF(OR($C57="",$D57="",$E57="",$F57=""),"Sem código",IF($K57&lt;&gt;"OK","Revisar código",IF($J57&lt;&gt;"OK","Revisar prefixo",IF($L57="Duplicado","Duplicado",IF($M57&lt;&gt;"OK","Revisar embalagem","Válido")))))))</f>
        <v/>
      </c>
      <c r="O57" s="14" t="n"/>
    </row>
    <row r="58" ht="22" customHeight="1">
      <c r="A58" s="13" t="n"/>
      <c r="B58" s="14" t="n"/>
      <c r="C58" s="15" t="n"/>
      <c r="D58" s="15" t="n"/>
      <c r="E58" s="16" t="n"/>
      <c r="F58" s="16" t="n"/>
      <c r="G58" s="17">
        <f>IF($K58&lt;&gt;"OK","",MOD(10-MOD(SUMPRODUCT(--MID($F58,ROW(INDIRECT("1:"&amp;LEN($F58))),1),IF(MOD(LEN($F58)-ROW(INDIRECT("1:"&amp;LEN($F58))),2)=0,3,1)),10),10))</f>
        <v/>
      </c>
      <c r="H58" s="18">
        <f>IF($G58="","",$F58&amp;TEXT($G58,"0"))</f>
        <v/>
      </c>
      <c r="I58" s="18">
        <f>IF($N58="Válido",$H58,"")</f>
        <v/>
      </c>
      <c r="J58" s="17">
        <f>IF(COUNTA($A58:$F58)=0,"",IF(OR($C58="",$E58="",$F58=""),"Incompleto",IF(NOT(IFERROR($E58=TEXT(--$E58,REPT("0",LEN($E58))),FALSE)),"Prefixo inválido",IF($C58="GTIN-14",IF(MID($F58,2,LEN($E58))=$E58,"OK","Prefixo não confere"),IF(LEFT($F58,LEN($E58))=$E58,"OK","Prefixo não confere")))))</f>
        <v/>
      </c>
      <c r="K58" s="17">
        <f>IF(COUNTA($A58:$F58)=0,"",IF(OR($C58="",$F58=""),"Incompleta",IFERROR(IF(AND(LEN($F58)=VLOOKUP($C58,Listas!$A$2:$B$5,2,FALSE)-1,$F58=TEXT(--$F58,REPT("0",LEN($F58)))),"OK","Base inválida"),"Tipo inválido")))</f>
        <v/>
      </c>
      <c r="L58" s="17">
        <f>IF($H58="","",IF(COUNTIF($H$6:$H$205,$H58)&gt;1,"Duplicado","Único"))</f>
        <v/>
      </c>
      <c r="M58" s="17">
        <f>IF(COUNTA($A58:$F58)=0,"",IF(OR($C58="",$D58=""),"Incompleta",IF(COUNTIFS(Listas!$F$2:$F$8,$C58,Listas!$G$2:$G$8,$D58)&gt;0,"OK","Revisar tipo x nível")))</f>
        <v/>
      </c>
      <c r="N58" s="17">
        <f>IF(COUNTA($A58:$F58)=0,"",IF(OR($A58="",$B58=""),"Cadastro incompleto",IF(OR($C58="",$D58="",$E58="",$F58=""),"Sem código",IF($K58&lt;&gt;"OK","Revisar código",IF($J58&lt;&gt;"OK","Revisar prefixo",IF($L58="Duplicado","Duplicado",IF($M58&lt;&gt;"OK","Revisar embalagem","Válido")))))))</f>
        <v/>
      </c>
      <c r="O58" s="14" t="n"/>
    </row>
    <row r="59" ht="22" customHeight="1">
      <c r="A59" s="13" t="n"/>
      <c r="B59" s="14" t="n"/>
      <c r="C59" s="15" t="n"/>
      <c r="D59" s="15" t="n"/>
      <c r="E59" s="16" t="n"/>
      <c r="F59" s="16" t="n"/>
      <c r="G59" s="17">
        <f>IF($K59&lt;&gt;"OK","",MOD(10-MOD(SUMPRODUCT(--MID($F59,ROW(INDIRECT("1:"&amp;LEN($F59))),1),IF(MOD(LEN($F59)-ROW(INDIRECT("1:"&amp;LEN($F59))),2)=0,3,1)),10),10))</f>
        <v/>
      </c>
      <c r="H59" s="18">
        <f>IF($G59="","",$F59&amp;TEXT($G59,"0"))</f>
        <v/>
      </c>
      <c r="I59" s="18">
        <f>IF($N59="Válido",$H59,"")</f>
        <v/>
      </c>
      <c r="J59" s="17">
        <f>IF(COUNTA($A59:$F59)=0,"",IF(OR($C59="",$E59="",$F59=""),"Incompleto",IF(NOT(IFERROR($E59=TEXT(--$E59,REPT("0",LEN($E59))),FALSE)),"Prefixo inválido",IF($C59="GTIN-14",IF(MID($F59,2,LEN($E59))=$E59,"OK","Prefixo não confere"),IF(LEFT($F59,LEN($E59))=$E59,"OK","Prefixo não confere")))))</f>
        <v/>
      </c>
      <c r="K59" s="17">
        <f>IF(COUNTA($A59:$F59)=0,"",IF(OR($C59="",$F59=""),"Incompleta",IFERROR(IF(AND(LEN($F59)=VLOOKUP($C59,Listas!$A$2:$B$5,2,FALSE)-1,$F59=TEXT(--$F59,REPT("0",LEN($F59)))),"OK","Base inválida"),"Tipo inválido")))</f>
        <v/>
      </c>
      <c r="L59" s="17">
        <f>IF($H59="","",IF(COUNTIF($H$6:$H$205,$H59)&gt;1,"Duplicado","Único"))</f>
        <v/>
      </c>
      <c r="M59" s="17">
        <f>IF(COUNTA($A59:$F59)=0,"",IF(OR($C59="",$D59=""),"Incompleta",IF(COUNTIFS(Listas!$F$2:$F$8,$C59,Listas!$G$2:$G$8,$D59)&gt;0,"OK","Revisar tipo x nível")))</f>
        <v/>
      </c>
      <c r="N59" s="17">
        <f>IF(COUNTA($A59:$F59)=0,"",IF(OR($A59="",$B59=""),"Cadastro incompleto",IF(OR($C59="",$D59="",$E59="",$F59=""),"Sem código",IF($K59&lt;&gt;"OK","Revisar código",IF($J59&lt;&gt;"OK","Revisar prefixo",IF($L59="Duplicado","Duplicado",IF($M59&lt;&gt;"OK","Revisar embalagem","Válido")))))))</f>
        <v/>
      </c>
      <c r="O59" s="14" t="n"/>
    </row>
    <row r="60" ht="22" customHeight="1">
      <c r="A60" s="13" t="n"/>
      <c r="B60" s="14" t="n"/>
      <c r="C60" s="15" t="n"/>
      <c r="D60" s="15" t="n"/>
      <c r="E60" s="16" t="n"/>
      <c r="F60" s="16" t="n"/>
      <c r="G60" s="17">
        <f>IF($K60&lt;&gt;"OK","",MOD(10-MOD(SUMPRODUCT(--MID($F60,ROW(INDIRECT("1:"&amp;LEN($F60))),1),IF(MOD(LEN($F60)-ROW(INDIRECT("1:"&amp;LEN($F60))),2)=0,3,1)),10),10))</f>
        <v/>
      </c>
      <c r="H60" s="18">
        <f>IF($G60="","",$F60&amp;TEXT($G60,"0"))</f>
        <v/>
      </c>
      <c r="I60" s="18">
        <f>IF($N60="Válido",$H60,"")</f>
        <v/>
      </c>
      <c r="J60" s="17">
        <f>IF(COUNTA($A60:$F60)=0,"",IF(OR($C60="",$E60="",$F60=""),"Incompleto",IF(NOT(IFERROR($E60=TEXT(--$E60,REPT("0",LEN($E60))),FALSE)),"Prefixo inválido",IF($C60="GTIN-14",IF(MID($F60,2,LEN($E60))=$E60,"OK","Prefixo não confere"),IF(LEFT($F60,LEN($E60))=$E60,"OK","Prefixo não confere")))))</f>
        <v/>
      </c>
      <c r="K60" s="17">
        <f>IF(COUNTA($A60:$F60)=0,"",IF(OR($C60="",$F60=""),"Incompleta",IFERROR(IF(AND(LEN($F60)=VLOOKUP($C60,Listas!$A$2:$B$5,2,FALSE)-1,$F60=TEXT(--$F60,REPT("0",LEN($F60)))),"OK","Base inválida"),"Tipo inválido")))</f>
        <v/>
      </c>
      <c r="L60" s="17">
        <f>IF($H60="","",IF(COUNTIF($H$6:$H$205,$H60)&gt;1,"Duplicado","Único"))</f>
        <v/>
      </c>
      <c r="M60" s="17">
        <f>IF(COUNTA($A60:$F60)=0,"",IF(OR($C60="",$D60=""),"Incompleta",IF(COUNTIFS(Listas!$F$2:$F$8,$C60,Listas!$G$2:$G$8,$D60)&gt;0,"OK","Revisar tipo x nível")))</f>
        <v/>
      </c>
      <c r="N60" s="17">
        <f>IF(COUNTA($A60:$F60)=0,"",IF(OR($A60="",$B60=""),"Cadastro incompleto",IF(OR($C60="",$D60="",$E60="",$F60=""),"Sem código",IF($K60&lt;&gt;"OK","Revisar código",IF($J60&lt;&gt;"OK","Revisar prefixo",IF($L60="Duplicado","Duplicado",IF($M60&lt;&gt;"OK","Revisar embalagem","Válido")))))))</f>
        <v/>
      </c>
      <c r="O60" s="14" t="n"/>
    </row>
    <row r="61" ht="22" customHeight="1">
      <c r="A61" s="13" t="n"/>
      <c r="B61" s="14" t="n"/>
      <c r="C61" s="15" t="n"/>
      <c r="D61" s="15" t="n"/>
      <c r="E61" s="16" t="n"/>
      <c r="F61" s="16" t="n"/>
      <c r="G61" s="17">
        <f>IF($K61&lt;&gt;"OK","",MOD(10-MOD(SUMPRODUCT(--MID($F61,ROW(INDIRECT("1:"&amp;LEN($F61))),1),IF(MOD(LEN($F61)-ROW(INDIRECT("1:"&amp;LEN($F61))),2)=0,3,1)),10),10))</f>
        <v/>
      </c>
      <c r="H61" s="18">
        <f>IF($G61="","",$F61&amp;TEXT($G61,"0"))</f>
        <v/>
      </c>
      <c r="I61" s="18">
        <f>IF($N61="Válido",$H61,"")</f>
        <v/>
      </c>
      <c r="J61" s="17">
        <f>IF(COUNTA($A61:$F61)=0,"",IF(OR($C61="",$E61="",$F61=""),"Incompleto",IF(NOT(IFERROR($E61=TEXT(--$E61,REPT("0",LEN($E61))),FALSE)),"Prefixo inválido",IF($C61="GTIN-14",IF(MID($F61,2,LEN($E61))=$E61,"OK","Prefixo não confere"),IF(LEFT($F61,LEN($E61))=$E61,"OK","Prefixo não confere")))))</f>
        <v/>
      </c>
      <c r="K61" s="17">
        <f>IF(COUNTA($A61:$F61)=0,"",IF(OR($C61="",$F61=""),"Incompleta",IFERROR(IF(AND(LEN($F61)=VLOOKUP($C61,Listas!$A$2:$B$5,2,FALSE)-1,$F61=TEXT(--$F61,REPT("0",LEN($F61)))),"OK","Base inválida"),"Tipo inválido")))</f>
        <v/>
      </c>
      <c r="L61" s="17">
        <f>IF($H61="","",IF(COUNTIF($H$6:$H$205,$H61)&gt;1,"Duplicado","Único"))</f>
        <v/>
      </c>
      <c r="M61" s="17">
        <f>IF(COUNTA($A61:$F61)=0,"",IF(OR($C61="",$D61=""),"Incompleta",IF(COUNTIFS(Listas!$F$2:$F$8,$C61,Listas!$G$2:$G$8,$D61)&gt;0,"OK","Revisar tipo x nível")))</f>
        <v/>
      </c>
      <c r="N61" s="17">
        <f>IF(COUNTA($A61:$F61)=0,"",IF(OR($A61="",$B61=""),"Cadastro incompleto",IF(OR($C61="",$D61="",$E61="",$F61=""),"Sem código",IF($K61&lt;&gt;"OK","Revisar código",IF($J61&lt;&gt;"OK","Revisar prefixo",IF($L61="Duplicado","Duplicado",IF($M61&lt;&gt;"OK","Revisar embalagem","Válido")))))))</f>
        <v/>
      </c>
      <c r="O61" s="14" t="n"/>
    </row>
    <row r="62" ht="22" customHeight="1">
      <c r="A62" s="13" t="n"/>
      <c r="B62" s="14" t="n"/>
      <c r="C62" s="15" t="n"/>
      <c r="D62" s="15" t="n"/>
      <c r="E62" s="16" t="n"/>
      <c r="F62" s="16" t="n"/>
      <c r="G62" s="17">
        <f>IF($K62&lt;&gt;"OK","",MOD(10-MOD(SUMPRODUCT(--MID($F62,ROW(INDIRECT("1:"&amp;LEN($F62))),1),IF(MOD(LEN($F62)-ROW(INDIRECT("1:"&amp;LEN($F62))),2)=0,3,1)),10),10))</f>
        <v/>
      </c>
      <c r="H62" s="18">
        <f>IF($G62="","",$F62&amp;TEXT($G62,"0"))</f>
        <v/>
      </c>
      <c r="I62" s="18">
        <f>IF($N62="Válido",$H62,"")</f>
        <v/>
      </c>
      <c r="J62" s="17">
        <f>IF(COUNTA($A62:$F62)=0,"",IF(OR($C62="",$E62="",$F62=""),"Incompleto",IF(NOT(IFERROR($E62=TEXT(--$E62,REPT("0",LEN($E62))),FALSE)),"Prefixo inválido",IF($C62="GTIN-14",IF(MID($F62,2,LEN($E62))=$E62,"OK","Prefixo não confere"),IF(LEFT($F62,LEN($E62))=$E62,"OK","Prefixo não confere")))))</f>
        <v/>
      </c>
      <c r="K62" s="17">
        <f>IF(COUNTA($A62:$F62)=0,"",IF(OR($C62="",$F62=""),"Incompleta",IFERROR(IF(AND(LEN($F62)=VLOOKUP($C62,Listas!$A$2:$B$5,2,FALSE)-1,$F62=TEXT(--$F62,REPT("0",LEN($F62)))),"OK","Base inválida"),"Tipo inválido")))</f>
        <v/>
      </c>
      <c r="L62" s="17">
        <f>IF($H62="","",IF(COUNTIF($H$6:$H$205,$H62)&gt;1,"Duplicado","Único"))</f>
        <v/>
      </c>
      <c r="M62" s="17">
        <f>IF(COUNTA($A62:$F62)=0,"",IF(OR($C62="",$D62=""),"Incompleta",IF(COUNTIFS(Listas!$F$2:$F$8,$C62,Listas!$G$2:$G$8,$D62)&gt;0,"OK","Revisar tipo x nível")))</f>
        <v/>
      </c>
      <c r="N62" s="17">
        <f>IF(COUNTA($A62:$F62)=0,"",IF(OR($A62="",$B62=""),"Cadastro incompleto",IF(OR($C62="",$D62="",$E62="",$F62=""),"Sem código",IF($K62&lt;&gt;"OK","Revisar código",IF($J62&lt;&gt;"OK","Revisar prefixo",IF($L62="Duplicado","Duplicado",IF($M62&lt;&gt;"OK","Revisar embalagem","Válido")))))))</f>
        <v/>
      </c>
      <c r="O62" s="14" t="n"/>
    </row>
    <row r="63" ht="22" customHeight="1">
      <c r="A63" s="13" t="n"/>
      <c r="B63" s="14" t="n"/>
      <c r="C63" s="15" t="n"/>
      <c r="D63" s="15" t="n"/>
      <c r="E63" s="16" t="n"/>
      <c r="F63" s="16" t="n"/>
      <c r="G63" s="17">
        <f>IF($K63&lt;&gt;"OK","",MOD(10-MOD(SUMPRODUCT(--MID($F63,ROW(INDIRECT("1:"&amp;LEN($F63))),1),IF(MOD(LEN($F63)-ROW(INDIRECT("1:"&amp;LEN($F63))),2)=0,3,1)),10),10))</f>
        <v/>
      </c>
      <c r="H63" s="18">
        <f>IF($G63="","",$F63&amp;TEXT($G63,"0"))</f>
        <v/>
      </c>
      <c r="I63" s="18">
        <f>IF($N63="Válido",$H63,"")</f>
        <v/>
      </c>
      <c r="J63" s="17">
        <f>IF(COUNTA($A63:$F63)=0,"",IF(OR($C63="",$E63="",$F63=""),"Incompleto",IF(NOT(IFERROR($E63=TEXT(--$E63,REPT("0",LEN($E63))),FALSE)),"Prefixo inválido",IF($C63="GTIN-14",IF(MID($F63,2,LEN($E63))=$E63,"OK","Prefixo não confere"),IF(LEFT($F63,LEN($E63))=$E63,"OK","Prefixo não confere")))))</f>
        <v/>
      </c>
      <c r="K63" s="17">
        <f>IF(COUNTA($A63:$F63)=0,"",IF(OR($C63="",$F63=""),"Incompleta",IFERROR(IF(AND(LEN($F63)=VLOOKUP($C63,Listas!$A$2:$B$5,2,FALSE)-1,$F63=TEXT(--$F63,REPT("0",LEN($F63)))),"OK","Base inválida"),"Tipo inválido")))</f>
        <v/>
      </c>
      <c r="L63" s="17">
        <f>IF($H63="","",IF(COUNTIF($H$6:$H$205,$H63)&gt;1,"Duplicado","Único"))</f>
        <v/>
      </c>
      <c r="M63" s="17">
        <f>IF(COUNTA($A63:$F63)=0,"",IF(OR($C63="",$D63=""),"Incompleta",IF(COUNTIFS(Listas!$F$2:$F$8,$C63,Listas!$G$2:$G$8,$D63)&gt;0,"OK","Revisar tipo x nível")))</f>
        <v/>
      </c>
      <c r="N63" s="17">
        <f>IF(COUNTA($A63:$F63)=0,"",IF(OR($A63="",$B63=""),"Cadastro incompleto",IF(OR($C63="",$D63="",$E63="",$F63=""),"Sem código",IF($K63&lt;&gt;"OK","Revisar código",IF($J63&lt;&gt;"OK","Revisar prefixo",IF($L63="Duplicado","Duplicado",IF($M63&lt;&gt;"OK","Revisar embalagem","Válido")))))))</f>
        <v/>
      </c>
      <c r="O63" s="14" t="n"/>
    </row>
    <row r="64" ht="22" customHeight="1">
      <c r="A64" s="13" t="n"/>
      <c r="B64" s="14" t="n"/>
      <c r="C64" s="15" t="n"/>
      <c r="D64" s="15" t="n"/>
      <c r="E64" s="16" t="n"/>
      <c r="F64" s="16" t="n"/>
      <c r="G64" s="17">
        <f>IF($K64&lt;&gt;"OK","",MOD(10-MOD(SUMPRODUCT(--MID($F64,ROW(INDIRECT("1:"&amp;LEN($F64))),1),IF(MOD(LEN($F64)-ROW(INDIRECT("1:"&amp;LEN($F64))),2)=0,3,1)),10),10))</f>
        <v/>
      </c>
      <c r="H64" s="18">
        <f>IF($G64="","",$F64&amp;TEXT($G64,"0"))</f>
        <v/>
      </c>
      <c r="I64" s="18">
        <f>IF($N64="Válido",$H64,"")</f>
        <v/>
      </c>
      <c r="J64" s="17">
        <f>IF(COUNTA($A64:$F64)=0,"",IF(OR($C64="",$E64="",$F64=""),"Incompleto",IF(NOT(IFERROR($E64=TEXT(--$E64,REPT("0",LEN($E64))),FALSE)),"Prefixo inválido",IF($C64="GTIN-14",IF(MID($F64,2,LEN($E64))=$E64,"OK","Prefixo não confere"),IF(LEFT($F64,LEN($E64))=$E64,"OK","Prefixo não confere")))))</f>
        <v/>
      </c>
      <c r="K64" s="17">
        <f>IF(COUNTA($A64:$F64)=0,"",IF(OR($C64="",$F64=""),"Incompleta",IFERROR(IF(AND(LEN($F64)=VLOOKUP($C64,Listas!$A$2:$B$5,2,FALSE)-1,$F64=TEXT(--$F64,REPT("0",LEN($F64)))),"OK","Base inválida"),"Tipo inválido")))</f>
        <v/>
      </c>
      <c r="L64" s="17">
        <f>IF($H64="","",IF(COUNTIF($H$6:$H$205,$H64)&gt;1,"Duplicado","Único"))</f>
        <v/>
      </c>
      <c r="M64" s="17">
        <f>IF(COUNTA($A64:$F64)=0,"",IF(OR($C64="",$D64=""),"Incompleta",IF(COUNTIFS(Listas!$F$2:$F$8,$C64,Listas!$G$2:$G$8,$D64)&gt;0,"OK","Revisar tipo x nível")))</f>
        <v/>
      </c>
      <c r="N64" s="17">
        <f>IF(COUNTA($A64:$F64)=0,"",IF(OR($A64="",$B64=""),"Cadastro incompleto",IF(OR($C64="",$D64="",$E64="",$F64=""),"Sem código",IF($K64&lt;&gt;"OK","Revisar código",IF($J64&lt;&gt;"OK","Revisar prefixo",IF($L64="Duplicado","Duplicado",IF($M64&lt;&gt;"OK","Revisar embalagem","Válido")))))))</f>
        <v/>
      </c>
      <c r="O64" s="14" t="n"/>
    </row>
    <row r="65" ht="22" customHeight="1">
      <c r="A65" s="13" t="n"/>
      <c r="B65" s="14" t="n"/>
      <c r="C65" s="15" t="n"/>
      <c r="D65" s="15" t="n"/>
      <c r="E65" s="16" t="n"/>
      <c r="F65" s="16" t="n"/>
      <c r="G65" s="17">
        <f>IF($K65&lt;&gt;"OK","",MOD(10-MOD(SUMPRODUCT(--MID($F65,ROW(INDIRECT("1:"&amp;LEN($F65))),1),IF(MOD(LEN($F65)-ROW(INDIRECT("1:"&amp;LEN($F65))),2)=0,3,1)),10),10))</f>
        <v/>
      </c>
      <c r="H65" s="18">
        <f>IF($G65="","",$F65&amp;TEXT($G65,"0"))</f>
        <v/>
      </c>
      <c r="I65" s="18">
        <f>IF($N65="Válido",$H65,"")</f>
        <v/>
      </c>
      <c r="J65" s="17">
        <f>IF(COUNTA($A65:$F65)=0,"",IF(OR($C65="",$E65="",$F65=""),"Incompleto",IF(NOT(IFERROR($E65=TEXT(--$E65,REPT("0",LEN($E65))),FALSE)),"Prefixo inválido",IF($C65="GTIN-14",IF(MID($F65,2,LEN($E65))=$E65,"OK","Prefixo não confere"),IF(LEFT($F65,LEN($E65))=$E65,"OK","Prefixo não confere")))))</f>
        <v/>
      </c>
      <c r="K65" s="17">
        <f>IF(COUNTA($A65:$F65)=0,"",IF(OR($C65="",$F65=""),"Incompleta",IFERROR(IF(AND(LEN($F65)=VLOOKUP($C65,Listas!$A$2:$B$5,2,FALSE)-1,$F65=TEXT(--$F65,REPT("0",LEN($F65)))),"OK","Base inválida"),"Tipo inválido")))</f>
        <v/>
      </c>
      <c r="L65" s="17">
        <f>IF($H65="","",IF(COUNTIF($H$6:$H$205,$H65)&gt;1,"Duplicado","Único"))</f>
        <v/>
      </c>
      <c r="M65" s="17">
        <f>IF(COUNTA($A65:$F65)=0,"",IF(OR($C65="",$D65=""),"Incompleta",IF(COUNTIFS(Listas!$F$2:$F$8,$C65,Listas!$G$2:$G$8,$D65)&gt;0,"OK","Revisar tipo x nível")))</f>
        <v/>
      </c>
      <c r="N65" s="17">
        <f>IF(COUNTA($A65:$F65)=0,"",IF(OR($A65="",$B65=""),"Cadastro incompleto",IF(OR($C65="",$D65="",$E65="",$F65=""),"Sem código",IF($K65&lt;&gt;"OK","Revisar código",IF($J65&lt;&gt;"OK","Revisar prefixo",IF($L65="Duplicado","Duplicado",IF($M65&lt;&gt;"OK","Revisar embalagem","Válido")))))))</f>
        <v/>
      </c>
      <c r="O65" s="14" t="n"/>
    </row>
    <row r="66" ht="22" customHeight="1">
      <c r="A66" s="13" t="n"/>
      <c r="B66" s="14" t="n"/>
      <c r="C66" s="15" t="n"/>
      <c r="D66" s="15" t="n"/>
      <c r="E66" s="16" t="n"/>
      <c r="F66" s="16" t="n"/>
      <c r="G66" s="17">
        <f>IF($K66&lt;&gt;"OK","",MOD(10-MOD(SUMPRODUCT(--MID($F66,ROW(INDIRECT("1:"&amp;LEN($F66))),1),IF(MOD(LEN($F66)-ROW(INDIRECT("1:"&amp;LEN($F66))),2)=0,3,1)),10),10))</f>
        <v/>
      </c>
      <c r="H66" s="18">
        <f>IF($G66="","",$F66&amp;TEXT($G66,"0"))</f>
        <v/>
      </c>
      <c r="I66" s="18">
        <f>IF($N66="Válido",$H66,"")</f>
        <v/>
      </c>
      <c r="J66" s="17">
        <f>IF(COUNTA($A66:$F66)=0,"",IF(OR($C66="",$E66="",$F66=""),"Incompleto",IF(NOT(IFERROR($E66=TEXT(--$E66,REPT("0",LEN($E66))),FALSE)),"Prefixo inválido",IF($C66="GTIN-14",IF(MID($F66,2,LEN($E66))=$E66,"OK","Prefixo não confere"),IF(LEFT($F66,LEN($E66))=$E66,"OK","Prefixo não confere")))))</f>
        <v/>
      </c>
      <c r="K66" s="17">
        <f>IF(COUNTA($A66:$F66)=0,"",IF(OR($C66="",$F66=""),"Incompleta",IFERROR(IF(AND(LEN($F66)=VLOOKUP($C66,Listas!$A$2:$B$5,2,FALSE)-1,$F66=TEXT(--$F66,REPT("0",LEN($F66)))),"OK","Base inválida"),"Tipo inválido")))</f>
        <v/>
      </c>
      <c r="L66" s="17">
        <f>IF($H66="","",IF(COUNTIF($H$6:$H$205,$H66)&gt;1,"Duplicado","Único"))</f>
        <v/>
      </c>
      <c r="M66" s="17">
        <f>IF(COUNTA($A66:$F66)=0,"",IF(OR($C66="",$D66=""),"Incompleta",IF(COUNTIFS(Listas!$F$2:$F$8,$C66,Listas!$G$2:$G$8,$D66)&gt;0,"OK","Revisar tipo x nível")))</f>
        <v/>
      </c>
      <c r="N66" s="17">
        <f>IF(COUNTA($A66:$F66)=0,"",IF(OR($A66="",$B66=""),"Cadastro incompleto",IF(OR($C66="",$D66="",$E66="",$F66=""),"Sem código",IF($K66&lt;&gt;"OK","Revisar código",IF($J66&lt;&gt;"OK","Revisar prefixo",IF($L66="Duplicado","Duplicado",IF($M66&lt;&gt;"OK","Revisar embalagem","Válido")))))))</f>
        <v/>
      </c>
      <c r="O66" s="14" t="n"/>
    </row>
    <row r="67" ht="22" customHeight="1">
      <c r="A67" s="13" t="n"/>
      <c r="B67" s="14" t="n"/>
      <c r="C67" s="15" t="n"/>
      <c r="D67" s="15" t="n"/>
      <c r="E67" s="16" t="n"/>
      <c r="F67" s="16" t="n"/>
      <c r="G67" s="17">
        <f>IF($K67&lt;&gt;"OK","",MOD(10-MOD(SUMPRODUCT(--MID($F67,ROW(INDIRECT("1:"&amp;LEN($F67))),1),IF(MOD(LEN($F67)-ROW(INDIRECT("1:"&amp;LEN($F67))),2)=0,3,1)),10),10))</f>
        <v/>
      </c>
      <c r="H67" s="18">
        <f>IF($G67="","",$F67&amp;TEXT($G67,"0"))</f>
        <v/>
      </c>
      <c r="I67" s="18">
        <f>IF($N67="Válido",$H67,"")</f>
        <v/>
      </c>
      <c r="J67" s="17">
        <f>IF(COUNTA($A67:$F67)=0,"",IF(OR($C67="",$E67="",$F67=""),"Incompleto",IF(NOT(IFERROR($E67=TEXT(--$E67,REPT("0",LEN($E67))),FALSE)),"Prefixo inválido",IF($C67="GTIN-14",IF(MID($F67,2,LEN($E67))=$E67,"OK","Prefixo não confere"),IF(LEFT($F67,LEN($E67))=$E67,"OK","Prefixo não confere")))))</f>
        <v/>
      </c>
      <c r="K67" s="17">
        <f>IF(COUNTA($A67:$F67)=0,"",IF(OR($C67="",$F67=""),"Incompleta",IFERROR(IF(AND(LEN($F67)=VLOOKUP($C67,Listas!$A$2:$B$5,2,FALSE)-1,$F67=TEXT(--$F67,REPT("0",LEN($F67)))),"OK","Base inválida"),"Tipo inválido")))</f>
        <v/>
      </c>
      <c r="L67" s="17">
        <f>IF($H67="","",IF(COUNTIF($H$6:$H$205,$H67)&gt;1,"Duplicado","Único"))</f>
        <v/>
      </c>
      <c r="M67" s="17">
        <f>IF(COUNTA($A67:$F67)=0,"",IF(OR($C67="",$D67=""),"Incompleta",IF(COUNTIFS(Listas!$F$2:$F$8,$C67,Listas!$G$2:$G$8,$D67)&gt;0,"OK","Revisar tipo x nível")))</f>
        <v/>
      </c>
      <c r="N67" s="17">
        <f>IF(COUNTA($A67:$F67)=0,"",IF(OR($A67="",$B67=""),"Cadastro incompleto",IF(OR($C67="",$D67="",$E67="",$F67=""),"Sem código",IF($K67&lt;&gt;"OK","Revisar código",IF($J67&lt;&gt;"OK","Revisar prefixo",IF($L67="Duplicado","Duplicado",IF($M67&lt;&gt;"OK","Revisar embalagem","Válido")))))))</f>
        <v/>
      </c>
      <c r="O67" s="14" t="n"/>
    </row>
    <row r="68" ht="22" customHeight="1">
      <c r="A68" s="13" t="n"/>
      <c r="B68" s="14" t="n"/>
      <c r="C68" s="15" t="n"/>
      <c r="D68" s="15" t="n"/>
      <c r="E68" s="16" t="n"/>
      <c r="F68" s="16" t="n"/>
      <c r="G68" s="17">
        <f>IF($K68&lt;&gt;"OK","",MOD(10-MOD(SUMPRODUCT(--MID($F68,ROW(INDIRECT("1:"&amp;LEN($F68))),1),IF(MOD(LEN($F68)-ROW(INDIRECT("1:"&amp;LEN($F68))),2)=0,3,1)),10),10))</f>
        <v/>
      </c>
      <c r="H68" s="18">
        <f>IF($G68="","",$F68&amp;TEXT($G68,"0"))</f>
        <v/>
      </c>
      <c r="I68" s="18">
        <f>IF($N68="Válido",$H68,"")</f>
        <v/>
      </c>
      <c r="J68" s="17">
        <f>IF(COUNTA($A68:$F68)=0,"",IF(OR($C68="",$E68="",$F68=""),"Incompleto",IF(NOT(IFERROR($E68=TEXT(--$E68,REPT("0",LEN($E68))),FALSE)),"Prefixo inválido",IF($C68="GTIN-14",IF(MID($F68,2,LEN($E68))=$E68,"OK","Prefixo não confere"),IF(LEFT($F68,LEN($E68))=$E68,"OK","Prefixo não confere")))))</f>
        <v/>
      </c>
      <c r="K68" s="17">
        <f>IF(COUNTA($A68:$F68)=0,"",IF(OR($C68="",$F68=""),"Incompleta",IFERROR(IF(AND(LEN($F68)=VLOOKUP($C68,Listas!$A$2:$B$5,2,FALSE)-1,$F68=TEXT(--$F68,REPT("0",LEN($F68)))),"OK","Base inválida"),"Tipo inválido")))</f>
        <v/>
      </c>
      <c r="L68" s="17">
        <f>IF($H68="","",IF(COUNTIF($H$6:$H$205,$H68)&gt;1,"Duplicado","Único"))</f>
        <v/>
      </c>
      <c r="M68" s="17">
        <f>IF(COUNTA($A68:$F68)=0,"",IF(OR($C68="",$D68=""),"Incompleta",IF(COUNTIFS(Listas!$F$2:$F$8,$C68,Listas!$G$2:$G$8,$D68)&gt;0,"OK","Revisar tipo x nível")))</f>
        <v/>
      </c>
      <c r="N68" s="17">
        <f>IF(COUNTA($A68:$F68)=0,"",IF(OR($A68="",$B68=""),"Cadastro incompleto",IF(OR($C68="",$D68="",$E68="",$F68=""),"Sem código",IF($K68&lt;&gt;"OK","Revisar código",IF($J68&lt;&gt;"OK","Revisar prefixo",IF($L68="Duplicado","Duplicado",IF($M68&lt;&gt;"OK","Revisar embalagem","Válido")))))))</f>
        <v/>
      </c>
      <c r="O68" s="14" t="n"/>
    </row>
    <row r="69" ht="22" customHeight="1">
      <c r="A69" s="13" t="n"/>
      <c r="B69" s="14" t="n"/>
      <c r="C69" s="15" t="n"/>
      <c r="D69" s="15" t="n"/>
      <c r="E69" s="16" t="n"/>
      <c r="F69" s="16" t="n"/>
      <c r="G69" s="17">
        <f>IF($K69&lt;&gt;"OK","",MOD(10-MOD(SUMPRODUCT(--MID($F69,ROW(INDIRECT("1:"&amp;LEN($F69))),1),IF(MOD(LEN($F69)-ROW(INDIRECT("1:"&amp;LEN($F69))),2)=0,3,1)),10),10))</f>
        <v/>
      </c>
      <c r="H69" s="18">
        <f>IF($G69="","",$F69&amp;TEXT($G69,"0"))</f>
        <v/>
      </c>
      <c r="I69" s="18">
        <f>IF($N69="Válido",$H69,"")</f>
        <v/>
      </c>
      <c r="J69" s="17">
        <f>IF(COUNTA($A69:$F69)=0,"",IF(OR($C69="",$E69="",$F69=""),"Incompleto",IF(NOT(IFERROR($E69=TEXT(--$E69,REPT("0",LEN($E69))),FALSE)),"Prefixo inválido",IF($C69="GTIN-14",IF(MID($F69,2,LEN($E69))=$E69,"OK","Prefixo não confere"),IF(LEFT($F69,LEN($E69))=$E69,"OK","Prefixo não confere")))))</f>
        <v/>
      </c>
      <c r="K69" s="17">
        <f>IF(COUNTA($A69:$F69)=0,"",IF(OR($C69="",$F69=""),"Incompleta",IFERROR(IF(AND(LEN($F69)=VLOOKUP($C69,Listas!$A$2:$B$5,2,FALSE)-1,$F69=TEXT(--$F69,REPT("0",LEN($F69)))),"OK","Base inválida"),"Tipo inválido")))</f>
        <v/>
      </c>
      <c r="L69" s="17">
        <f>IF($H69="","",IF(COUNTIF($H$6:$H$205,$H69)&gt;1,"Duplicado","Único"))</f>
        <v/>
      </c>
      <c r="M69" s="17">
        <f>IF(COUNTA($A69:$F69)=0,"",IF(OR($C69="",$D69=""),"Incompleta",IF(COUNTIFS(Listas!$F$2:$F$8,$C69,Listas!$G$2:$G$8,$D69)&gt;0,"OK","Revisar tipo x nível")))</f>
        <v/>
      </c>
      <c r="N69" s="17">
        <f>IF(COUNTA($A69:$F69)=0,"",IF(OR($A69="",$B69=""),"Cadastro incompleto",IF(OR($C69="",$D69="",$E69="",$F69=""),"Sem código",IF($K69&lt;&gt;"OK","Revisar código",IF($J69&lt;&gt;"OK","Revisar prefixo",IF($L69="Duplicado","Duplicado",IF($M69&lt;&gt;"OK","Revisar embalagem","Válido")))))))</f>
        <v/>
      </c>
      <c r="O69" s="14" t="n"/>
    </row>
    <row r="70" ht="22" customHeight="1">
      <c r="A70" s="13" t="n"/>
      <c r="B70" s="14" t="n"/>
      <c r="C70" s="15" t="n"/>
      <c r="D70" s="15" t="n"/>
      <c r="E70" s="16" t="n"/>
      <c r="F70" s="16" t="n"/>
      <c r="G70" s="17">
        <f>IF($K70&lt;&gt;"OK","",MOD(10-MOD(SUMPRODUCT(--MID($F70,ROW(INDIRECT("1:"&amp;LEN($F70))),1),IF(MOD(LEN($F70)-ROW(INDIRECT("1:"&amp;LEN($F70))),2)=0,3,1)),10),10))</f>
        <v/>
      </c>
      <c r="H70" s="18">
        <f>IF($G70="","",$F70&amp;TEXT($G70,"0"))</f>
        <v/>
      </c>
      <c r="I70" s="18">
        <f>IF($N70="Válido",$H70,"")</f>
        <v/>
      </c>
      <c r="J70" s="17">
        <f>IF(COUNTA($A70:$F70)=0,"",IF(OR($C70="",$E70="",$F70=""),"Incompleto",IF(NOT(IFERROR($E70=TEXT(--$E70,REPT("0",LEN($E70))),FALSE)),"Prefixo inválido",IF($C70="GTIN-14",IF(MID($F70,2,LEN($E70))=$E70,"OK","Prefixo não confere"),IF(LEFT($F70,LEN($E70))=$E70,"OK","Prefixo não confere")))))</f>
        <v/>
      </c>
      <c r="K70" s="17">
        <f>IF(COUNTA($A70:$F70)=0,"",IF(OR($C70="",$F70=""),"Incompleta",IFERROR(IF(AND(LEN($F70)=VLOOKUP($C70,Listas!$A$2:$B$5,2,FALSE)-1,$F70=TEXT(--$F70,REPT("0",LEN($F70)))),"OK","Base inválida"),"Tipo inválido")))</f>
        <v/>
      </c>
      <c r="L70" s="17">
        <f>IF($H70="","",IF(COUNTIF($H$6:$H$205,$H70)&gt;1,"Duplicado","Único"))</f>
        <v/>
      </c>
      <c r="M70" s="17">
        <f>IF(COUNTA($A70:$F70)=0,"",IF(OR($C70="",$D70=""),"Incompleta",IF(COUNTIFS(Listas!$F$2:$F$8,$C70,Listas!$G$2:$G$8,$D70)&gt;0,"OK","Revisar tipo x nível")))</f>
        <v/>
      </c>
      <c r="N70" s="17">
        <f>IF(COUNTA($A70:$F70)=0,"",IF(OR($A70="",$B70=""),"Cadastro incompleto",IF(OR($C70="",$D70="",$E70="",$F70=""),"Sem código",IF($K70&lt;&gt;"OK","Revisar código",IF($J70&lt;&gt;"OK","Revisar prefixo",IF($L70="Duplicado","Duplicado",IF($M70&lt;&gt;"OK","Revisar embalagem","Válido")))))))</f>
        <v/>
      </c>
      <c r="O70" s="14" t="n"/>
    </row>
    <row r="71" ht="22" customHeight="1">
      <c r="A71" s="13" t="n"/>
      <c r="B71" s="14" t="n"/>
      <c r="C71" s="15" t="n"/>
      <c r="D71" s="15" t="n"/>
      <c r="E71" s="16" t="n"/>
      <c r="F71" s="16" t="n"/>
      <c r="G71" s="17">
        <f>IF($K71&lt;&gt;"OK","",MOD(10-MOD(SUMPRODUCT(--MID($F71,ROW(INDIRECT("1:"&amp;LEN($F71))),1),IF(MOD(LEN($F71)-ROW(INDIRECT("1:"&amp;LEN($F71))),2)=0,3,1)),10),10))</f>
        <v/>
      </c>
      <c r="H71" s="18">
        <f>IF($G71="","",$F71&amp;TEXT($G71,"0"))</f>
        <v/>
      </c>
      <c r="I71" s="18">
        <f>IF($N71="Válido",$H71,"")</f>
        <v/>
      </c>
      <c r="J71" s="17">
        <f>IF(COUNTA($A71:$F71)=0,"",IF(OR($C71="",$E71="",$F71=""),"Incompleto",IF(NOT(IFERROR($E71=TEXT(--$E71,REPT("0",LEN($E71))),FALSE)),"Prefixo inválido",IF($C71="GTIN-14",IF(MID($F71,2,LEN($E71))=$E71,"OK","Prefixo não confere"),IF(LEFT($F71,LEN($E71))=$E71,"OK","Prefixo não confere")))))</f>
        <v/>
      </c>
      <c r="K71" s="17">
        <f>IF(COUNTA($A71:$F71)=0,"",IF(OR($C71="",$F71=""),"Incompleta",IFERROR(IF(AND(LEN($F71)=VLOOKUP($C71,Listas!$A$2:$B$5,2,FALSE)-1,$F71=TEXT(--$F71,REPT("0",LEN($F71)))),"OK","Base inválida"),"Tipo inválido")))</f>
        <v/>
      </c>
      <c r="L71" s="17">
        <f>IF($H71="","",IF(COUNTIF($H$6:$H$205,$H71)&gt;1,"Duplicado","Único"))</f>
        <v/>
      </c>
      <c r="M71" s="17">
        <f>IF(COUNTA($A71:$F71)=0,"",IF(OR($C71="",$D71=""),"Incompleta",IF(COUNTIFS(Listas!$F$2:$F$8,$C71,Listas!$G$2:$G$8,$D71)&gt;0,"OK","Revisar tipo x nível")))</f>
        <v/>
      </c>
      <c r="N71" s="17">
        <f>IF(COUNTA($A71:$F71)=0,"",IF(OR($A71="",$B71=""),"Cadastro incompleto",IF(OR($C71="",$D71="",$E71="",$F71=""),"Sem código",IF($K71&lt;&gt;"OK","Revisar código",IF($J71&lt;&gt;"OK","Revisar prefixo",IF($L71="Duplicado","Duplicado",IF($M71&lt;&gt;"OK","Revisar embalagem","Válido")))))))</f>
        <v/>
      </c>
      <c r="O71" s="14" t="n"/>
    </row>
    <row r="72" ht="22" customHeight="1">
      <c r="A72" s="13" t="n"/>
      <c r="B72" s="14" t="n"/>
      <c r="C72" s="15" t="n"/>
      <c r="D72" s="15" t="n"/>
      <c r="E72" s="16" t="n"/>
      <c r="F72" s="16" t="n"/>
      <c r="G72" s="17">
        <f>IF($K72&lt;&gt;"OK","",MOD(10-MOD(SUMPRODUCT(--MID($F72,ROW(INDIRECT("1:"&amp;LEN($F72))),1),IF(MOD(LEN($F72)-ROW(INDIRECT("1:"&amp;LEN($F72))),2)=0,3,1)),10),10))</f>
        <v/>
      </c>
      <c r="H72" s="18">
        <f>IF($G72="","",$F72&amp;TEXT($G72,"0"))</f>
        <v/>
      </c>
      <c r="I72" s="18">
        <f>IF($N72="Válido",$H72,"")</f>
        <v/>
      </c>
      <c r="J72" s="17">
        <f>IF(COUNTA($A72:$F72)=0,"",IF(OR($C72="",$E72="",$F72=""),"Incompleto",IF(NOT(IFERROR($E72=TEXT(--$E72,REPT("0",LEN($E72))),FALSE)),"Prefixo inválido",IF($C72="GTIN-14",IF(MID($F72,2,LEN($E72))=$E72,"OK","Prefixo não confere"),IF(LEFT($F72,LEN($E72))=$E72,"OK","Prefixo não confere")))))</f>
        <v/>
      </c>
      <c r="K72" s="17">
        <f>IF(COUNTA($A72:$F72)=0,"",IF(OR($C72="",$F72=""),"Incompleta",IFERROR(IF(AND(LEN($F72)=VLOOKUP($C72,Listas!$A$2:$B$5,2,FALSE)-1,$F72=TEXT(--$F72,REPT("0",LEN($F72)))),"OK","Base inválida"),"Tipo inválido")))</f>
        <v/>
      </c>
      <c r="L72" s="17">
        <f>IF($H72="","",IF(COUNTIF($H$6:$H$205,$H72)&gt;1,"Duplicado","Único"))</f>
        <v/>
      </c>
      <c r="M72" s="17">
        <f>IF(COUNTA($A72:$F72)=0,"",IF(OR($C72="",$D72=""),"Incompleta",IF(COUNTIFS(Listas!$F$2:$F$8,$C72,Listas!$G$2:$G$8,$D72)&gt;0,"OK","Revisar tipo x nível")))</f>
        <v/>
      </c>
      <c r="N72" s="17">
        <f>IF(COUNTA($A72:$F72)=0,"",IF(OR($A72="",$B72=""),"Cadastro incompleto",IF(OR($C72="",$D72="",$E72="",$F72=""),"Sem código",IF($K72&lt;&gt;"OK","Revisar código",IF($J72&lt;&gt;"OK","Revisar prefixo",IF($L72="Duplicado","Duplicado",IF($M72&lt;&gt;"OK","Revisar embalagem","Válido")))))))</f>
        <v/>
      </c>
      <c r="O72" s="14" t="n"/>
    </row>
    <row r="73" ht="22" customHeight="1">
      <c r="A73" s="13" t="n"/>
      <c r="B73" s="14" t="n"/>
      <c r="C73" s="15" t="n"/>
      <c r="D73" s="15" t="n"/>
      <c r="E73" s="16" t="n"/>
      <c r="F73" s="16" t="n"/>
      <c r="G73" s="17">
        <f>IF($K73&lt;&gt;"OK","",MOD(10-MOD(SUMPRODUCT(--MID($F73,ROW(INDIRECT("1:"&amp;LEN($F73))),1),IF(MOD(LEN($F73)-ROW(INDIRECT("1:"&amp;LEN($F73))),2)=0,3,1)),10),10))</f>
        <v/>
      </c>
      <c r="H73" s="18">
        <f>IF($G73="","",$F73&amp;TEXT($G73,"0"))</f>
        <v/>
      </c>
      <c r="I73" s="18">
        <f>IF($N73="Válido",$H73,"")</f>
        <v/>
      </c>
      <c r="J73" s="17">
        <f>IF(COUNTA($A73:$F73)=0,"",IF(OR($C73="",$E73="",$F73=""),"Incompleto",IF(NOT(IFERROR($E73=TEXT(--$E73,REPT("0",LEN($E73))),FALSE)),"Prefixo inválido",IF($C73="GTIN-14",IF(MID($F73,2,LEN($E73))=$E73,"OK","Prefixo não confere"),IF(LEFT($F73,LEN($E73))=$E73,"OK","Prefixo não confere")))))</f>
        <v/>
      </c>
      <c r="K73" s="17">
        <f>IF(COUNTA($A73:$F73)=0,"",IF(OR($C73="",$F73=""),"Incompleta",IFERROR(IF(AND(LEN($F73)=VLOOKUP($C73,Listas!$A$2:$B$5,2,FALSE)-1,$F73=TEXT(--$F73,REPT("0",LEN($F73)))),"OK","Base inválida"),"Tipo inválido")))</f>
        <v/>
      </c>
      <c r="L73" s="17">
        <f>IF($H73="","",IF(COUNTIF($H$6:$H$205,$H73)&gt;1,"Duplicado","Único"))</f>
        <v/>
      </c>
      <c r="M73" s="17">
        <f>IF(COUNTA($A73:$F73)=0,"",IF(OR($C73="",$D73=""),"Incompleta",IF(COUNTIFS(Listas!$F$2:$F$8,$C73,Listas!$G$2:$G$8,$D73)&gt;0,"OK","Revisar tipo x nível")))</f>
        <v/>
      </c>
      <c r="N73" s="17">
        <f>IF(COUNTA($A73:$F73)=0,"",IF(OR($A73="",$B73=""),"Cadastro incompleto",IF(OR($C73="",$D73="",$E73="",$F73=""),"Sem código",IF($K73&lt;&gt;"OK","Revisar código",IF($J73&lt;&gt;"OK","Revisar prefixo",IF($L73="Duplicado","Duplicado",IF($M73&lt;&gt;"OK","Revisar embalagem","Válido")))))))</f>
        <v/>
      </c>
      <c r="O73" s="14" t="n"/>
    </row>
    <row r="74" ht="22" customHeight="1">
      <c r="A74" s="13" t="n"/>
      <c r="B74" s="14" t="n"/>
      <c r="C74" s="15" t="n"/>
      <c r="D74" s="15" t="n"/>
      <c r="E74" s="16" t="n"/>
      <c r="F74" s="16" t="n"/>
      <c r="G74" s="17">
        <f>IF($K74&lt;&gt;"OK","",MOD(10-MOD(SUMPRODUCT(--MID($F74,ROW(INDIRECT("1:"&amp;LEN($F74))),1),IF(MOD(LEN($F74)-ROW(INDIRECT("1:"&amp;LEN($F74))),2)=0,3,1)),10),10))</f>
        <v/>
      </c>
      <c r="H74" s="18">
        <f>IF($G74="","",$F74&amp;TEXT($G74,"0"))</f>
        <v/>
      </c>
      <c r="I74" s="18">
        <f>IF($N74="Válido",$H74,"")</f>
        <v/>
      </c>
      <c r="J74" s="17">
        <f>IF(COUNTA($A74:$F74)=0,"",IF(OR($C74="",$E74="",$F74=""),"Incompleto",IF(NOT(IFERROR($E74=TEXT(--$E74,REPT("0",LEN($E74))),FALSE)),"Prefixo inválido",IF($C74="GTIN-14",IF(MID($F74,2,LEN($E74))=$E74,"OK","Prefixo não confere"),IF(LEFT($F74,LEN($E74))=$E74,"OK","Prefixo não confere")))))</f>
        <v/>
      </c>
      <c r="K74" s="17">
        <f>IF(COUNTA($A74:$F74)=0,"",IF(OR($C74="",$F74=""),"Incompleta",IFERROR(IF(AND(LEN($F74)=VLOOKUP($C74,Listas!$A$2:$B$5,2,FALSE)-1,$F74=TEXT(--$F74,REPT("0",LEN($F74)))),"OK","Base inválida"),"Tipo inválido")))</f>
        <v/>
      </c>
      <c r="L74" s="17">
        <f>IF($H74="","",IF(COUNTIF($H$6:$H$205,$H74)&gt;1,"Duplicado","Único"))</f>
        <v/>
      </c>
      <c r="M74" s="17">
        <f>IF(COUNTA($A74:$F74)=0,"",IF(OR($C74="",$D74=""),"Incompleta",IF(COUNTIFS(Listas!$F$2:$F$8,$C74,Listas!$G$2:$G$8,$D74)&gt;0,"OK","Revisar tipo x nível")))</f>
        <v/>
      </c>
      <c r="N74" s="17">
        <f>IF(COUNTA($A74:$F74)=0,"",IF(OR($A74="",$B74=""),"Cadastro incompleto",IF(OR($C74="",$D74="",$E74="",$F74=""),"Sem código",IF($K74&lt;&gt;"OK","Revisar código",IF($J74&lt;&gt;"OK","Revisar prefixo",IF($L74="Duplicado","Duplicado",IF($M74&lt;&gt;"OK","Revisar embalagem","Válido")))))))</f>
        <v/>
      </c>
      <c r="O74" s="14" t="n"/>
    </row>
    <row r="75" ht="22" customHeight="1">
      <c r="A75" s="13" t="n"/>
      <c r="B75" s="14" t="n"/>
      <c r="C75" s="15" t="n"/>
      <c r="D75" s="15" t="n"/>
      <c r="E75" s="16" t="n"/>
      <c r="F75" s="16" t="n"/>
      <c r="G75" s="17">
        <f>IF($K75&lt;&gt;"OK","",MOD(10-MOD(SUMPRODUCT(--MID($F75,ROW(INDIRECT("1:"&amp;LEN($F75))),1),IF(MOD(LEN($F75)-ROW(INDIRECT("1:"&amp;LEN($F75))),2)=0,3,1)),10),10))</f>
        <v/>
      </c>
      <c r="H75" s="18">
        <f>IF($G75="","",$F75&amp;TEXT($G75,"0"))</f>
        <v/>
      </c>
      <c r="I75" s="18">
        <f>IF($N75="Válido",$H75,"")</f>
        <v/>
      </c>
      <c r="J75" s="17">
        <f>IF(COUNTA($A75:$F75)=0,"",IF(OR($C75="",$E75="",$F75=""),"Incompleto",IF(NOT(IFERROR($E75=TEXT(--$E75,REPT("0",LEN($E75))),FALSE)),"Prefixo inválido",IF($C75="GTIN-14",IF(MID($F75,2,LEN($E75))=$E75,"OK","Prefixo não confere"),IF(LEFT($F75,LEN($E75))=$E75,"OK","Prefixo não confere")))))</f>
        <v/>
      </c>
      <c r="K75" s="17">
        <f>IF(COUNTA($A75:$F75)=0,"",IF(OR($C75="",$F75=""),"Incompleta",IFERROR(IF(AND(LEN($F75)=VLOOKUP($C75,Listas!$A$2:$B$5,2,FALSE)-1,$F75=TEXT(--$F75,REPT("0",LEN($F75)))),"OK","Base inválida"),"Tipo inválido")))</f>
        <v/>
      </c>
      <c r="L75" s="17">
        <f>IF($H75="","",IF(COUNTIF($H$6:$H$205,$H75)&gt;1,"Duplicado","Único"))</f>
        <v/>
      </c>
      <c r="M75" s="17">
        <f>IF(COUNTA($A75:$F75)=0,"",IF(OR($C75="",$D75=""),"Incompleta",IF(COUNTIFS(Listas!$F$2:$F$8,$C75,Listas!$G$2:$G$8,$D75)&gt;0,"OK","Revisar tipo x nível")))</f>
        <v/>
      </c>
      <c r="N75" s="17">
        <f>IF(COUNTA($A75:$F75)=0,"",IF(OR($A75="",$B75=""),"Cadastro incompleto",IF(OR($C75="",$D75="",$E75="",$F75=""),"Sem código",IF($K75&lt;&gt;"OK","Revisar código",IF($J75&lt;&gt;"OK","Revisar prefixo",IF($L75="Duplicado","Duplicado",IF($M75&lt;&gt;"OK","Revisar embalagem","Válido")))))))</f>
        <v/>
      </c>
      <c r="O75" s="14" t="n"/>
    </row>
    <row r="76" ht="22" customHeight="1">
      <c r="A76" s="13" t="n"/>
      <c r="B76" s="14" t="n"/>
      <c r="C76" s="15" t="n"/>
      <c r="D76" s="15" t="n"/>
      <c r="E76" s="16" t="n"/>
      <c r="F76" s="16" t="n"/>
      <c r="G76" s="17">
        <f>IF($K76&lt;&gt;"OK","",MOD(10-MOD(SUMPRODUCT(--MID($F76,ROW(INDIRECT("1:"&amp;LEN($F76))),1),IF(MOD(LEN($F76)-ROW(INDIRECT("1:"&amp;LEN($F76))),2)=0,3,1)),10),10))</f>
        <v/>
      </c>
      <c r="H76" s="18">
        <f>IF($G76="","",$F76&amp;TEXT($G76,"0"))</f>
        <v/>
      </c>
      <c r="I76" s="18">
        <f>IF($N76="Válido",$H76,"")</f>
        <v/>
      </c>
      <c r="J76" s="17">
        <f>IF(COUNTA($A76:$F76)=0,"",IF(OR($C76="",$E76="",$F76=""),"Incompleto",IF(NOT(IFERROR($E76=TEXT(--$E76,REPT("0",LEN($E76))),FALSE)),"Prefixo inválido",IF($C76="GTIN-14",IF(MID($F76,2,LEN($E76))=$E76,"OK","Prefixo não confere"),IF(LEFT($F76,LEN($E76))=$E76,"OK","Prefixo não confere")))))</f>
        <v/>
      </c>
      <c r="K76" s="17">
        <f>IF(COUNTA($A76:$F76)=0,"",IF(OR($C76="",$F76=""),"Incompleta",IFERROR(IF(AND(LEN($F76)=VLOOKUP($C76,Listas!$A$2:$B$5,2,FALSE)-1,$F76=TEXT(--$F76,REPT("0",LEN($F76)))),"OK","Base inválida"),"Tipo inválido")))</f>
        <v/>
      </c>
      <c r="L76" s="17">
        <f>IF($H76="","",IF(COUNTIF($H$6:$H$205,$H76)&gt;1,"Duplicado","Único"))</f>
        <v/>
      </c>
      <c r="M76" s="17">
        <f>IF(COUNTA($A76:$F76)=0,"",IF(OR($C76="",$D76=""),"Incompleta",IF(COUNTIFS(Listas!$F$2:$F$8,$C76,Listas!$G$2:$G$8,$D76)&gt;0,"OK","Revisar tipo x nível")))</f>
        <v/>
      </c>
      <c r="N76" s="17">
        <f>IF(COUNTA($A76:$F76)=0,"",IF(OR($A76="",$B76=""),"Cadastro incompleto",IF(OR($C76="",$D76="",$E76="",$F76=""),"Sem código",IF($K76&lt;&gt;"OK","Revisar código",IF($J76&lt;&gt;"OK","Revisar prefixo",IF($L76="Duplicado","Duplicado",IF($M76&lt;&gt;"OK","Revisar embalagem","Válido")))))))</f>
        <v/>
      </c>
      <c r="O76" s="14" t="n"/>
    </row>
    <row r="77" ht="22" customHeight="1">
      <c r="A77" s="13" t="n"/>
      <c r="B77" s="14" t="n"/>
      <c r="C77" s="15" t="n"/>
      <c r="D77" s="15" t="n"/>
      <c r="E77" s="16" t="n"/>
      <c r="F77" s="16" t="n"/>
      <c r="G77" s="17">
        <f>IF($K77&lt;&gt;"OK","",MOD(10-MOD(SUMPRODUCT(--MID($F77,ROW(INDIRECT("1:"&amp;LEN($F77))),1),IF(MOD(LEN($F77)-ROW(INDIRECT("1:"&amp;LEN($F77))),2)=0,3,1)),10),10))</f>
        <v/>
      </c>
      <c r="H77" s="18">
        <f>IF($G77="","",$F77&amp;TEXT($G77,"0"))</f>
        <v/>
      </c>
      <c r="I77" s="18">
        <f>IF($N77="Válido",$H77,"")</f>
        <v/>
      </c>
      <c r="J77" s="17">
        <f>IF(COUNTA($A77:$F77)=0,"",IF(OR($C77="",$E77="",$F77=""),"Incompleto",IF(NOT(IFERROR($E77=TEXT(--$E77,REPT("0",LEN($E77))),FALSE)),"Prefixo inválido",IF($C77="GTIN-14",IF(MID($F77,2,LEN($E77))=$E77,"OK","Prefixo não confere"),IF(LEFT($F77,LEN($E77))=$E77,"OK","Prefixo não confere")))))</f>
        <v/>
      </c>
      <c r="K77" s="17">
        <f>IF(COUNTA($A77:$F77)=0,"",IF(OR($C77="",$F77=""),"Incompleta",IFERROR(IF(AND(LEN($F77)=VLOOKUP($C77,Listas!$A$2:$B$5,2,FALSE)-1,$F77=TEXT(--$F77,REPT("0",LEN($F77)))),"OK","Base inválida"),"Tipo inválido")))</f>
        <v/>
      </c>
      <c r="L77" s="17">
        <f>IF($H77="","",IF(COUNTIF($H$6:$H$205,$H77)&gt;1,"Duplicado","Único"))</f>
        <v/>
      </c>
      <c r="M77" s="17">
        <f>IF(COUNTA($A77:$F77)=0,"",IF(OR($C77="",$D77=""),"Incompleta",IF(COUNTIFS(Listas!$F$2:$F$8,$C77,Listas!$G$2:$G$8,$D77)&gt;0,"OK","Revisar tipo x nível")))</f>
        <v/>
      </c>
      <c r="N77" s="17">
        <f>IF(COUNTA($A77:$F77)=0,"",IF(OR($A77="",$B77=""),"Cadastro incompleto",IF(OR($C77="",$D77="",$E77="",$F77=""),"Sem código",IF($K77&lt;&gt;"OK","Revisar código",IF($J77&lt;&gt;"OK","Revisar prefixo",IF($L77="Duplicado","Duplicado",IF($M77&lt;&gt;"OK","Revisar embalagem","Válido")))))))</f>
        <v/>
      </c>
      <c r="O77" s="14" t="n"/>
    </row>
    <row r="78" ht="22" customHeight="1">
      <c r="A78" s="13" t="n"/>
      <c r="B78" s="14" t="n"/>
      <c r="C78" s="15" t="n"/>
      <c r="D78" s="15" t="n"/>
      <c r="E78" s="16" t="n"/>
      <c r="F78" s="16" t="n"/>
      <c r="G78" s="17">
        <f>IF($K78&lt;&gt;"OK","",MOD(10-MOD(SUMPRODUCT(--MID($F78,ROW(INDIRECT("1:"&amp;LEN($F78))),1),IF(MOD(LEN($F78)-ROW(INDIRECT("1:"&amp;LEN($F78))),2)=0,3,1)),10),10))</f>
        <v/>
      </c>
      <c r="H78" s="18">
        <f>IF($G78="","",$F78&amp;TEXT($G78,"0"))</f>
        <v/>
      </c>
      <c r="I78" s="18">
        <f>IF($N78="Válido",$H78,"")</f>
        <v/>
      </c>
      <c r="J78" s="17">
        <f>IF(COUNTA($A78:$F78)=0,"",IF(OR($C78="",$E78="",$F78=""),"Incompleto",IF(NOT(IFERROR($E78=TEXT(--$E78,REPT("0",LEN($E78))),FALSE)),"Prefixo inválido",IF($C78="GTIN-14",IF(MID($F78,2,LEN($E78))=$E78,"OK","Prefixo não confere"),IF(LEFT($F78,LEN($E78))=$E78,"OK","Prefixo não confere")))))</f>
        <v/>
      </c>
      <c r="K78" s="17">
        <f>IF(COUNTA($A78:$F78)=0,"",IF(OR($C78="",$F78=""),"Incompleta",IFERROR(IF(AND(LEN($F78)=VLOOKUP($C78,Listas!$A$2:$B$5,2,FALSE)-1,$F78=TEXT(--$F78,REPT("0",LEN($F78)))),"OK","Base inválida"),"Tipo inválido")))</f>
        <v/>
      </c>
      <c r="L78" s="17">
        <f>IF($H78="","",IF(COUNTIF($H$6:$H$205,$H78)&gt;1,"Duplicado","Único"))</f>
        <v/>
      </c>
      <c r="M78" s="17">
        <f>IF(COUNTA($A78:$F78)=0,"",IF(OR($C78="",$D78=""),"Incompleta",IF(COUNTIFS(Listas!$F$2:$F$8,$C78,Listas!$G$2:$G$8,$D78)&gt;0,"OK","Revisar tipo x nível")))</f>
        <v/>
      </c>
      <c r="N78" s="17">
        <f>IF(COUNTA($A78:$F78)=0,"",IF(OR($A78="",$B78=""),"Cadastro incompleto",IF(OR($C78="",$D78="",$E78="",$F78=""),"Sem código",IF($K78&lt;&gt;"OK","Revisar código",IF($J78&lt;&gt;"OK","Revisar prefixo",IF($L78="Duplicado","Duplicado",IF($M78&lt;&gt;"OK","Revisar embalagem","Válido")))))))</f>
        <v/>
      </c>
      <c r="O78" s="14" t="n"/>
    </row>
    <row r="79" ht="22" customHeight="1">
      <c r="A79" s="13" t="n"/>
      <c r="B79" s="14" t="n"/>
      <c r="C79" s="15" t="n"/>
      <c r="D79" s="15" t="n"/>
      <c r="E79" s="16" t="n"/>
      <c r="F79" s="16" t="n"/>
      <c r="G79" s="17">
        <f>IF($K79&lt;&gt;"OK","",MOD(10-MOD(SUMPRODUCT(--MID($F79,ROW(INDIRECT("1:"&amp;LEN($F79))),1),IF(MOD(LEN($F79)-ROW(INDIRECT("1:"&amp;LEN($F79))),2)=0,3,1)),10),10))</f>
        <v/>
      </c>
      <c r="H79" s="18">
        <f>IF($G79="","",$F79&amp;TEXT($G79,"0"))</f>
        <v/>
      </c>
      <c r="I79" s="18">
        <f>IF($N79="Válido",$H79,"")</f>
        <v/>
      </c>
      <c r="J79" s="17">
        <f>IF(COUNTA($A79:$F79)=0,"",IF(OR($C79="",$E79="",$F79=""),"Incompleto",IF(NOT(IFERROR($E79=TEXT(--$E79,REPT("0",LEN($E79))),FALSE)),"Prefixo inválido",IF($C79="GTIN-14",IF(MID($F79,2,LEN($E79))=$E79,"OK","Prefixo não confere"),IF(LEFT($F79,LEN($E79))=$E79,"OK","Prefixo não confere")))))</f>
        <v/>
      </c>
      <c r="K79" s="17">
        <f>IF(COUNTA($A79:$F79)=0,"",IF(OR($C79="",$F79=""),"Incompleta",IFERROR(IF(AND(LEN($F79)=VLOOKUP($C79,Listas!$A$2:$B$5,2,FALSE)-1,$F79=TEXT(--$F79,REPT("0",LEN($F79)))),"OK","Base inválida"),"Tipo inválido")))</f>
        <v/>
      </c>
      <c r="L79" s="17">
        <f>IF($H79="","",IF(COUNTIF($H$6:$H$205,$H79)&gt;1,"Duplicado","Único"))</f>
        <v/>
      </c>
      <c r="M79" s="17">
        <f>IF(COUNTA($A79:$F79)=0,"",IF(OR($C79="",$D79=""),"Incompleta",IF(COUNTIFS(Listas!$F$2:$F$8,$C79,Listas!$G$2:$G$8,$D79)&gt;0,"OK","Revisar tipo x nível")))</f>
        <v/>
      </c>
      <c r="N79" s="17">
        <f>IF(COUNTA($A79:$F79)=0,"",IF(OR($A79="",$B79=""),"Cadastro incompleto",IF(OR($C79="",$D79="",$E79="",$F79=""),"Sem código",IF($K79&lt;&gt;"OK","Revisar código",IF($J79&lt;&gt;"OK","Revisar prefixo",IF($L79="Duplicado","Duplicado",IF($M79&lt;&gt;"OK","Revisar embalagem","Válido")))))))</f>
        <v/>
      </c>
      <c r="O79" s="14" t="n"/>
    </row>
    <row r="80" ht="22" customHeight="1">
      <c r="A80" s="13" t="n"/>
      <c r="B80" s="14" t="n"/>
      <c r="C80" s="15" t="n"/>
      <c r="D80" s="15" t="n"/>
      <c r="E80" s="16" t="n"/>
      <c r="F80" s="16" t="n"/>
      <c r="G80" s="17">
        <f>IF($K80&lt;&gt;"OK","",MOD(10-MOD(SUMPRODUCT(--MID($F80,ROW(INDIRECT("1:"&amp;LEN($F80))),1),IF(MOD(LEN($F80)-ROW(INDIRECT("1:"&amp;LEN($F80))),2)=0,3,1)),10),10))</f>
        <v/>
      </c>
      <c r="H80" s="18">
        <f>IF($G80="","",$F80&amp;TEXT($G80,"0"))</f>
        <v/>
      </c>
      <c r="I80" s="18">
        <f>IF($N80="Válido",$H80,"")</f>
        <v/>
      </c>
      <c r="J80" s="17">
        <f>IF(COUNTA($A80:$F80)=0,"",IF(OR($C80="",$E80="",$F80=""),"Incompleto",IF(NOT(IFERROR($E80=TEXT(--$E80,REPT("0",LEN($E80))),FALSE)),"Prefixo inválido",IF($C80="GTIN-14",IF(MID($F80,2,LEN($E80))=$E80,"OK","Prefixo não confere"),IF(LEFT($F80,LEN($E80))=$E80,"OK","Prefixo não confere")))))</f>
        <v/>
      </c>
      <c r="K80" s="17">
        <f>IF(COUNTA($A80:$F80)=0,"",IF(OR($C80="",$F80=""),"Incompleta",IFERROR(IF(AND(LEN($F80)=VLOOKUP($C80,Listas!$A$2:$B$5,2,FALSE)-1,$F80=TEXT(--$F80,REPT("0",LEN($F80)))),"OK","Base inválida"),"Tipo inválido")))</f>
        <v/>
      </c>
      <c r="L80" s="17">
        <f>IF($H80="","",IF(COUNTIF($H$6:$H$205,$H80)&gt;1,"Duplicado","Único"))</f>
        <v/>
      </c>
      <c r="M80" s="17">
        <f>IF(COUNTA($A80:$F80)=0,"",IF(OR($C80="",$D80=""),"Incompleta",IF(COUNTIFS(Listas!$F$2:$F$8,$C80,Listas!$G$2:$G$8,$D80)&gt;0,"OK","Revisar tipo x nível")))</f>
        <v/>
      </c>
      <c r="N80" s="17">
        <f>IF(COUNTA($A80:$F80)=0,"",IF(OR($A80="",$B80=""),"Cadastro incompleto",IF(OR($C80="",$D80="",$E80="",$F80=""),"Sem código",IF($K80&lt;&gt;"OK","Revisar código",IF($J80&lt;&gt;"OK","Revisar prefixo",IF($L80="Duplicado","Duplicado",IF($M80&lt;&gt;"OK","Revisar embalagem","Válido")))))))</f>
        <v/>
      </c>
      <c r="O80" s="14" t="n"/>
    </row>
    <row r="81" ht="22" customHeight="1">
      <c r="A81" s="13" t="n"/>
      <c r="B81" s="14" t="n"/>
      <c r="C81" s="15" t="n"/>
      <c r="D81" s="15" t="n"/>
      <c r="E81" s="16" t="n"/>
      <c r="F81" s="16" t="n"/>
      <c r="G81" s="17">
        <f>IF($K81&lt;&gt;"OK","",MOD(10-MOD(SUMPRODUCT(--MID($F81,ROW(INDIRECT("1:"&amp;LEN($F81))),1),IF(MOD(LEN($F81)-ROW(INDIRECT("1:"&amp;LEN($F81))),2)=0,3,1)),10),10))</f>
        <v/>
      </c>
      <c r="H81" s="18">
        <f>IF($G81="","",$F81&amp;TEXT($G81,"0"))</f>
        <v/>
      </c>
      <c r="I81" s="18">
        <f>IF($N81="Válido",$H81,"")</f>
        <v/>
      </c>
      <c r="J81" s="17">
        <f>IF(COUNTA($A81:$F81)=0,"",IF(OR($C81="",$E81="",$F81=""),"Incompleto",IF(NOT(IFERROR($E81=TEXT(--$E81,REPT("0",LEN($E81))),FALSE)),"Prefixo inválido",IF($C81="GTIN-14",IF(MID($F81,2,LEN($E81))=$E81,"OK","Prefixo não confere"),IF(LEFT($F81,LEN($E81))=$E81,"OK","Prefixo não confere")))))</f>
        <v/>
      </c>
      <c r="K81" s="17">
        <f>IF(COUNTA($A81:$F81)=0,"",IF(OR($C81="",$F81=""),"Incompleta",IFERROR(IF(AND(LEN($F81)=VLOOKUP($C81,Listas!$A$2:$B$5,2,FALSE)-1,$F81=TEXT(--$F81,REPT("0",LEN($F81)))),"OK","Base inválida"),"Tipo inválido")))</f>
        <v/>
      </c>
      <c r="L81" s="17">
        <f>IF($H81="","",IF(COUNTIF($H$6:$H$205,$H81)&gt;1,"Duplicado","Único"))</f>
        <v/>
      </c>
      <c r="M81" s="17">
        <f>IF(COUNTA($A81:$F81)=0,"",IF(OR($C81="",$D81=""),"Incompleta",IF(COUNTIFS(Listas!$F$2:$F$8,$C81,Listas!$G$2:$G$8,$D81)&gt;0,"OK","Revisar tipo x nível")))</f>
        <v/>
      </c>
      <c r="N81" s="17">
        <f>IF(COUNTA($A81:$F81)=0,"",IF(OR($A81="",$B81=""),"Cadastro incompleto",IF(OR($C81="",$D81="",$E81="",$F81=""),"Sem código",IF($K81&lt;&gt;"OK","Revisar código",IF($J81&lt;&gt;"OK","Revisar prefixo",IF($L81="Duplicado","Duplicado",IF($M81&lt;&gt;"OK","Revisar embalagem","Válido")))))))</f>
        <v/>
      </c>
      <c r="O81" s="14" t="n"/>
    </row>
    <row r="82" ht="22" customHeight="1">
      <c r="A82" s="13" t="n"/>
      <c r="B82" s="14" t="n"/>
      <c r="C82" s="15" t="n"/>
      <c r="D82" s="15" t="n"/>
      <c r="E82" s="16" t="n"/>
      <c r="F82" s="16" t="n"/>
      <c r="G82" s="17">
        <f>IF($K82&lt;&gt;"OK","",MOD(10-MOD(SUMPRODUCT(--MID($F82,ROW(INDIRECT("1:"&amp;LEN($F82))),1),IF(MOD(LEN($F82)-ROW(INDIRECT("1:"&amp;LEN($F82))),2)=0,3,1)),10),10))</f>
        <v/>
      </c>
      <c r="H82" s="18">
        <f>IF($G82="","",$F82&amp;TEXT($G82,"0"))</f>
        <v/>
      </c>
      <c r="I82" s="18">
        <f>IF($N82="Válido",$H82,"")</f>
        <v/>
      </c>
      <c r="J82" s="17">
        <f>IF(COUNTA($A82:$F82)=0,"",IF(OR($C82="",$E82="",$F82=""),"Incompleto",IF(NOT(IFERROR($E82=TEXT(--$E82,REPT("0",LEN($E82))),FALSE)),"Prefixo inválido",IF($C82="GTIN-14",IF(MID($F82,2,LEN($E82))=$E82,"OK","Prefixo não confere"),IF(LEFT($F82,LEN($E82))=$E82,"OK","Prefixo não confere")))))</f>
        <v/>
      </c>
      <c r="K82" s="17">
        <f>IF(COUNTA($A82:$F82)=0,"",IF(OR($C82="",$F82=""),"Incompleta",IFERROR(IF(AND(LEN($F82)=VLOOKUP($C82,Listas!$A$2:$B$5,2,FALSE)-1,$F82=TEXT(--$F82,REPT("0",LEN($F82)))),"OK","Base inválida"),"Tipo inválido")))</f>
        <v/>
      </c>
      <c r="L82" s="17">
        <f>IF($H82="","",IF(COUNTIF($H$6:$H$205,$H82)&gt;1,"Duplicado","Único"))</f>
        <v/>
      </c>
      <c r="M82" s="17">
        <f>IF(COUNTA($A82:$F82)=0,"",IF(OR($C82="",$D82=""),"Incompleta",IF(COUNTIFS(Listas!$F$2:$F$8,$C82,Listas!$G$2:$G$8,$D82)&gt;0,"OK","Revisar tipo x nível")))</f>
        <v/>
      </c>
      <c r="N82" s="17">
        <f>IF(COUNTA($A82:$F82)=0,"",IF(OR($A82="",$B82=""),"Cadastro incompleto",IF(OR($C82="",$D82="",$E82="",$F82=""),"Sem código",IF($K82&lt;&gt;"OK","Revisar código",IF($J82&lt;&gt;"OK","Revisar prefixo",IF($L82="Duplicado","Duplicado",IF($M82&lt;&gt;"OK","Revisar embalagem","Válido")))))))</f>
        <v/>
      </c>
      <c r="O82" s="14" t="n"/>
    </row>
    <row r="83" ht="22" customHeight="1">
      <c r="A83" s="13" t="n"/>
      <c r="B83" s="14" t="n"/>
      <c r="C83" s="15" t="n"/>
      <c r="D83" s="15" t="n"/>
      <c r="E83" s="16" t="n"/>
      <c r="F83" s="16" t="n"/>
      <c r="G83" s="17">
        <f>IF($K83&lt;&gt;"OK","",MOD(10-MOD(SUMPRODUCT(--MID($F83,ROW(INDIRECT("1:"&amp;LEN($F83))),1),IF(MOD(LEN($F83)-ROW(INDIRECT("1:"&amp;LEN($F83))),2)=0,3,1)),10),10))</f>
        <v/>
      </c>
      <c r="H83" s="18">
        <f>IF($G83="","",$F83&amp;TEXT($G83,"0"))</f>
        <v/>
      </c>
      <c r="I83" s="18">
        <f>IF($N83="Válido",$H83,"")</f>
        <v/>
      </c>
      <c r="J83" s="17">
        <f>IF(COUNTA($A83:$F83)=0,"",IF(OR($C83="",$E83="",$F83=""),"Incompleto",IF(NOT(IFERROR($E83=TEXT(--$E83,REPT("0",LEN($E83))),FALSE)),"Prefixo inválido",IF($C83="GTIN-14",IF(MID($F83,2,LEN($E83))=$E83,"OK","Prefixo não confere"),IF(LEFT($F83,LEN($E83))=$E83,"OK","Prefixo não confere")))))</f>
        <v/>
      </c>
      <c r="K83" s="17">
        <f>IF(COUNTA($A83:$F83)=0,"",IF(OR($C83="",$F83=""),"Incompleta",IFERROR(IF(AND(LEN($F83)=VLOOKUP($C83,Listas!$A$2:$B$5,2,FALSE)-1,$F83=TEXT(--$F83,REPT("0",LEN($F83)))),"OK","Base inválida"),"Tipo inválido")))</f>
        <v/>
      </c>
      <c r="L83" s="17">
        <f>IF($H83="","",IF(COUNTIF($H$6:$H$205,$H83)&gt;1,"Duplicado","Único"))</f>
        <v/>
      </c>
      <c r="M83" s="17">
        <f>IF(COUNTA($A83:$F83)=0,"",IF(OR($C83="",$D83=""),"Incompleta",IF(COUNTIFS(Listas!$F$2:$F$8,$C83,Listas!$G$2:$G$8,$D83)&gt;0,"OK","Revisar tipo x nível")))</f>
        <v/>
      </c>
      <c r="N83" s="17">
        <f>IF(COUNTA($A83:$F83)=0,"",IF(OR($A83="",$B83=""),"Cadastro incompleto",IF(OR($C83="",$D83="",$E83="",$F83=""),"Sem código",IF($K83&lt;&gt;"OK","Revisar código",IF($J83&lt;&gt;"OK","Revisar prefixo",IF($L83="Duplicado","Duplicado",IF($M83&lt;&gt;"OK","Revisar embalagem","Válido")))))))</f>
        <v/>
      </c>
      <c r="O83" s="14" t="n"/>
    </row>
    <row r="84" ht="22" customHeight="1">
      <c r="A84" s="13" t="n"/>
      <c r="B84" s="14" t="n"/>
      <c r="C84" s="15" t="n"/>
      <c r="D84" s="15" t="n"/>
      <c r="E84" s="16" t="n"/>
      <c r="F84" s="16" t="n"/>
      <c r="G84" s="17">
        <f>IF($K84&lt;&gt;"OK","",MOD(10-MOD(SUMPRODUCT(--MID($F84,ROW(INDIRECT("1:"&amp;LEN($F84))),1),IF(MOD(LEN($F84)-ROW(INDIRECT("1:"&amp;LEN($F84))),2)=0,3,1)),10),10))</f>
        <v/>
      </c>
      <c r="H84" s="18">
        <f>IF($G84="","",$F84&amp;TEXT($G84,"0"))</f>
        <v/>
      </c>
      <c r="I84" s="18">
        <f>IF($N84="Válido",$H84,"")</f>
        <v/>
      </c>
      <c r="J84" s="17">
        <f>IF(COUNTA($A84:$F84)=0,"",IF(OR($C84="",$E84="",$F84=""),"Incompleto",IF(NOT(IFERROR($E84=TEXT(--$E84,REPT("0",LEN($E84))),FALSE)),"Prefixo inválido",IF($C84="GTIN-14",IF(MID($F84,2,LEN($E84))=$E84,"OK","Prefixo não confere"),IF(LEFT($F84,LEN($E84))=$E84,"OK","Prefixo não confere")))))</f>
        <v/>
      </c>
      <c r="K84" s="17">
        <f>IF(COUNTA($A84:$F84)=0,"",IF(OR($C84="",$F84=""),"Incompleta",IFERROR(IF(AND(LEN($F84)=VLOOKUP($C84,Listas!$A$2:$B$5,2,FALSE)-1,$F84=TEXT(--$F84,REPT("0",LEN($F84)))),"OK","Base inválida"),"Tipo inválido")))</f>
        <v/>
      </c>
      <c r="L84" s="17">
        <f>IF($H84="","",IF(COUNTIF($H$6:$H$205,$H84)&gt;1,"Duplicado","Único"))</f>
        <v/>
      </c>
      <c r="M84" s="17">
        <f>IF(COUNTA($A84:$F84)=0,"",IF(OR($C84="",$D84=""),"Incompleta",IF(COUNTIFS(Listas!$F$2:$F$8,$C84,Listas!$G$2:$G$8,$D84)&gt;0,"OK","Revisar tipo x nível")))</f>
        <v/>
      </c>
      <c r="N84" s="17">
        <f>IF(COUNTA($A84:$F84)=0,"",IF(OR($A84="",$B84=""),"Cadastro incompleto",IF(OR($C84="",$D84="",$E84="",$F84=""),"Sem código",IF($K84&lt;&gt;"OK","Revisar código",IF($J84&lt;&gt;"OK","Revisar prefixo",IF($L84="Duplicado","Duplicado",IF($M84&lt;&gt;"OK","Revisar embalagem","Válido")))))))</f>
        <v/>
      </c>
      <c r="O84" s="14" t="n"/>
    </row>
    <row r="85" ht="22" customHeight="1">
      <c r="A85" s="13" t="n"/>
      <c r="B85" s="14" t="n"/>
      <c r="C85" s="15" t="n"/>
      <c r="D85" s="15" t="n"/>
      <c r="E85" s="16" t="n"/>
      <c r="F85" s="16" t="n"/>
      <c r="G85" s="17">
        <f>IF($K85&lt;&gt;"OK","",MOD(10-MOD(SUMPRODUCT(--MID($F85,ROW(INDIRECT("1:"&amp;LEN($F85))),1),IF(MOD(LEN($F85)-ROW(INDIRECT("1:"&amp;LEN($F85))),2)=0,3,1)),10),10))</f>
        <v/>
      </c>
      <c r="H85" s="18">
        <f>IF($G85="","",$F85&amp;TEXT($G85,"0"))</f>
        <v/>
      </c>
      <c r="I85" s="18">
        <f>IF($N85="Válido",$H85,"")</f>
        <v/>
      </c>
      <c r="J85" s="17">
        <f>IF(COUNTA($A85:$F85)=0,"",IF(OR($C85="",$E85="",$F85=""),"Incompleto",IF(NOT(IFERROR($E85=TEXT(--$E85,REPT("0",LEN($E85))),FALSE)),"Prefixo inválido",IF($C85="GTIN-14",IF(MID($F85,2,LEN($E85))=$E85,"OK","Prefixo não confere"),IF(LEFT($F85,LEN($E85))=$E85,"OK","Prefixo não confere")))))</f>
        <v/>
      </c>
      <c r="K85" s="17">
        <f>IF(COUNTA($A85:$F85)=0,"",IF(OR($C85="",$F85=""),"Incompleta",IFERROR(IF(AND(LEN($F85)=VLOOKUP($C85,Listas!$A$2:$B$5,2,FALSE)-1,$F85=TEXT(--$F85,REPT("0",LEN($F85)))),"OK","Base inválida"),"Tipo inválido")))</f>
        <v/>
      </c>
      <c r="L85" s="17">
        <f>IF($H85="","",IF(COUNTIF($H$6:$H$205,$H85)&gt;1,"Duplicado","Único"))</f>
        <v/>
      </c>
      <c r="M85" s="17">
        <f>IF(COUNTA($A85:$F85)=0,"",IF(OR($C85="",$D85=""),"Incompleta",IF(COUNTIFS(Listas!$F$2:$F$8,$C85,Listas!$G$2:$G$8,$D85)&gt;0,"OK","Revisar tipo x nível")))</f>
        <v/>
      </c>
      <c r="N85" s="17">
        <f>IF(COUNTA($A85:$F85)=0,"",IF(OR($A85="",$B85=""),"Cadastro incompleto",IF(OR($C85="",$D85="",$E85="",$F85=""),"Sem código",IF($K85&lt;&gt;"OK","Revisar código",IF($J85&lt;&gt;"OK","Revisar prefixo",IF($L85="Duplicado","Duplicado",IF($M85&lt;&gt;"OK","Revisar embalagem","Válido")))))))</f>
        <v/>
      </c>
      <c r="O85" s="14" t="n"/>
    </row>
    <row r="86" ht="22" customHeight="1">
      <c r="A86" s="13" t="n"/>
      <c r="B86" s="14" t="n"/>
      <c r="C86" s="15" t="n"/>
      <c r="D86" s="15" t="n"/>
      <c r="E86" s="16" t="n"/>
      <c r="F86" s="16" t="n"/>
      <c r="G86" s="17">
        <f>IF($K86&lt;&gt;"OK","",MOD(10-MOD(SUMPRODUCT(--MID($F86,ROW(INDIRECT("1:"&amp;LEN($F86))),1),IF(MOD(LEN($F86)-ROW(INDIRECT("1:"&amp;LEN($F86))),2)=0,3,1)),10),10))</f>
        <v/>
      </c>
      <c r="H86" s="18">
        <f>IF($G86="","",$F86&amp;TEXT($G86,"0"))</f>
        <v/>
      </c>
      <c r="I86" s="18">
        <f>IF($N86="Válido",$H86,"")</f>
        <v/>
      </c>
      <c r="J86" s="17">
        <f>IF(COUNTA($A86:$F86)=0,"",IF(OR($C86="",$E86="",$F86=""),"Incompleto",IF(NOT(IFERROR($E86=TEXT(--$E86,REPT("0",LEN($E86))),FALSE)),"Prefixo inválido",IF($C86="GTIN-14",IF(MID($F86,2,LEN($E86))=$E86,"OK","Prefixo não confere"),IF(LEFT($F86,LEN($E86))=$E86,"OK","Prefixo não confere")))))</f>
        <v/>
      </c>
      <c r="K86" s="17">
        <f>IF(COUNTA($A86:$F86)=0,"",IF(OR($C86="",$F86=""),"Incompleta",IFERROR(IF(AND(LEN($F86)=VLOOKUP($C86,Listas!$A$2:$B$5,2,FALSE)-1,$F86=TEXT(--$F86,REPT("0",LEN($F86)))),"OK","Base inválida"),"Tipo inválido")))</f>
        <v/>
      </c>
      <c r="L86" s="17">
        <f>IF($H86="","",IF(COUNTIF($H$6:$H$205,$H86)&gt;1,"Duplicado","Único"))</f>
        <v/>
      </c>
      <c r="M86" s="17">
        <f>IF(COUNTA($A86:$F86)=0,"",IF(OR($C86="",$D86=""),"Incompleta",IF(COUNTIFS(Listas!$F$2:$F$8,$C86,Listas!$G$2:$G$8,$D86)&gt;0,"OK","Revisar tipo x nível")))</f>
        <v/>
      </c>
      <c r="N86" s="17">
        <f>IF(COUNTA($A86:$F86)=0,"",IF(OR($A86="",$B86=""),"Cadastro incompleto",IF(OR($C86="",$D86="",$E86="",$F86=""),"Sem código",IF($K86&lt;&gt;"OK","Revisar código",IF($J86&lt;&gt;"OK","Revisar prefixo",IF($L86="Duplicado","Duplicado",IF($M86&lt;&gt;"OK","Revisar embalagem","Válido")))))))</f>
        <v/>
      </c>
      <c r="O86" s="14" t="n"/>
    </row>
    <row r="87" ht="22" customHeight="1">
      <c r="A87" s="13" t="n"/>
      <c r="B87" s="14" t="n"/>
      <c r="C87" s="15" t="n"/>
      <c r="D87" s="15" t="n"/>
      <c r="E87" s="16" t="n"/>
      <c r="F87" s="16" t="n"/>
      <c r="G87" s="17">
        <f>IF($K87&lt;&gt;"OK","",MOD(10-MOD(SUMPRODUCT(--MID($F87,ROW(INDIRECT("1:"&amp;LEN($F87))),1),IF(MOD(LEN($F87)-ROW(INDIRECT("1:"&amp;LEN($F87))),2)=0,3,1)),10),10))</f>
        <v/>
      </c>
      <c r="H87" s="18">
        <f>IF($G87="","",$F87&amp;TEXT($G87,"0"))</f>
        <v/>
      </c>
      <c r="I87" s="18">
        <f>IF($N87="Válido",$H87,"")</f>
        <v/>
      </c>
      <c r="J87" s="17">
        <f>IF(COUNTA($A87:$F87)=0,"",IF(OR($C87="",$E87="",$F87=""),"Incompleto",IF(NOT(IFERROR($E87=TEXT(--$E87,REPT("0",LEN($E87))),FALSE)),"Prefixo inválido",IF($C87="GTIN-14",IF(MID($F87,2,LEN($E87))=$E87,"OK","Prefixo não confere"),IF(LEFT($F87,LEN($E87))=$E87,"OK","Prefixo não confere")))))</f>
        <v/>
      </c>
      <c r="K87" s="17">
        <f>IF(COUNTA($A87:$F87)=0,"",IF(OR($C87="",$F87=""),"Incompleta",IFERROR(IF(AND(LEN($F87)=VLOOKUP($C87,Listas!$A$2:$B$5,2,FALSE)-1,$F87=TEXT(--$F87,REPT("0",LEN($F87)))),"OK","Base inválida"),"Tipo inválido")))</f>
        <v/>
      </c>
      <c r="L87" s="17">
        <f>IF($H87="","",IF(COUNTIF($H$6:$H$205,$H87)&gt;1,"Duplicado","Único"))</f>
        <v/>
      </c>
      <c r="M87" s="17">
        <f>IF(COUNTA($A87:$F87)=0,"",IF(OR($C87="",$D87=""),"Incompleta",IF(COUNTIFS(Listas!$F$2:$F$8,$C87,Listas!$G$2:$G$8,$D87)&gt;0,"OK","Revisar tipo x nível")))</f>
        <v/>
      </c>
      <c r="N87" s="17">
        <f>IF(COUNTA($A87:$F87)=0,"",IF(OR($A87="",$B87=""),"Cadastro incompleto",IF(OR($C87="",$D87="",$E87="",$F87=""),"Sem código",IF($K87&lt;&gt;"OK","Revisar código",IF($J87&lt;&gt;"OK","Revisar prefixo",IF($L87="Duplicado","Duplicado",IF($M87&lt;&gt;"OK","Revisar embalagem","Válido")))))))</f>
        <v/>
      </c>
      <c r="O87" s="14" t="n"/>
    </row>
    <row r="88" ht="22" customHeight="1">
      <c r="A88" s="13" t="n"/>
      <c r="B88" s="14" t="n"/>
      <c r="C88" s="15" t="n"/>
      <c r="D88" s="15" t="n"/>
      <c r="E88" s="16" t="n"/>
      <c r="F88" s="16" t="n"/>
      <c r="G88" s="17">
        <f>IF($K88&lt;&gt;"OK","",MOD(10-MOD(SUMPRODUCT(--MID($F88,ROW(INDIRECT("1:"&amp;LEN($F88))),1),IF(MOD(LEN($F88)-ROW(INDIRECT("1:"&amp;LEN($F88))),2)=0,3,1)),10),10))</f>
        <v/>
      </c>
      <c r="H88" s="18">
        <f>IF($G88="","",$F88&amp;TEXT($G88,"0"))</f>
        <v/>
      </c>
      <c r="I88" s="18">
        <f>IF($N88="Válido",$H88,"")</f>
        <v/>
      </c>
      <c r="J88" s="17">
        <f>IF(COUNTA($A88:$F88)=0,"",IF(OR($C88="",$E88="",$F88=""),"Incompleto",IF(NOT(IFERROR($E88=TEXT(--$E88,REPT("0",LEN($E88))),FALSE)),"Prefixo inválido",IF($C88="GTIN-14",IF(MID($F88,2,LEN($E88))=$E88,"OK","Prefixo não confere"),IF(LEFT($F88,LEN($E88))=$E88,"OK","Prefixo não confere")))))</f>
        <v/>
      </c>
      <c r="K88" s="17">
        <f>IF(COUNTA($A88:$F88)=0,"",IF(OR($C88="",$F88=""),"Incompleta",IFERROR(IF(AND(LEN($F88)=VLOOKUP($C88,Listas!$A$2:$B$5,2,FALSE)-1,$F88=TEXT(--$F88,REPT("0",LEN($F88)))),"OK","Base inválida"),"Tipo inválido")))</f>
        <v/>
      </c>
      <c r="L88" s="17">
        <f>IF($H88="","",IF(COUNTIF($H$6:$H$205,$H88)&gt;1,"Duplicado","Único"))</f>
        <v/>
      </c>
      <c r="M88" s="17">
        <f>IF(COUNTA($A88:$F88)=0,"",IF(OR($C88="",$D88=""),"Incompleta",IF(COUNTIFS(Listas!$F$2:$F$8,$C88,Listas!$G$2:$G$8,$D88)&gt;0,"OK","Revisar tipo x nível")))</f>
        <v/>
      </c>
      <c r="N88" s="17">
        <f>IF(COUNTA($A88:$F88)=0,"",IF(OR($A88="",$B88=""),"Cadastro incompleto",IF(OR($C88="",$D88="",$E88="",$F88=""),"Sem código",IF($K88&lt;&gt;"OK","Revisar código",IF($J88&lt;&gt;"OK","Revisar prefixo",IF($L88="Duplicado","Duplicado",IF($M88&lt;&gt;"OK","Revisar embalagem","Válido")))))))</f>
        <v/>
      </c>
      <c r="O88" s="14" t="n"/>
    </row>
    <row r="89" ht="22" customHeight="1">
      <c r="A89" s="13" t="n"/>
      <c r="B89" s="14" t="n"/>
      <c r="C89" s="15" t="n"/>
      <c r="D89" s="15" t="n"/>
      <c r="E89" s="16" t="n"/>
      <c r="F89" s="16" t="n"/>
      <c r="G89" s="17">
        <f>IF($K89&lt;&gt;"OK","",MOD(10-MOD(SUMPRODUCT(--MID($F89,ROW(INDIRECT("1:"&amp;LEN($F89))),1),IF(MOD(LEN($F89)-ROW(INDIRECT("1:"&amp;LEN($F89))),2)=0,3,1)),10),10))</f>
        <v/>
      </c>
      <c r="H89" s="18">
        <f>IF($G89="","",$F89&amp;TEXT($G89,"0"))</f>
        <v/>
      </c>
      <c r="I89" s="18">
        <f>IF($N89="Válido",$H89,"")</f>
        <v/>
      </c>
      <c r="J89" s="17">
        <f>IF(COUNTA($A89:$F89)=0,"",IF(OR($C89="",$E89="",$F89=""),"Incompleto",IF(NOT(IFERROR($E89=TEXT(--$E89,REPT("0",LEN($E89))),FALSE)),"Prefixo inválido",IF($C89="GTIN-14",IF(MID($F89,2,LEN($E89))=$E89,"OK","Prefixo não confere"),IF(LEFT($F89,LEN($E89))=$E89,"OK","Prefixo não confere")))))</f>
        <v/>
      </c>
      <c r="K89" s="17">
        <f>IF(COUNTA($A89:$F89)=0,"",IF(OR($C89="",$F89=""),"Incompleta",IFERROR(IF(AND(LEN($F89)=VLOOKUP($C89,Listas!$A$2:$B$5,2,FALSE)-1,$F89=TEXT(--$F89,REPT("0",LEN($F89)))),"OK","Base inválida"),"Tipo inválido")))</f>
        <v/>
      </c>
      <c r="L89" s="17">
        <f>IF($H89="","",IF(COUNTIF($H$6:$H$205,$H89)&gt;1,"Duplicado","Único"))</f>
        <v/>
      </c>
      <c r="M89" s="17">
        <f>IF(COUNTA($A89:$F89)=0,"",IF(OR($C89="",$D89=""),"Incompleta",IF(COUNTIFS(Listas!$F$2:$F$8,$C89,Listas!$G$2:$G$8,$D89)&gt;0,"OK","Revisar tipo x nível")))</f>
        <v/>
      </c>
      <c r="N89" s="17">
        <f>IF(COUNTA($A89:$F89)=0,"",IF(OR($A89="",$B89=""),"Cadastro incompleto",IF(OR($C89="",$D89="",$E89="",$F89=""),"Sem código",IF($K89&lt;&gt;"OK","Revisar código",IF($J89&lt;&gt;"OK","Revisar prefixo",IF($L89="Duplicado","Duplicado",IF($M89&lt;&gt;"OK","Revisar embalagem","Válido")))))))</f>
        <v/>
      </c>
      <c r="O89" s="14" t="n"/>
    </row>
    <row r="90" ht="22" customHeight="1">
      <c r="A90" s="13" t="n"/>
      <c r="B90" s="14" t="n"/>
      <c r="C90" s="15" t="n"/>
      <c r="D90" s="15" t="n"/>
      <c r="E90" s="16" t="n"/>
      <c r="F90" s="16" t="n"/>
      <c r="G90" s="17">
        <f>IF($K90&lt;&gt;"OK","",MOD(10-MOD(SUMPRODUCT(--MID($F90,ROW(INDIRECT("1:"&amp;LEN($F90))),1),IF(MOD(LEN($F90)-ROW(INDIRECT("1:"&amp;LEN($F90))),2)=0,3,1)),10),10))</f>
        <v/>
      </c>
      <c r="H90" s="18">
        <f>IF($G90="","",$F90&amp;TEXT($G90,"0"))</f>
        <v/>
      </c>
      <c r="I90" s="18">
        <f>IF($N90="Válido",$H90,"")</f>
        <v/>
      </c>
      <c r="J90" s="17">
        <f>IF(COUNTA($A90:$F90)=0,"",IF(OR($C90="",$E90="",$F90=""),"Incompleto",IF(NOT(IFERROR($E90=TEXT(--$E90,REPT("0",LEN($E90))),FALSE)),"Prefixo inválido",IF($C90="GTIN-14",IF(MID($F90,2,LEN($E90))=$E90,"OK","Prefixo não confere"),IF(LEFT($F90,LEN($E90))=$E90,"OK","Prefixo não confere")))))</f>
        <v/>
      </c>
      <c r="K90" s="17">
        <f>IF(COUNTA($A90:$F90)=0,"",IF(OR($C90="",$F90=""),"Incompleta",IFERROR(IF(AND(LEN($F90)=VLOOKUP($C90,Listas!$A$2:$B$5,2,FALSE)-1,$F90=TEXT(--$F90,REPT("0",LEN($F90)))),"OK","Base inválida"),"Tipo inválido")))</f>
        <v/>
      </c>
      <c r="L90" s="17">
        <f>IF($H90="","",IF(COUNTIF($H$6:$H$205,$H90)&gt;1,"Duplicado","Único"))</f>
        <v/>
      </c>
      <c r="M90" s="17">
        <f>IF(COUNTA($A90:$F90)=0,"",IF(OR($C90="",$D90=""),"Incompleta",IF(COUNTIFS(Listas!$F$2:$F$8,$C90,Listas!$G$2:$G$8,$D90)&gt;0,"OK","Revisar tipo x nível")))</f>
        <v/>
      </c>
      <c r="N90" s="17">
        <f>IF(COUNTA($A90:$F90)=0,"",IF(OR($A90="",$B90=""),"Cadastro incompleto",IF(OR($C90="",$D90="",$E90="",$F90=""),"Sem código",IF($K90&lt;&gt;"OK","Revisar código",IF($J90&lt;&gt;"OK","Revisar prefixo",IF($L90="Duplicado","Duplicado",IF($M90&lt;&gt;"OK","Revisar embalagem","Válido")))))))</f>
        <v/>
      </c>
      <c r="O90" s="14" t="n"/>
    </row>
    <row r="91" ht="22" customHeight="1">
      <c r="A91" s="13" t="n"/>
      <c r="B91" s="14" t="n"/>
      <c r="C91" s="15" t="n"/>
      <c r="D91" s="15" t="n"/>
      <c r="E91" s="16" t="n"/>
      <c r="F91" s="16" t="n"/>
      <c r="G91" s="17">
        <f>IF($K91&lt;&gt;"OK","",MOD(10-MOD(SUMPRODUCT(--MID($F91,ROW(INDIRECT("1:"&amp;LEN($F91))),1),IF(MOD(LEN($F91)-ROW(INDIRECT("1:"&amp;LEN($F91))),2)=0,3,1)),10),10))</f>
        <v/>
      </c>
      <c r="H91" s="18">
        <f>IF($G91="","",$F91&amp;TEXT($G91,"0"))</f>
        <v/>
      </c>
      <c r="I91" s="18">
        <f>IF($N91="Válido",$H91,"")</f>
        <v/>
      </c>
      <c r="J91" s="17">
        <f>IF(COUNTA($A91:$F91)=0,"",IF(OR($C91="",$E91="",$F91=""),"Incompleto",IF(NOT(IFERROR($E91=TEXT(--$E91,REPT("0",LEN($E91))),FALSE)),"Prefixo inválido",IF($C91="GTIN-14",IF(MID($F91,2,LEN($E91))=$E91,"OK","Prefixo não confere"),IF(LEFT($F91,LEN($E91))=$E91,"OK","Prefixo não confere")))))</f>
        <v/>
      </c>
      <c r="K91" s="17">
        <f>IF(COUNTA($A91:$F91)=0,"",IF(OR($C91="",$F91=""),"Incompleta",IFERROR(IF(AND(LEN($F91)=VLOOKUP($C91,Listas!$A$2:$B$5,2,FALSE)-1,$F91=TEXT(--$F91,REPT("0",LEN($F91)))),"OK","Base inválida"),"Tipo inválido")))</f>
        <v/>
      </c>
      <c r="L91" s="17">
        <f>IF($H91="","",IF(COUNTIF($H$6:$H$205,$H91)&gt;1,"Duplicado","Único"))</f>
        <v/>
      </c>
      <c r="M91" s="17">
        <f>IF(COUNTA($A91:$F91)=0,"",IF(OR($C91="",$D91=""),"Incompleta",IF(COUNTIFS(Listas!$F$2:$F$8,$C91,Listas!$G$2:$G$8,$D91)&gt;0,"OK","Revisar tipo x nível")))</f>
        <v/>
      </c>
      <c r="N91" s="17">
        <f>IF(COUNTA($A91:$F91)=0,"",IF(OR($A91="",$B91=""),"Cadastro incompleto",IF(OR($C91="",$D91="",$E91="",$F91=""),"Sem código",IF($K91&lt;&gt;"OK","Revisar código",IF($J91&lt;&gt;"OK","Revisar prefixo",IF($L91="Duplicado","Duplicado",IF($M91&lt;&gt;"OK","Revisar embalagem","Válido")))))))</f>
        <v/>
      </c>
      <c r="O91" s="14" t="n"/>
    </row>
    <row r="92" ht="22" customHeight="1">
      <c r="A92" s="13" t="n"/>
      <c r="B92" s="14" t="n"/>
      <c r="C92" s="15" t="n"/>
      <c r="D92" s="15" t="n"/>
      <c r="E92" s="16" t="n"/>
      <c r="F92" s="16" t="n"/>
      <c r="G92" s="17">
        <f>IF($K92&lt;&gt;"OK","",MOD(10-MOD(SUMPRODUCT(--MID($F92,ROW(INDIRECT("1:"&amp;LEN($F92))),1),IF(MOD(LEN($F92)-ROW(INDIRECT("1:"&amp;LEN($F92))),2)=0,3,1)),10),10))</f>
        <v/>
      </c>
      <c r="H92" s="18">
        <f>IF($G92="","",$F92&amp;TEXT($G92,"0"))</f>
        <v/>
      </c>
      <c r="I92" s="18">
        <f>IF($N92="Válido",$H92,"")</f>
        <v/>
      </c>
      <c r="J92" s="17">
        <f>IF(COUNTA($A92:$F92)=0,"",IF(OR($C92="",$E92="",$F92=""),"Incompleto",IF(NOT(IFERROR($E92=TEXT(--$E92,REPT("0",LEN($E92))),FALSE)),"Prefixo inválido",IF($C92="GTIN-14",IF(MID($F92,2,LEN($E92))=$E92,"OK","Prefixo não confere"),IF(LEFT($F92,LEN($E92))=$E92,"OK","Prefixo não confere")))))</f>
        <v/>
      </c>
      <c r="K92" s="17">
        <f>IF(COUNTA($A92:$F92)=0,"",IF(OR($C92="",$F92=""),"Incompleta",IFERROR(IF(AND(LEN($F92)=VLOOKUP($C92,Listas!$A$2:$B$5,2,FALSE)-1,$F92=TEXT(--$F92,REPT("0",LEN($F92)))),"OK","Base inválida"),"Tipo inválido")))</f>
        <v/>
      </c>
      <c r="L92" s="17">
        <f>IF($H92="","",IF(COUNTIF($H$6:$H$205,$H92)&gt;1,"Duplicado","Único"))</f>
        <v/>
      </c>
      <c r="M92" s="17">
        <f>IF(COUNTA($A92:$F92)=0,"",IF(OR($C92="",$D92=""),"Incompleta",IF(COUNTIFS(Listas!$F$2:$F$8,$C92,Listas!$G$2:$G$8,$D92)&gt;0,"OK","Revisar tipo x nível")))</f>
        <v/>
      </c>
      <c r="N92" s="17">
        <f>IF(COUNTA($A92:$F92)=0,"",IF(OR($A92="",$B92=""),"Cadastro incompleto",IF(OR($C92="",$D92="",$E92="",$F92=""),"Sem código",IF($K92&lt;&gt;"OK","Revisar código",IF($J92&lt;&gt;"OK","Revisar prefixo",IF($L92="Duplicado","Duplicado",IF($M92&lt;&gt;"OK","Revisar embalagem","Válido")))))))</f>
        <v/>
      </c>
      <c r="O92" s="14" t="n"/>
    </row>
    <row r="93" ht="22" customHeight="1">
      <c r="A93" s="13" t="n"/>
      <c r="B93" s="14" t="n"/>
      <c r="C93" s="15" t="n"/>
      <c r="D93" s="15" t="n"/>
      <c r="E93" s="16" t="n"/>
      <c r="F93" s="16" t="n"/>
      <c r="G93" s="17">
        <f>IF($K93&lt;&gt;"OK","",MOD(10-MOD(SUMPRODUCT(--MID($F93,ROW(INDIRECT("1:"&amp;LEN($F93))),1),IF(MOD(LEN($F93)-ROW(INDIRECT("1:"&amp;LEN($F93))),2)=0,3,1)),10),10))</f>
        <v/>
      </c>
      <c r="H93" s="18">
        <f>IF($G93="","",$F93&amp;TEXT($G93,"0"))</f>
        <v/>
      </c>
      <c r="I93" s="18">
        <f>IF($N93="Válido",$H93,"")</f>
        <v/>
      </c>
      <c r="J93" s="17">
        <f>IF(COUNTA($A93:$F93)=0,"",IF(OR($C93="",$E93="",$F93=""),"Incompleto",IF(NOT(IFERROR($E93=TEXT(--$E93,REPT("0",LEN($E93))),FALSE)),"Prefixo inválido",IF($C93="GTIN-14",IF(MID($F93,2,LEN($E93))=$E93,"OK","Prefixo não confere"),IF(LEFT($F93,LEN($E93))=$E93,"OK","Prefixo não confere")))))</f>
        <v/>
      </c>
      <c r="K93" s="17">
        <f>IF(COUNTA($A93:$F93)=0,"",IF(OR($C93="",$F93=""),"Incompleta",IFERROR(IF(AND(LEN($F93)=VLOOKUP($C93,Listas!$A$2:$B$5,2,FALSE)-1,$F93=TEXT(--$F93,REPT("0",LEN($F93)))),"OK","Base inválida"),"Tipo inválido")))</f>
        <v/>
      </c>
      <c r="L93" s="17">
        <f>IF($H93="","",IF(COUNTIF($H$6:$H$205,$H93)&gt;1,"Duplicado","Único"))</f>
        <v/>
      </c>
      <c r="M93" s="17">
        <f>IF(COUNTA($A93:$F93)=0,"",IF(OR($C93="",$D93=""),"Incompleta",IF(COUNTIFS(Listas!$F$2:$F$8,$C93,Listas!$G$2:$G$8,$D93)&gt;0,"OK","Revisar tipo x nível")))</f>
        <v/>
      </c>
      <c r="N93" s="17">
        <f>IF(COUNTA($A93:$F93)=0,"",IF(OR($A93="",$B93=""),"Cadastro incompleto",IF(OR($C93="",$D93="",$E93="",$F93=""),"Sem código",IF($K93&lt;&gt;"OK","Revisar código",IF($J93&lt;&gt;"OK","Revisar prefixo",IF($L93="Duplicado","Duplicado",IF($M93&lt;&gt;"OK","Revisar embalagem","Válido")))))))</f>
        <v/>
      </c>
      <c r="O93" s="14" t="n"/>
    </row>
    <row r="94" ht="22" customHeight="1">
      <c r="A94" s="13" t="n"/>
      <c r="B94" s="14" t="n"/>
      <c r="C94" s="15" t="n"/>
      <c r="D94" s="15" t="n"/>
      <c r="E94" s="16" t="n"/>
      <c r="F94" s="16" t="n"/>
      <c r="G94" s="17">
        <f>IF($K94&lt;&gt;"OK","",MOD(10-MOD(SUMPRODUCT(--MID($F94,ROW(INDIRECT("1:"&amp;LEN($F94))),1),IF(MOD(LEN($F94)-ROW(INDIRECT("1:"&amp;LEN($F94))),2)=0,3,1)),10),10))</f>
        <v/>
      </c>
      <c r="H94" s="18">
        <f>IF($G94="","",$F94&amp;TEXT($G94,"0"))</f>
        <v/>
      </c>
      <c r="I94" s="18">
        <f>IF($N94="Válido",$H94,"")</f>
        <v/>
      </c>
      <c r="J94" s="17">
        <f>IF(COUNTA($A94:$F94)=0,"",IF(OR($C94="",$E94="",$F94=""),"Incompleto",IF(NOT(IFERROR($E94=TEXT(--$E94,REPT("0",LEN($E94))),FALSE)),"Prefixo inválido",IF($C94="GTIN-14",IF(MID($F94,2,LEN($E94))=$E94,"OK","Prefixo não confere"),IF(LEFT($F94,LEN($E94))=$E94,"OK","Prefixo não confere")))))</f>
        <v/>
      </c>
      <c r="K94" s="17">
        <f>IF(COUNTA($A94:$F94)=0,"",IF(OR($C94="",$F94=""),"Incompleta",IFERROR(IF(AND(LEN($F94)=VLOOKUP($C94,Listas!$A$2:$B$5,2,FALSE)-1,$F94=TEXT(--$F94,REPT("0",LEN($F94)))),"OK","Base inválida"),"Tipo inválido")))</f>
        <v/>
      </c>
      <c r="L94" s="17">
        <f>IF($H94="","",IF(COUNTIF($H$6:$H$205,$H94)&gt;1,"Duplicado","Único"))</f>
        <v/>
      </c>
      <c r="M94" s="17">
        <f>IF(COUNTA($A94:$F94)=0,"",IF(OR($C94="",$D94=""),"Incompleta",IF(COUNTIFS(Listas!$F$2:$F$8,$C94,Listas!$G$2:$G$8,$D94)&gt;0,"OK","Revisar tipo x nível")))</f>
        <v/>
      </c>
      <c r="N94" s="17">
        <f>IF(COUNTA($A94:$F94)=0,"",IF(OR($A94="",$B94=""),"Cadastro incompleto",IF(OR($C94="",$D94="",$E94="",$F94=""),"Sem código",IF($K94&lt;&gt;"OK","Revisar código",IF($J94&lt;&gt;"OK","Revisar prefixo",IF($L94="Duplicado","Duplicado",IF($M94&lt;&gt;"OK","Revisar embalagem","Válido")))))))</f>
        <v/>
      </c>
      <c r="O94" s="14" t="n"/>
    </row>
    <row r="95" ht="22" customHeight="1">
      <c r="A95" s="13" t="n"/>
      <c r="B95" s="14" t="n"/>
      <c r="C95" s="15" t="n"/>
      <c r="D95" s="15" t="n"/>
      <c r="E95" s="16" t="n"/>
      <c r="F95" s="16" t="n"/>
      <c r="G95" s="17">
        <f>IF($K95&lt;&gt;"OK","",MOD(10-MOD(SUMPRODUCT(--MID($F95,ROW(INDIRECT("1:"&amp;LEN($F95))),1),IF(MOD(LEN($F95)-ROW(INDIRECT("1:"&amp;LEN($F95))),2)=0,3,1)),10),10))</f>
        <v/>
      </c>
      <c r="H95" s="18">
        <f>IF($G95="","",$F95&amp;TEXT($G95,"0"))</f>
        <v/>
      </c>
      <c r="I95" s="18">
        <f>IF($N95="Válido",$H95,"")</f>
        <v/>
      </c>
      <c r="J95" s="17">
        <f>IF(COUNTA($A95:$F95)=0,"",IF(OR($C95="",$E95="",$F95=""),"Incompleto",IF(NOT(IFERROR($E95=TEXT(--$E95,REPT("0",LEN($E95))),FALSE)),"Prefixo inválido",IF($C95="GTIN-14",IF(MID($F95,2,LEN($E95))=$E95,"OK","Prefixo não confere"),IF(LEFT($F95,LEN($E95))=$E95,"OK","Prefixo não confere")))))</f>
        <v/>
      </c>
      <c r="K95" s="17">
        <f>IF(COUNTA($A95:$F95)=0,"",IF(OR($C95="",$F95=""),"Incompleta",IFERROR(IF(AND(LEN($F95)=VLOOKUP($C95,Listas!$A$2:$B$5,2,FALSE)-1,$F95=TEXT(--$F95,REPT("0",LEN($F95)))),"OK","Base inválida"),"Tipo inválido")))</f>
        <v/>
      </c>
      <c r="L95" s="17">
        <f>IF($H95="","",IF(COUNTIF($H$6:$H$205,$H95)&gt;1,"Duplicado","Único"))</f>
        <v/>
      </c>
      <c r="M95" s="17">
        <f>IF(COUNTA($A95:$F95)=0,"",IF(OR($C95="",$D95=""),"Incompleta",IF(COUNTIFS(Listas!$F$2:$F$8,$C95,Listas!$G$2:$G$8,$D95)&gt;0,"OK","Revisar tipo x nível")))</f>
        <v/>
      </c>
      <c r="N95" s="17">
        <f>IF(COUNTA($A95:$F95)=0,"",IF(OR($A95="",$B95=""),"Cadastro incompleto",IF(OR($C95="",$D95="",$E95="",$F95=""),"Sem código",IF($K95&lt;&gt;"OK","Revisar código",IF($J95&lt;&gt;"OK","Revisar prefixo",IF($L95="Duplicado","Duplicado",IF($M95&lt;&gt;"OK","Revisar embalagem","Válido")))))))</f>
        <v/>
      </c>
      <c r="O95" s="14" t="n"/>
    </row>
    <row r="96" ht="22" customHeight="1">
      <c r="A96" s="13" t="n"/>
      <c r="B96" s="14" t="n"/>
      <c r="C96" s="15" t="n"/>
      <c r="D96" s="15" t="n"/>
      <c r="E96" s="16" t="n"/>
      <c r="F96" s="16" t="n"/>
      <c r="G96" s="17">
        <f>IF($K96&lt;&gt;"OK","",MOD(10-MOD(SUMPRODUCT(--MID($F96,ROW(INDIRECT("1:"&amp;LEN($F96))),1),IF(MOD(LEN($F96)-ROW(INDIRECT("1:"&amp;LEN($F96))),2)=0,3,1)),10),10))</f>
        <v/>
      </c>
      <c r="H96" s="18">
        <f>IF($G96="","",$F96&amp;TEXT($G96,"0"))</f>
        <v/>
      </c>
      <c r="I96" s="18">
        <f>IF($N96="Válido",$H96,"")</f>
        <v/>
      </c>
      <c r="J96" s="17">
        <f>IF(COUNTA($A96:$F96)=0,"",IF(OR($C96="",$E96="",$F96=""),"Incompleto",IF(NOT(IFERROR($E96=TEXT(--$E96,REPT("0",LEN($E96))),FALSE)),"Prefixo inválido",IF($C96="GTIN-14",IF(MID($F96,2,LEN($E96))=$E96,"OK","Prefixo não confere"),IF(LEFT($F96,LEN($E96))=$E96,"OK","Prefixo não confere")))))</f>
        <v/>
      </c>
      <c r="K96" s="17">
        <f>IF(COUNTA($A96:$F96)=0,"",IF(OR($C96="",$F96=""),"Incompleta",IFERROR(IF(AND(LEN($F96)=VLOOKUP($C96,Listas!$A$2:$B$5,2,FALSE)-1,$F96=TEXT(--$F96,REPT("0",LEN($F96)))),"OK","Base inválida"),"Tipo inválido")))</f>
        <v/>
      </c>
      <c r="L96" s="17">
        <f>IF($H96="","",IF(COUNTIF($H$6:$H$205,$H96)&gt;1,"Duplicado","Único"))</f>
        <v/>
      </c>
      <c r="M96" s="17">
        <f>IF(COUNTA($A96:$F96)=0,"",IF(OR($C96="",$D96=""),"Incompleta",IF(COUNTIFS(Listas!$F$2:$F$8,$C96,Listas!$G$2:$G$8,$D96)&gt;0,"OK","Revisar tipo x nível")))</f>
        <v/>
      </c>
      <c r="N96" s="17">
        <f>IF(COUNTA($A96:$F96)=0,"",IF(OR($A96="",$B96=""),"Cadastro incompleto",IF(OR($C96="",$D96="",$E96="",$F96=""),"Sem código",IF($K96&lt;&gt;"OK","Revisar código",IF($J96&lt;&gt;"OK","Revisar prefixo",IF($L96="Duplicado","Duplicado",IF($M96&lt;&gt;"OK","Revisar embalagem","Válido")))))))</f>
        <v/>
      </c>
      <c r="O96" s="14" t="n"/>
    </row>
    <row r="97" ht="22" customHeight="1">
      <c r="A97" s="13" t="n"/>
      <c r="B97" s="14" t="n"/>
      <c r="C97" s="15" t="n"/>
      <c r="D97" s="15" t="n"/>
      <c r="E97" s="16" t="n"/>
      <c r="F97" s="16" t="n"/>
      <c r="G97" s="17">
        <f>IF($K97&lt;&gt;"OK","",MOD(10-MOD(SUMPRODUCT(--MID($F97,ROW(INDIRECT("1:"&amp;LEN($F97))),1),IF(MOD(LEN($F97)-ROW(INDIRECT("1:"&amp;LEN($F97))),2)=0,3,1)),10),10))</f>
        <v/>
      </c>
      <c r="H97" s="18">
        <f>IF($G97="","",$F97&amp;TEXT($G97,"0"))</f>
        <v/>
      </c>
      <c r="I97" s="18">
        <f>IF($N97="Válido",$H97,"")</f>
        <v/>
      </c>
      <c r="J97" s="17">
        <f>IF(COUNTA($A97:$F97)=0,"",IF(OR($C97="",$E97="",$F97=""),"Incompleto",IF(NOT(IFERROR($E97=TEXT(--$E97,REPT("0",LEN($E97))),FALSE)),"Prefixo inválido",IF($C97="GTIN-14",IF(MID($F97,2,LEN($E97))=$E97,"OK","Prefixo não confere"),IF(LEFT($F97,LEN($E97))=$E97,"OK","Prefixo não confere")))))</f>
        <v/>
      </c>
      <c r="K97" s="17">
        <f>IF(COUNTA($A97:$F97)=0,"",IF(OR($C97="",$F97=""),"Incompleta",IFERROR(IF(AND(LEN($F97)=VLOOKUP($C97,Listas!$A$2:$B$5,2,FALSE)-1,$F97=TEXT(--$F97,REPT("0",LEN($F97)))),"OK","Base inválida"),"Tipo inválido")))</f>
        <v/>
      </c>
      <c r="L97" s="17">
        <f>IF($H97="","",IF(COUNTIF($H$6:$H$205,$H97)&gt;1,"Duplicado","Único"))</f>
        <v/>
      </c>
      <c r="M97" s="17">
        <f>IF(COUNTA($A97:$F97)=0,"",IF(OR($C97="",$D97=""),"Incompleta",IF(COUNTIFS(Listas!$F$2:$F$8,$C97,Listas!$G$2:$G$8,$D97)&gt;0,"OK","Revisar tipo x nível")))</f>
        <v/>
      </c>
      <c r="N97" s="17">
        <f>IF(COUNTA($A97:$F97)=0,"",IF(OR($A97="",$B97=""),"Cadastro incompleto",IF(OR($C97="",$D97="",$E97="",$F97=""),"Sem código",IF($K97&lt;&gt;"OK","Revisar código",IF($J97&lt;&gt;"OK","Revisar prefixo",IF($L97="Duplicado","Duplicado",IF($M97&lt;&gt;"OK","Revisar embalagem","Válido")))))))</f>
        <v/>
      </c>
      <c r="O97" s="14" t="n"/>
    </row>
    <row r="98" ht="22" customHeight="1">
      <c r="A98" s="13" t="n"/>
      <c r="B98" s="14" t="n"/>
      <c r="C98" s="15" t="n"/>
      <c r="D98" s="15" t="n"/>
      <c r="E98" s="16" t="n"/>
      <c r="F98" s="16" t="n"/>
      <c r="G98" s="17">
        <f>IF($K98&lt;&gt;"OK","",MOD(10-MOD(SUMPRODUCT(--MID($F98,ROW(INDIRECT("1:"&amp;LEN($F98))),1),IF(MOD(LEN($F98)-ROW(INDIRECT("1:"&amp;LEN($F98))),2)=0,3,1)),10),10))</f>
        <v/>
      </c>
      <c r="H98" s="18">
        <f>IF($G98="","",$F98&amp;TEXT($G98,"0"))</f>
        <v/>
      </c>
      <c r="I98" s="18">
        <f>IF($N98="Válido",$H98,"")</f>
        <v/>
      </c>
      <c r="J98" s="17">
        <f>IF(COUNTA($A98:$F98)=0,"",IF(OR($C98="",$E98="",$F98=""),"Incompleto",IF(NOT(IFERROR($E98=TEXT(--$E98,REPT("0",LEN($E98))),FALSE)),"Prefixo inválido",IF($C98="GTIN-14",IF(MID($F98,2,LEN($E98))=$E98,"OK","Prefixo não confere"),IF(LEFT($F98,LEN($E98))=$E98,"OK","Prefixo não confere")))))</f>
        <v/>
      </c>
      <c r="K98" s="17">
        <f>IF(COUNTA($A98:$F98)=0,"",IF(OR($C98="",$F98=""),"Incompleta",IFERROR(IF(AND(LEN($F98)=VLOOKUP($C98,Listas!$A$2:$B$5,2,FALSE)-1,$F98=TEXT(--$F98,REPT("0",LEN($F98)))),"OK","Base inválida"),"Tipo inválido")))</f>
        <v/>
      </c>
      <c r="L98" s="17">
        <f>IF($H98="","",IF(COUNTIF($H$6:$H$205,$H98)&gt;1,"Duplicado","Único"))</f>
        <v/>
      </c>
      <c r="M98" s="17">
        <f>IF(COUNTA($A98:$F98)=0,"",IF(OR($C98="",$D98=""),"Incompleta",IF(COUNTIFS(Listas!$F$2:$F$8,$C98,Listas!$G$2:$G$8,$D98)&gt;0,"OK","Revisar tipo x nível")))</f>
        <v/>
      </c>
      <c r="N98" s="17">
        <f>IF(COUNTA($A98:$F98)=0,"",IF(OR($A98="",$B98=""),"Cadastro incompleto",IF(OR($C98="",$D98="",$E98="",$F98=""),"Sem código",IF($K98&lt;&gt;"OK","Revisar código",IF($J98&lt;&gt;"OK","Revisar prefixo",IF($L98="Duplicado","Duplicado",IF($M98&lt;&gt;"OK","Revisar embalagem","Válido")))))))</f>
        <v/>
      </c>
      <c r="O98" s="14" t="n"/>
    </row>
    <row r="99" ht="22" customHeight="1">
      <c r="A99" s="13" t="n"/>
      <c r="B99" s="14" t="n"/>
      <c r="C99" s="15" t="n"/>
      <c r="D99" s="15" t="n"/>
      <c r="E99" s="16" t="n"/>
      <c r="F99" s="16" t="n"/>
      <c r="G99" s="17">
        <f>IF($K99&lt;&gt;"OK","",MOD(10-MOD(SUMPRODUCT(--MID($F99,ROW(INDIRECT("1:"&amp;LEN($F99))),1),IF(MOD(LEN($F99)-ROW(INDIRECT("1:"&amp;LEN($F99))),2)=0,3,1)),10),10))</f>
        <v/>
      </c>
      <c r="H99" s="18">
        <f>IF($G99="","",$F99&amp;TEXT($G99,"0"))</f>
        <v/>
      </c>
      <c r="I99" s="18">
        <f>IF($N99="Válido",$H99,"")</f>
        <v/>
      </c>
      <c r="J99" s="17">
        <f>IF(COUNTA($A99:$F99)=0,"",IF(OR($C99="",$E99="",$F99=""),"Incompleto",IF(NOT(IFERROR($E99=TEXT(--$E99,REPT("0",LEN($E99))),FALSE)),"Prefixo inválido",IF($C99="GTIN-14",IF(MID($F99,2,LEN($E99))=$E99,"OK","Prefixo não confere"),IF(LEFT($F99,LEN($E99))=$E99,"OK","Prefixo não confere")))))</f>
        <v/>
      </c>
      <c r="K99" s="17">
        <f>IF(COUNTA($A99:$F99)=0,"",IF(OR($C99="",$F99=""),"Incompleta",IFERROR(IF(AND(LEN($F99)=VLOOKUP($C99,Listas!$A$2:$B$5,2,FALSE)-1,$F99=TEXT(--$F99,REPT("0",LEN($F99)))),"OK","Base inválida"),"Tipo inválido")))</f>
        <v/>
      </c>
      <c r="L99" s="17">
        <f>IF($H99="","",IF(COUNTIF($H$6:$H$205,$H99)&gt;1,"Duplicado","Único"))</f>
        <v/>
      </c>
      <c r="M99" s="17">
        <f>IF(COUNTA($A99:$F99)=0,"",IF(OR($C99="",$D99=""),"Incompleta",IF(COUNTIFS(Listas!$F$2:$F$8,$C99,Listas!$G$2:$G$8,$D99)&gt;0,"OK","Revisar tipo x nível")))</f>
        <v/>
      </c>
      <c r="N99" s="17">
        <f>IF(COUNTA($A99:$F99)=0,"",IF(OR($A99="",$B99=""),"Cadastro incompleto",IF(OR($C99="",$D99="",$E99="",$F99=""),"Sem código",IF($K99&lt;&gt;"OK","Revisar código",IF($J99&lt;&gt;"OK","Revisar prefixo",IF($L99="Duplicado","Duplicado",IF($M99&lt;&gt;"OK","Revisar embalagem","Válido")))))))</f>
        <v/>
      </c>
      <c r="O99" s="14" t="n"/>
    </row>
    <row r="100" ht="22" customHeight="1">
      <c r="A100" s="13" t="n"/>
      <c r="B100" s="14" t="n"/>
      <c r="C100" s="15" t="n"/>
      <c r="D100" s="15" t="n"/>
      <c r="E100" s="16" t="n"/>
      <c r="F100" s="16" t="n"/>
      <c r="G100" s="17">
        <f>IF($K100&lt;&gt;"OK","",MOD(10-MOD(SUMPRODUCT(--MID($F100,ROW(INDIRECT("1:"&amp;LEN($F100))),1),IF(MOD(LEN($F100)-ROW(INDIRECT("1:"&amp;LEN($F100))),2)=0,3,1)),10),10))</f>
        <v/>
      </c>
      <c r="H100" s="18">
        <f>IF($G100="","",$F100&amp;TEXT($G100,"0"))</f>
        <v/>
      </c>
      <c r="I100" s="18">
        <f>IF($N100="Válido",$H100,"")</f>
        <v/>
      </c>
      <c r="J100" s="17">
        <f>IF(COUNTA($A100:$F100)=0,"",IF(OR($C100="",$E100="",$F100=""),"Incompleto",IF(NOT(IFERROR($E100=TEXT(--$E100,REPT("0",LEN($E100))),FALSE)),"Prefixo inválido",IF($C100="GTIN-14",IF(MID($F100,2,LEN($E100))=$E100,"OK","Prefixo não confere"),IF(LEFT($F100,LEN($E100))=$E100,"OK","Prefixo não confere")))))</f>
        <v/>
      </c>
      <c r="K100" s="17">
        <f>IF(COUNTA($A100:$F100)=0,"",IF(OR($C100="",$F100=""),"Incompleta",IFERROR(IF(AND(LEN($F100)=VLOOKUP($C100,Listas!$A$2:$B$5,2,FALSE)-1,$F100=TEXT(--$F100,REPT("0",LEN($F100)))),"OK","Base inválida"),"Tipo inválido")))</f>
        <v/>
      </c>
      <c r="L100" s="17">
        <f>IF($H100="","",IF(COUNTIF($H$6:$H$205,$H100)&gt;1,"Duplicado","Único"))</f>
        <v/>
      </c>
      <c r="M100" s="17">
        <f>IF(COUNTA($A100:$F100)=0,"",IF(OR($C100="",$D100=""),"Incompleta",IF(COUNTIFS(Listas!$F$2:$F$8,$C100,Listas!$G$2:$G$8,$D100)&gt;0,"OK","Revisar tipo x nível")))</f>
        <v/>
      </c>
      <c r="N100" s="17">
        <f>IF(COUNTA($A100:$F100)=0,"",IF(OR($A100="",$B100=""),"Cadastro incompleto",IF(OR($C100="",$D100="",$E100="",$F100=""),"Sem código",IF($K100&lt;&gt;"OK","Revisar código",IF($J100&lt;&gt;"OK","Revisar prefixo",IF($L100="Duplicado","Duplicado",IF($M100&lt;&gt;"OK","Revisar embalagem","Válido")))))))</f>
        <v/>
      </c>
      <c r="O100" s="14" t="n"/>
    </row>
    <row r="101" ht="22" customHeight="1">
      <c r="A101" s="13" t="n"/>
      <c r="B101" s="14" t="n"/>
      <c r="C101" s="15" t="n"/>
      <c r="D101" s="15" t="n"/>
      <c r="E101" s="16" t="n"/>
      <c r="F101" s="16" t="n"/>
      <c r="G101" s="17">
        <f>IF($K101&lt;&gt;"OK","",MOD(10-MOD(SUMPRODUCT(--MID($F101,ROW(INDIRECT("1:"&amp;LEN($F101))),1),IF(MOD(LEN($F101)-ROW(INDIRECT("1:"&amp;LEN($F101))),2)=0,3,1)),10),10))</f>
        <v/>
      </c>
      <c r="H101" s="18">
        <f>IF($G101="","",$F101&amp;TEXT($G101,"0"))</f>
        <v/>
      </c>
      <c r="I101" s="18">
        <f>IF($N101="Válido",$H101,"")</f>
        <v/>
      </c>
      <c r="J101" s="17">
        <f>IF(COUNTA($A101:$F101)=0,"",IF(OR($C101="",$E101="",$F101=""),"Incompleto",IF(NOT(IFERROR($E101=TEXT(--$E101,REPT("0",LEN($E101))),FALSE)),"Prefixo inválido",IF($C101="GTIN-14",IF(MID($F101,2,LEN($E101))=$E101,"OK","Prefixo não confere"),IF(LEFT($F101,LEN($E101))=$E101,"OK","Prefixo não confere")))))</f>
        <v/>
      </c>
      <c r="K101" s="17">
        <f>IF(COUNTA($A101:$F101)=0,"",IF(OR($C101="",$F101=""),"Incompleta",IFERROR(IF(AND(LEN($F101)=VLOOKUP($C101,Listas!$A$2:$B$5,2,FALSE)-1,$F101=TEXT(--$F101,REPT("0",LEN($F101)))),"OK","Base inválida"),"Tipo inválido")))</f>
        <v/>
      </c>
      <c r="L101" s="17">
        <f>IF($H101="","",IF(COUNTIF($H$6:$H$205,$H101)&gt;1,"Duplicado","Único"))</f>
        <v/>
      </c>
      <c r="M101" s="17">
        <f>IF(COUNTA($A101:$F101)=0,"",IF(OR($C101="",$D101=""),"Incompleta",IF(COUNTIFS(Listas!$F$2:$F$8,$C101,Listas!$G$2:$G$8,$D101)&gt;0,"OK","Revisar tipo x nível")))</f>
        <v/>
      </c>
      <c r="N101" s="17">
        <f>IF(COUNTA($A101:$F101)=0,"",IF(OR($A101="",$B101=""),"Cadastro incompleto",IF(OR($C101="",$D101="",$E101="",$F101=""),"Sem código",IF($K101&lt;&gt;"OK","Revisar código",IF($J101&lt;&gt;"OK","Revisar prefixo",IF($L101="Duplicado","Duplicado",IF($M101&lt;&gt;"OK","Revisar embalagem","Válido")))))))</f>
        <v/>
      </c>
      <c r="O101" s="14" t="n"/>
    </row>
    <row r="102" ht="22" customHeight="1">
      <c r="A102" s="13" t="n"/>
      <c r="B102" s="14" t="n"/>
      <c r="C102" s="15" t="n"/>
      <c r="D102" s="15" t="n"/>
      <c r="E102" s="16" t="n"/>
      <c r="F102" s="16" t="n"/>
      <c r="G102" s="17">
        <f>IF($K102&lt;&gt;"OK","",MOD(10-MOD(SUMPRODUCT(--MID($F102,ROW(INDIRECT("1:"&amp;LEN($F102))),1),IF(MOD(LEN($F102)-ROW(INDIRECT("1:"&amp;LEN($F102))),2)=0,3,1)),10),10))</f>
        <v/>
      </c>
      <c r="H102" s="18">
        <f>IF($G102="","",$F102&amp;TEXT($G102,"0"))</f>
        <v/>
      </c>
      <c r="I102" s="18">
        <f>IF($N102="Válido",$H102,"")</f>
        <v/>
      </c>
      <c r="J102" s="17">
        <f>IF(COUNTA($A102:$F102)=0,"",IF(OR($C102="",$E102="",$F102=""),"Incompleto",IF(NOT(IFERROR($E102=TEXT(--$E102,REPT("0",LEN($E102))),FALSE)),"Prefixo inválido",IF($C102="GTIN-14",IF(MID($F102,2,LEN($E102))=$E102,"OK","Prefixo não confere"),IF(LEFT($F102,LEN($E102))=$E102,"OK","Prefixo não confere")))))</f>
        <v/>
      </c>
      <c r="K102" s="17">
        <f>IF(COUNTA($A102:$F102)=0,"",IF(OR($C102="",$F102=""),"Incompleta",IFERROR(IF(AND(LEN($F102)=VLOOKUP($C102,Listas!$A$2:$B$5,2,FALSE)-1,$F102=TEXT(--$F102,REPT("0",LEN($F102)))),"OK","Base inválida"),"Tipo inválido")))</f>
        <v/>
      </c>
      <c r="L102" s="17">
        <f>IF($H102="","",IF(COUNTIF($H$6:$H$205,$H102)&gt;1,"Duplicado","Único"))</f>
        <v/>
      </c>
      <c r="M102" s="17">
        <f>IF(COUNTA($A102:$F102)=0,"",IF(OR($C102="",$D102=""),"Incompleta",IF(COUNTIFS(Listas!$F$2:$F$8,$C102,Listas!$G$2:$G$8,$D102)&gt;0,"OK","Revisar tipo x nível")))</f>
        <v/>
      </c>
      <c r="N102" s="17">
        <f>IF(COUNTA($A102:$F102)=0,"",IF(OR($A102="",$B102=""),"Cadastro incompleto",IF(OR($C102="",$D102="",$E102="",$F102=""),"Sem código",IF($K102&lt;&gt;"OK","Revisar código",IF($J102&lt;&gt;"OK","Revisar prefixo",IF($L102="Duplicado","Duplicado",IF($M102&lt;&gt;"OK","Revisar embalagem","Válido")))))))</f>
        <v/>
      </c>
      <c r="O102" s="14" t="n"/>
    </row>
    <row r="103" ht="22" customHeight="1">
      <c r="A103" s="13" t="n"/>
      <c r="B103" s="14" t="n"/>
      <c r="C103" s="15" t="n"/>
      <c r="D103" s="15" t="n"/>
      <c r="E103" s="16" t="n"/>
      <c r="F103" s="16" t="n"/>
      <c r="G103" s="17">
        <f>IF($K103&lt;&gt;"OK","",MOD(10-MOD(SUMPRODUCT(--MID($F103,ROW(INDIRECT("1:"&amp;LEN($F103))),1),IF(MOD(LEN($F103)-ROW(INDIRECT("1:"&amp;LEN($F103))),2)=0,3,1)),10),10))</f>
        <v/>
      </c>
      <c r="H103" s="18">
        <f>IF($G103="","",$F103&amp;TEXT($G103,"0"))</f>
        <v/>
      </c>
      <c r="I103" s="18">
        <f>IF($N103="Válido",$H103,"")</f>
        <v/>
      </c>
      <c r="J103" s="17">
        <f>IF(COUNTA($A103:$F103)=0,"",IF(OR($C103="",$E103="",$F103=""),"Incompleto",IF(NOT(IFERROR($E103=TEXT(--$E103,REPT("0",LEN($E103))),FALSE)),"Prefixo inválido",IF($C103="GTIN-14",IF(MID($F103,2,LEN($E103))=$E103,"OK","Prefixo não confere"),IF(LEFT($F103,LEN($E103))=$E103,"OK","Prefixo não confere")))))</f>
        <v/>
      </c>
      <c r="K103" s="17">
        <f>IF(COUNTA($A103:$F103)=0,"",IF(OR($C103="",$F103=""),"Incompleta",IFERROR(IF(AND(LEN($F103)=VLOOKUP($C103,Listas!$A$2:$B$5,2,FALSE)-1,$F103=TEXT(--$F103,REPT("0",LEN($F103)))),"OK","Base inválida"),"Tipo inválido")))</f>
        <v/>
      </c>
      <c r="L103" s="17">
        <f>IF($H103="","",IF(COUNTIF($H$6:$H$205,$H103)&gt;1,"Duplicado","Único"))</f>
        <v/>
      </c>
      <c r="M103" s="17">
        <f>IF(COUNTA($A103:$F103)=0,"",IF(OR($C103="",$D103=""),"Incompleta",IF(COUNTIFS(Listas!$F$2:$F$8,$C103,Listas!$G$2:$G$8,$D103)&gt;0,"OK","Revisar tipo x nível")))</f>
        <v/>
      </c>
      <c r="N103" s="17">
        <f>IF(COUNTA($A103:$F103)=0,"",IF(OR($A103="",$B103=""),"Cadastro incompleto",IF(OR($C103="",$D103="",$E103="",$F103=""),"Sem código",IF($K103&lt;&gt;"OK","Revisar código",IF($J103&lt;&gt;"OK","Revisar prefixo",IF($L103="Duplicado","Duplicado",IF($M103&lt;&gt;"OK","Revisar embalagem","Válido")))))))</f>
        <v/>
      </c>
      <c r="O103" s="14" t="n"/>
    </row>
    <row r="104" ht="22" customHeight="1">
      <c r="A104" s="13" t="n"/>
      <c r="B104" s="14" t="n"/>
      <c r="C104" s="15" t="n"/>
      <c r="D104" s="15" t="n"/>
      <c r="E104" s="16" t="n"/>
      <c r="F104" s="16" t="n"/>
      <c r="G104" s="17">
        <f>IF($K104&lt;&gt;"OK","",MOD(10-MOD(SUMPRODUCT(--MID($F104,ROW(INDIRECT("1:"&amp;LEN($F104))),1),IF(MOD(LEN($F104)-ROW(INDIRECT("1:"&amp;LEN($F104))),2)=0,3,1)),10),10))</f>
        <v/>
      </c>
      <c r="H104" s="18">
        <f>IF($G104="","",$F104&amp;TEXT($G104,"0"))</f>
        <v/>
      </c>
      <c r="I104" s="18">
        <f>IF($N104="Válido",$H104,"")</f>
        <v/>
      </c>
      <c r="J104" s="17">
        <f>IF(COUNTA($A104:$F104)=0,"",IF(OR($C104="",$E104="",$F104=""),"Incompleto",IF(NOT(IFERROR($E104=TEXT(--$E104,REPT("0",LEN($E104))),FALSE)),"Prefixo inválido",IF($C104="GTIN-14",IF(MID($F104,2,LEN($E104))=$E104,"OK","Prefixo não confere"),IF(LEFT($F104,LEN($E104))=$E104,"OK","Prefixo não confere")))))</f>
        <v/>
      </c>
      <c r="K104" s="17">
        <f>IF(COUNTA($A104:$F104)=0,"",IF(OR($C104="",$F104=""),"Incompleta",IFERROR(IF(AND(LEN($F104)=VLOOKUP($C104,Listas!$A$2:$B$5,2,FALSE)-1,$F104=TEXT(--$F104,REPT("0",LEN($F104)))),"OK","Base inválida"),"Tipo inválido")))</f>
        <v/>
      </c>
      <c r="L104" s="17">
        <f>IF($H104="","",IF(COUNTIF($H$6:$H$205,$H104)&gt;1,"Duplicado","Único"))</f>
        <v/>
      </c>
      <c r="M104" s="17">
        <f>IF(COUNTA($A104:$F104)=0,"",IF(OR($C104="",$D104=""),"Incompleta",IF(COUNTIFS(Listas!$F$2:$F$8,$C104,Listas!$G$2:$G$8,$D104)&gt;0,"OK","Revisar tipo x nível")))</f>
        <v/>
      </c>
      <c r="N104" s="17">
        <f>IF(COUNTA($A104:$F104)=0,"",IF(OR($A104="",$B104=""),"Cadastro incompleto",IF(OR($C104="",$D104="",$E104="",$F104=""),"Sem código",IF($K104&lt;&gt;"OK","Revisar código",IF($J104&lt;&gt;"OK","Revisar prefixo",IF($L104="Duplicado","Duplicado",IF($M104&lt;&gt;"OK","Revisar embalagem","Válido")))))))</f>
        <v/>
      </c>
      <c r="O104" s="14" t="n"/>
    </row>
    <row r="105" ht="22" customHeight="1">
      <c r="A105" s="13" t="n"/>
      <c r="B105" s="14" t="n"/>
      <c r="C105" s="15" t="n"/>
      <c r="D105" s="15" t="n"/>
      <c r="E105" s="16" t="n"/>
      <c r="F105" s="16" t="n"/>
      <c r="G105" s="17">
        <f>IF($K105&lt;&gt;"OK","",MOD(10-MOD(SUMPRODUCT(--MID($F105,ROW(INDIRECT("1:"&amp;LEN($F105))),1),IF(MOD(LEN($F105)-ROW(INDIRECT("1:"&amp;LEN($F105))),2)=0,3,1)),10),10))</f>
        <v/>
      </c>
      <c r="H105" s="18">
        <f>IF($G105="","",$F105&amp;TEXT($G105,"0"))</f>
        <v/>
      </c>
      <c r="I105" s="18">
        <f>IF($N105="Válido",$H105,"")</f>
        <v/>
      </c>
      <c r="J105" s="17">
        <f>IF(COUNTA($A105:$F105)=0,"",IF(OR($C105="",$E105="",$F105=""),"Incompleto",IF(NOT(IFERROR($E105=TEXT(--$E105,REPT("0",LEN($E105))),FALSE)),"Prefixo inválido",IF($C105="GTIN-14",IF(MID($F105,2,LEN($E105))=$E105,"OK","Prefixo não confere"),IF(LEFT($F105,LEN($E105))=$E105,"OK","Prefixo não confere")))))</f>
        <v/>
      </c>
      <c r="K105" s="17">
        <f>IF(COUNTA($A105:$F105)=0,"",IF(OR($C105="",$F105=""),"Incompleta",IFERROR(IF(AND(LEN($F105)=VLOOKUP($C105,Listas!$A$2:$B$5,2,FALSE)-1,$F105=TEXT(--$F105,REPT("0",LEN($F105)))),"OK","Base inválida"),"Tipo inválido")))</f>
        <v/>
      </c>
      <c r="L105" s="17">
        <f>IF($H105="","",IF(COUNTIF($H$6:$H$205,$H105)&gt;1,"Duplicado","Único"))</f>
        <v/>
      </c>
      <c r="M105" s="17">
        <f>IF(COUNTA($A105:$F105)=0,"",IF(OR($C105="",$D105=""),"Incompleta",IF(COUNTIFS(Listas!$F$2:$F$8,$C105,Listas!$G$2:$G$8,$D105)&gt;0,"OK","Revisar tipo x nível")))</f>
        <v/>
      </c>
      <c r="N105" s="17">
        <f>IF(COUNTA($A105:$F105)=0,"",IF(OR($A105="",$B105=""),"Cadastro incompleto",IF(OR($C105="",$D105="",$E105="",$F105=""),"Sem código",IF($K105&lt;&gt;"OK","Revisar código",IF($J105&lt;&gt;"OK","Revisar prefixo",IF($L105="Duplicado","Duplicado",IF($M105&lt;&gt;"OK","Revisar embalagem","Válido")))))))</f>
        <v/>
      </c>
      <c r="O105" s="14" t="n"/>
    </row>
    <row r="106" ht="22" customHeight="1">
      <c r="A106" s="13" t="n"/>
      <c r="B106" s="14" t="n"/>
      <c r="C106" s="15" t="n"/>
      <c r="D106" s="15" t="n"/>
      <c r="E106" s="16" t="n"/>
      <c r="F106" s="16" t="n"/>
      <c r="G106" s="17">
        <f>IF($K106&lt;&gt;"OK","",MOD(10-MOD(SUMPRODUCT(--MID($F106,ROW(INDIRECT("1:"&amp;LEN($F106))),1),IF(MOD(LEN($F106)-ROW(INDIRECT("1:"&amp;LEN($F106))),2)=0,3,1)),10),10))</f>
        <v/>
      </c>
      <c r="H106" s="18">
        <f>IF($G106="","",$F106&amp;TEXT($G106,"0"))</f>
        <v/>
      </c>
      <c r="I106" s="18">
        <f>IF($N106="Válido",$H106,"")</f>
        <v/>
      </c>
      <c r="J106" s="17">
        <f>IF(COUNTA($A106:$F106)=0,"",IF(OR($C106="",$E106="",$F106=""),"Incompleto",IF(NOT(IFERROR($E106=TEXT(--$E106,REPT("0",LEN($E106))),FALSE)),"Prefixo inválido",IF($C106="GTIN-14",IF(MID($F106,2,LEN($E106))=$E106,"OK","Prefixo não confere"),IF(LEFT($F106,LEN($E106))=$E106,"OK","Prefixo não confere")))))</f>
        <v/>
      </c>
      <c r="K106" s="17">
        <f>IF(COUNTA($A106:$F106)=0,"",IF(OR($C106="",$F106=""),"Incompleta",IFERROR(IF(AND(LEN($F106)=VLOOKUP($C106,Listas!$A$2:$B$5,2,FALSE)-1,$F106=TEXT(--$F106,REPT("0",LEN($F106)))),"OK","Base inválida"),"Tipo inválido")))</f>
        <v/>
      </c>
      <c r="L106" s="17">
        <f>IF($H106="","",IF(COUNTIF($H$6:$H$205,$H106)&gt;1,"Duplicado","Único"))</f>
        <v/>
      </c>
      <c r="M106" s="17">
        <f>IF(COUNTA($A106:$F106)=0,"",IF(OR($C106="",$D106=""),"Incompleta",IF(COUNTIFS(Listas!$F$2:$F$8,$C106,Listas!$G$2:$G$8,$D106)&gt;0,"OK","Revisar tipo x nível")))</f>
        <v/>
      </c>
      <c r="N106" s="17">
        <f>IF(COUNTA($A106:$F106)=0,"",IF(OR($A106="",$B106=""),"Cadastro incompleto",IF(OR($C106="",$D106="",$E106="",$F106=""),"Sem código",IF($K106&lt;&gt;"OK","Revisar código",IF($J106&lt;&gt;"OK","Revisar prefixo",IF($L106="Duplicado","Duplicado",IF($M106&lt;&gt;"OK","Revisar embalagem","Válido")))))))</f>
        <v/>
      </c>
      <c r="O106" s="14" t="n"/>
    </row>
    <row r="107" ht="22" customHeight="1">
      <c r="A107" s="13" t="n"/>
      <c r="B107" s="14" t="n"/>
      <c r="C107" s="15" t="n"/>
      <c r="D107" s="15" t="n"/>
      <c r="E107" s="16" t="n"/>
      <c r="F107" s="16" t="n"/>
      <c r="G107" s="17">
        <f>IF($K107&lt;&gt;"OK","",MOD(10-MOD(SUMPRODUCT(--MID($F107,ROW(INDIRECT("1:"&amp;LEN($F107))),1),IF(MOD(LEN($F107)-ROW(INDIRECT("1:"&amp;LEN($F107))),2)=0,3,1)),10),10))</f>
        <v/>
      </c>
      <c r="H107" s="18">
        <f>IF($G107="","",$F107&amp;TEXT($G107,"0"))</f>
        <v/>
      </c>
      <c r="I107" s="18">
        <f>IF($N107="Válido",$H107,"")</f>
        <v/>
      </c>
      <c r="J107" s="17">
        <f>IF(COUNTA($A107:$F107)=0,"",IF(OR($C107="",$E107="",$F107=""),"Incompleto",IF(NOT(IFERROR($E107=TEXT(--$E107,REPT("0",LEN($E107))),FALSE)),"Prefixo inválido",IF($C107="GTIN-14",IF(MID($F107,2,LEN($E107))=$E107,"OK","Prefixo não confere"),IF(LEFT($F107,LEN($E107))=$E107,"OK","Prefixo não confere")))))</f>
        <v/>
      </c>
      <c r="K107" s="17">
        <f>IF(COUNTA($A107:$F107)=0,"",IF(OR($C107="",$F107=""),"Incompleta",IFERROR(IF(AND(LEN($F107)=VLOOKUP($C107,Listas!$A$2:$B$5,2,FALSE)-1,$F107=TEXT(--$F107,REPT("0",LEN($F107)))),"OK","Base inválida"),"Tipo inválido")))</f>
        <v/>
      </c>
      <c r="L107" s="17">
        <f>IF($H107="","",IF(COUNTIF($H$6:$H$205,$H107)&gt;1,"Duplicado","Único"))</f>
        <v/>
      </c>
      <c r="M107" s="17">
        <f>IF(COUNTA($A107:$F107)=0,"",IF(OR($C107="",$D107=""),"Incompleta",IF(COUNTIFS(Listas!$F$2:$F$8,$C107,Listas!$G$2:$G$8,$D107)&gt;0,"OK","Revisar tipo x nível")))</f>
        <v/>
      </c>
      <c r="N107" s="17">
        <f>IF(COUNTA($A107:$F107)=0,"",IF(OR($A107="",$B107=""),"Cadastro incompleto",IF(OR($C107="",$D107="",$E107="",$F107=""),"Sem código",IF($K107&lt;&gt;"OK","Revisar código",IF($J107&lt;&gt;"OK","Revisar prefixo",IF($L107="Duplicado","Duplicado",IF($M107&lt;&gt;"OK","Revisar embalagem","Válido")))))))</f>
        <v/>
      </c>
      <c r="O107" s="14" t="n"/>
    </row>
    <row r="108" ht="22" customHeight="1">
      <c r="A108" s="13" t="n"/>
      <c r="B108" s="14" t="n"/>
      <c r="C108" s="15" t="n"/>
      <c r="D108" s="15" t="n"/>
      <c r="E108" s="16" t="n"/>
      <c r="F108" s="16" t="n"/>
      <c r="G108" s="17">
        <f>IF($K108&lt;&gt;"OK","",MOD(10-MOD(SUMPRODUCT(--MID($F108,ROW(INDIRECT("1:"&amp;LEN($F108))),1),IF(MOD(LEN($F108)-ROW(INDIRECT("1:"&amp;LEN($F108))),2)=0,3,1)),10),10))</f>
        <v/>
      </c>
      <c r="H108" s="18">
        <f>IF($G108="","",$F108&amp;TEXT($G108,"0"))</f>
        <v/>
      </c>
      <c r="I108" s="18">
        <f>IF($N108="Válido",$H108,"")</f>
        <v/>
      </c>
      <c r="J108" s="17">
        <f>IF(COUNTA($A108:$F108)=0,"",IF(OR($C108="",$E108="",$F108=""),"Incompleto",IF(NOT(IFERROR($E108=TEXT(--$E108,REPT("0",LEN($E108))),FALSE)),"Prefixo inválido",IF($C108="GTIN-14",IF(MID($F108,2,LEN($E108))=$E108,"OK","Prefixo não confere"),IF(LEFT($F108,LEN($E108))=$E108,"OK","Prefixo não confere")))))</f>
        <v/>
      </c>
      <c r="K108" s="17">
        <f>IF(COUNTA($A108:$F108)=0,"",IF(OR($C108="",$F108=""),"Incompleta",IFERROR(IF(AND(LEN($F108)=VLOOKUP($C108,Listas!$A$2:$B$5,2,FALSE)-1,$F108=TEXT(--$F108,REPT("0",LEN($F108)))),"OK","Base inválida"),"Tipo inválido")))</f>
        <v/>
      </c>
      <c r="L108" s="17">
        <f>IF($H108="","",IF(COUNTIF($H$6:$H$205,$H108)&gt;1,"Duplicado","Único"))</f>
        <v/>
      </c>
      <c r="M108" s="17">
        <f>IF(COUNTA($A108:$F108)=0,"",IF(OR($C108="",$D108=""),"Incompleta",IF(COUNTIFS(Listas!$F$2:$F$8,$C108,Listas!$G$2:$G$8,$D108)&gt;0,"OK","Revisar tipo x nível")))</f>
        <v/>
      </c>
      <c r="N108" s="17">
        <f>IF(COUNTA($A108:$F108)=0,"",IF(OR($A108="",$B108=""),"Cadastro incompleto",IF(OR($C108="",$D108="",$E108="",$F108=""),"Sem código",IF($K108&lt;&gt;"OK","Revisar código",IF($J108&lt;&gt;"OK","Revisar prefixo",IF($L108="Duplicado","Duplicado",IF($M108&lt;&gt;"OK","Revisar embalagem","Válido")))))))</f>
        <v/>
      </c>
      <c r="O108" s="14" t="n"/>
    </row>
    <row r="109" ht="22" customHeight="1">
      <c r="A109" s="13" t="n"/>
      <c r="B109" s="14" t="n"/>
      <c r="C109" s="15" t="n"/>
      <c r="D109" s="15" t="n"/>
      <c r="E109" s="16" t="n"/>
      <c r="F109" s="16" t="n"/>
      <c r="G109" s="17">
        <f>IF($K109&lt;&gt;"OK","",MOD(10-MOD(SUMPRODUCT(--MID($F109,ROW(INDIRECT("1:"&amp;LEN($F109))),1),IF(MOD(LEN($F109)-ROW(INDIRECT("1:"&amp;LEN($F109))),2)=0,3,1)),10),10))</f>
        <v/>
      </c>
      <c r="H109" s="18">
        <f>IF($G109="","",$F109&amp;TEXT($G109,"0"))</f>
        <v/>
      </c>
      <c r="I109" s="18">
        <f>IF($N109="Válido",$H109,"")</f>
        <v/>
      </c>
      <c r="J109" s="17">
        <f>IF(COUNTA($A109:$F109)=0,"",IF(OR($C109="",$E109="",$F109=""),"Incompleto",IF(NOT(IFERROR($E109=TEXT(--$E109,REPT("0",LEN($E109))),FALSE)),"Prefixo inválido",IF($C109="GTIN-14",IF(MID($F109,2,LEN($E109))=$E109,"OK","Prefixo não confere"),IF(LEFT($F109,LEN($E109))=$E109,"OK","Prefixo não confere")))))</f>
        <v/>
      </c>
      <c r="K109" s="17">
        <f>IF(COUNTA($A109:$F109)=0,"",IF(OR($C109="",$F109=""),"Incompleta",IFERROR(IF(AND(LEN($F109)=VLOOKUP($C109,Listas!$A$2:$B$5,2,FALSE)-1,$F109=TEXT(--$F109,REPT("0",LEN($F109)))),"OK","Base inválida"),"Tipo inválido")))</f>
        <v/>
      </c>
      <c r="L109" s="17">
        <f>IF($H109="","",IF(COUNTIF($H$6:$H$205,$H109)&gt;1,"Duplicado","Único"))</f>
        <v/>
      </c>
      <c r="M109" s="17">
        <f>IF(COUNTA($A109:$F109)=0,"",IF(OR($C109="",$D109=""),"Incompleta",IF(COUNTIFS(Listas!$F$2:$F$8,$C109,Listas!$G$2:$G$8,$D109)&gt;0,"OK","Revisar tipo x nível")))</f>
        <v/>
      </c>
      <c r="N109" s="17">
        <f>IF(COUNTA($A109:$F109)=0,"",IF(OR($A109="",$B109=""),"Cadastro incompleto",IF(OR($C109="",$D109="",$E109="",$F109=""),"Sem código",IF($K109&lt;&gt;"OK","Revisar código",IF($J109&lt;&gt;"OK","Revisar prefixo",IF($L109="Duplicado","Duplicado",IF($M109&lt;&gt;"OK","Revisar embalagem","Válido")))))))</f>
        <v/>
      </c>
      <c r="O109" s="14" t="n"/>
    </row>
    <row r="110" ht="22" customHeight="1">
      <c r="A110" s="13" t="n"/>
      <c r="B110" s="14" t="n"/>
      <c r="C110" s="15" t="n"/>
      <c r="D110" s="15" t="n"/>
      <c r="E110" s="16" t="n"/>
      <c r="F110" s="16" t="n"/>
      <c r="G110" s="17">
        <f>IF($K110&lt;&gt;"OK","",MOD(10-MOD(SUMPRODUCT(--MID($F110,ROW(INDIRECT("1:"&amp;LEN($F110))),1),IF(MOD(LEN($F110)-ROW(INDIRECT("1:"&amp;LEN($F110))),2)=0,3,1)),10),10))</f>
        <v/>
      </c>
      <c r="H110" s="18">
        <f>IF($G110="","",$F110&amp;TEXT($G110,"0"))</f>
        <v/>
      </c>
      <c r="I110" s="18">
        <f>IF($N110="Válido",$H110,"")</f>
        <v/>
      </c>
      <c r="J110" s="17">
        <f>IF(COUNTA($A110:$F110)=0,"",IF(OR($C110="",$E110="",$F110=""),"Incompleto",IF(NOT(IFERROR($E110=TEXT(--$E110,REPT("0",LEN($E110))),FALSE)),"Prefixo inválido",IF($C110="GTIN-14",IF(MID($F110,2,LEN($E110))=$E110,"OK","Prefixo não confere"),IF(LEFT($F110,LEN($E110))=$E110,"OK","Prefixo não confere")))))</f>
        <v/>
      </c>
      <c r="K110" s="17">
        <f>IF(COUNTA($A110:$F110)=0,"",IF(OR($C110="",$F110=""),"Incompleta",IFERROR(IF(AND(LEN($F110)=VLOOKUP($C110,Listas!$A$2:$B$5,2,FALSE)-1,$F110=TEXT(--$F110,REPT("0",LEN($F110)))),"OK","Base inválida"),"Tipo inválido")))</f>
        <v/>
      </c>
      <c r="L110" s="17">
        <f>IF($H110="","",IF(COUNTIF($H$6:$H$205,$H110)&gt;1,"Duplicado","Único"))</f>
        <v/>
      </c>
      <c r="M110" s="17">
        <f>IF(COUNTA($A110:$F110)=0,"",IF(OR($C110="",$D110=""),"Incompleta",IF(COUNTIFS(Listas!$F$2:$F$8,$C110,Listas!$G$2:$G$8,$D110)&gt;0,"OK","Revisar tipo x nível")))</f>
        <v/>
      </c>
      <c r="N110" s="17">
        <f>IF(COUNTA($A110:$F110)=0,"",IF(OR($A110="",$B110=""),"Cadastro incompleto",IF(OR($C110="",$D110="",$E110="",$F110=""),"Sem código",IF($K110&lt;&gt;"OK","Revisar código",IF($J110&lt;&gt;"OK","Revisar prefixo",IF($L110="Duplicado","Duplicado",IF($M110&lt;&gt;"OK","Revisar embalagem","Válido")))))))</f>
        <v/>
      </c>
      <c r="O110" s="14" t="n"/>
    </row>
    <row r="111" ht="22" customHeight="1">
      <c r="A111" s="13" t="n"/>
      <c r="B111" s="14" t="n"/>
      <c r="C111" s="15" t="n"/>
      <c r="D111" s="15" t="n"/>
      <c r="E111" s="16" t="n"/>
      <c r="F111" s="16" t="n"/>
      <c r="G111" s="17">
        <f>IF($K111&lt;&gt;"OK","",MOD(10-MOD(SUMPRODUCT(--MID($F111,ROW(INDIRECT("1:"&amp;LEN($F111))),1),IF(MOD(LEN($F111)-ROW(INDIRECT("1:"&amp;LEN($F111))),2)=0,3,1)),10),10))</f>
        <v/>
      </c>
      <c r="H111" s="18">
        <f>IF($G111="","",$F111&amp;TEXT($G111,"0"))</f>
        <v/>
      </c>
      <c r="I111" s="18">
        <f>IF($N111="Válido",$H111,"")</f>
        <v/>
      </c>
      <c r="J111" s="17">
        <f>IF(COUNTA($A111:$F111)=0,"",IF(OR($C111="",$E111="",$F111=""),"Incompleto",IF(NOT(IFERROR($E111=TEXT(--$E111,REPT("0",LEN($E111))),FALSE)),"Prefixo inválido",IF($C111="GTIN-14",IF(MID($F111,2,LEN($E111))=$E111,"OK","Prefixo não confere"),IF(LEFT($F111,LEN($E111))=$E111,"OK","Prefixo não confere")))))</f>
        <v/>
      </c>
      <c r="K111" s="17">
        <f>IF(COUNTA($A111:$F111)=0,"",IF(OR($C111="",$F111=""),"Incompleta",IFERROR(IF(AND(LEN($F111)=VLOOKUP($C111,Listas!$A$2:$B$5,2,FALSE)-1,$F111=TEXT(--$F111,REPT("0",LEN($F111)))),"OK","Base inválida"),"Tipo inválido")))</f>
        <v/>
      </c>
      <c r="L111" s="17">
        <f>IF($H111="","",IF(COUNTIF($H$6:$H$205,$H111)&gt;1,"Duplicado","Único"))</f>
        <v/>
      </c>
      <c r="M111" s="17">
        <f>IF(COUNTA($A111:$F111)=0,"",IF(OR($C111="",$D111=""),"Incompleta",IF(COUNTIFS(Listas!$F$2:$F$8,$C111,Listas!$G$2:$G$8,$D111)&gt;0,"OK","Revisar tipo x nível")))</f>
        <v/>
      </c>
      <c r="N111" s="17">
        <f>IF(COUNTA($A111:$F111)=0,"",IF(OR($A111="",$B111=""),"Cadastro incompleto",IF(OR($C111="",$D111="",$E111="",$F111=""),"Sem código",IF($K111&lt;&gt;"OK","Revisar código",IF($J111&lt;&gt;"OK","Revisar prefixo",IF($L111="Duplicado","Duplicado",IF($M111&lt;&gt;"OK","Revisar embalagem","Válido")))))))</f>
        <v/>
      </c>
      <c r="O111" s="14" t="n"/>
    </row>
    <row r="112" ht="22" customHeight="1">
      <c r="A112" s="13" t="n"/>
      <c r="B112" s="14" t="n"/>
      <c r="C112" s="15" t="n"/>
      <c r="D112" s="15" t="n"/>
      <c r="E112" s="16" t="n"/>
      <c r="F112" s="16" t="n"/>
      <c r="G112" s="17">
        <f>IF($K112&lt;&gt;"OK","",MOD(10-MOD(SUMPRODUCT(--MID($F112,ROW(INDIRECT("1:"&amp;LEN($F112))),1),IF(MOD(LEN($F112)-ROW(INDIRECT("1:"&amp;LEN($F112))),2)=0,3,1)),10),10))</f>
        <v/>
      </c>
      <c r="H112" s="18">
        <f>IF($G112="","",$F112&amp;TEXT($G112,"0"))</f>
        <v/>
      </c>
      <c r="I112" s="18">
        <f>IF($N112="Válido",$H112,"")</f>
        <v/>
      </c>
      <c r="J112" s="17">
        <f>IF(COUNTA($A112:$F112)=0,"",IF(OR($C112="",$E112="",$F112=""),"Incompleto",IF(NOT(IFERROR($E112=TEXT(--$E112,REPT("0",LEN($E112))),FALSE)),"Prefixo inválido",IF($C112="GTIN-14",IF(MID($F112,2,LEN($E112))=$E112,"OK","Prefixo não confere"),IF(LEFT($F112,LEN($E112))=$E112,"OK","Prefixo não confere")))))</f>
        <v/>
      </c>
      <c r="K112" s="17">
        <f>IF(COUNTA($A112:$F112)=0,"",IF(OR($C112="",$F112=""),"Incompleta",IFERROR(IF(AND(LEN($F112)=VLOOKUP($C112,Listas!$A$2:$B$5,2,FALSE)-1,$F112=TEXT(--$F112,REPT("0",LEN($F112)))),"OK","Base inválida"),"Tipo inválido")))</f>
        <v/>
      </c>
      <c r="L112" s="17">
        <f>IF($H112="","",IF(COUNTIF($H$6:$H$205,$H112)&gt;1,"Duplicado","Único"))</f>
        <v/>
      </c>
      <c r="M112" s="17">
        <f>IF(COUNTA($A112:$F112)=0,"",IF(OR($C112="",$D112=""),"Incompleta",IF(COUNTIFS(Listas!$F$2:$F$8,$C112,Listas!$G$2:$G$8,$D112)&gt;0,"OK","Revisar tipo x nível")))</f>
        <v/>
      </c>
      <c r="N112" s="17">
        <f>IF(COUNTA($A112:$F112)=0,"",IF(OR($A112="",$B112=""),"Cadastro incompleto",IF(OR($C112="",$D112="",$E112="",$F112=""),"Sem código",IF($K112&lt;&gt;"OK","Revisar código",IF($J112&lt;&gt;"OK","Revisar prefixo",IF($L112="Duplicado","Duplicado",IF($M112&lt;&gt;"OK","Revisar embalagem","Válido")))))))</f>
        <v/>
      </c>
      <c r="O112" s="14" t="n"/>
    </row>
    <row r="113" ht="22" customHeight="1">
      <c r="A113" s="13" t="n"/>
      <c r="B113" s="14" t="n"/>
      <c r="C113" s="15" t="n"/>
      <c r="D113" s="15" t="n"/>
      <c r="E113" s="16" t="n"/>
      <c r="F113" s="16" t="n"/>
      <c r="G113" s="17">
        <f>IF($K113&lt;&gt;"OK","",MOD(10-MOD(SUMPRODUCT(--MID($F113,ROW(INDIRECT("1:"&amp;LEN($F113))),1),IF(MOD(LEN($F113)-ROW(INDIRECT("1:"&amp;LEN($F113))),2)=0,3,1)),10),10))</f>
        <v/>
      </c>
      <c r="H113" s="18">
        <f>IF($G113="","",$F113&amp;TEXT($G113,"0"))</f>
        <v/>
      </c>
      <c r="I113" s="18">
        <f>IF($N113="Válido",$H113,"")</f>
        <v/>
      </c>
      <c r="J113" s="17">
        <f>IF(COUNTA($A113:$F113)=0,"",IF(OR($C113="",$E113="",$F113=""),"Incompleto",IF(NOT(IFERROR($E113=TEXT(--$E113,REPT("0",LEN($E113))),FALSE)),"Prefixo inválido",IF($C113="GTIN-14",IF(MID($F113,2,LEN($E113))=$E113,"OK","Prefixo não confere"),IF(LEFT($F113,LEN($E113))=$E113,"OK","Prefixo não confere")))))</f>
        <v/>
      </c>
      <c r="K113" s="17">
        <f>IF(COUNTA($A113:$F113)=0,"",IF(OR($C113="",$F113=""),"Incompleta",IFERROR(IF(AND(LEN($F113)=VLOOKUP($C113,Listas!$A$2:$B$5,2,FALSE)-1,$F113=TEXT(--$F113,REPT("0",LEN($F113)))),"OK","Base inválida"),"Tipo inválido")))</f>
        <v/>
      </c>
      <c r="L113" s="17">
        <f>IF($H113="","",IF(COUNTIF($H$6:$H$205,$H113)&gt;1,"Duplicado","Único"))</f>
        <v/>
      </c>
      <c r="M113" s="17">
        <f>IF(COUNTA($A113:$F113)=0,"",IF(OR($C113="",$D113=""),"Incompleta",IF(COUNTIFS(Listas!$F$2:$F$8,$C113,Listas!$G$2:$G$8,$D113)&gt;0,"OK","Revisar tipo x nível")))</f>
        <v/>
      </c>
      <c r="N113" s="17">
        <f>IF(COUNTA($A113:$F113)=0,"",IF(OR($A113="",$B113=""),"Cadastro incompleto",IF(OR($C113="",$D113="",$E113="",$F113=""),"Sem código",IF($K113&lt;&gt;"OK","Revisar código",IF($J113&lt;&gt;"OK","Revisar prefixo",IF($L113="Duplicado","Duplicado",IF($M113&lt;&gt;"OK","Revisar embalagem","Válido")))))))</f>
        <v/>
      </c>
      <c r="O113" s="14" t="n"/>
    </row>
    <row r="114" ht="22" customHeight="1">
      <c r="A114" s="13" t="n"/>
      <c r="B114" s="14" t="n"/>
      <c r="C114" s="15" t="n"/>
      <c r="D114" s="15" t="n"/>
      <c r="E114" s="16" t="n"/>
      <c r="F114" s="16" t="n"/>
      <c r="G114" s="17">
        <f>IF($K114&lt;&gt;"OK","",MOD(10-MOD(SUMPRODUCT(--MID($F114,ROW(INDIRECT("1:"&amp;LEN($F114))),1),IF(MOD(LEN($F114)-ROW(INDIRECT("1:"&amp;LEN($F114))),2)=0,3,1)),10),10))</f>
        <v/>
      </c>
      <c r="H114" s="18">
        <f>IF($G114="","",$F114&amp;TEXT($G114,"0"))</f>
        <v/>
      </c>
      <c r="I114" s="18">
        <f>IF($N114="Válido",$H114,"")</f>
        <v/>
      </c>
      <c r="J114" s="17">
        <f>IF(COUNTA($A114:$F114)=0,"",IF(OR($C114="",$E114="",$F114=""),"Incompleto",IF(NOT(IFERROR($E114=TEXT(--$E114,REPT("0",LEN($E114))),FALSE)),"Prefixo inválido",IF($C114="GTIN-14",IF(MID($F114,2,LEN($E114))=$E114,"OK","Prefixo não confere"),IF(LEFT($F114,LEN($E114))=$E114,"OK","Prefixo não confere")))))</f>
        <v/>
      </c>
      <c r="K114" s="17">
        <f>IF(COUNTA($A114:$F114)=0,"",IF(OR($C114="",$F114=""),"Incompleta",IFERROR(IF(AND(LEN($F114)=VLOOKUP($C114,Listas!$A$2:$B$5,2,FALSE)-1,$F114=TEXT(--$F114,REPT("0",LEN($F114)))),"OK","Base inválida"),"Tipo inválido")))</f>
        <v/>
      </c>
      <c r="L114" s="17">
        <f>IF($H114="","",IF(COUNTIF($H$6:$H$205,$H114)&gt;1,"Duplicado","Único"))</f>
        <v/>
      </c>
      <c r="M114" s="17">
        <f>IF(COUNTA($A114:$F114)=0,"",IF(OR($C114="",$D114=""),"Incompleta",IF(COUNTIFS(Listas!$F$2:$F$8,$C114,Listas!$G$2:$G$8,$D114)&gt;0,"OK","Revisar tipo x nível")))</f>
        <v/>
      </c>
      <c r="N114" s="17">
        <f>IF(COUNTA($A114:$F114)=0,"",IF(OR($A114="",$B114=""),"Cadastro incompleto",IF(OR($C114="",$D114="",$E114="",$F114=""),"Sem código",IF($K114&lt;&gt;"OK","Revisar código",IF($J114&lt;&gt;"OK","Revisar prefixo",IF($L114="Duplicado","Duplicado",IF($M114&lt;&gt;"OK","Revisar embalagem","Válido")))))))</f>
        <v/>
      </c>
      <c r="O114" s="14" t="n"/>
    </row>
    <row r="115" ht="22" customHeight="1">
      <c r="A115" s="13" t="n"/>
      <c r="B115" s="14" t="n"/>
      <c r="C115" s="15" t="n"/>
      <c r="D115" s="15" t="n"/>
      <c r="E115" s="16" t="n"/>
      <c r="F115" s="16" t="n"/>
      <c r="G115" s="17">
        <f>IF($K115&lt;&gt;"OK","",MOD(10-MOD(SUMPRODUCT(--MID($F115,ROW(INDIRECT("1:"&amp;LEN($F115))),1),IF(MOD(LEN($F115)-ROW(INDIRECT("1:"&amp;LEN($F115))),2)=0,3,1)),10),10))</f>
        <v/>
      </c>
      <c r="H115" s="18">
        <f>IF($G115="","",$F115&amp;TEXT($G115,"0"))</f>
        <v/>
      </c>
      <c r="I115" s="18">
        <f>IF($N115="Válido",$H115,"")</f>
        <v/>
      </c>
      <c r="J115" s="17">
        <f>IF(COUNTA($A115:$F115)=0,"",IF(OR($C115="",$E115="",$F115=""),"Incompleto",IF(NOT(IFERROR($E115=TEXT(--$E115,REPT("0",LEN($E115))),FALSE)),"Prefixo inválido",IF($C115="GTIN-14",IF(MID($F115,2,LEN($E115))=$E115,"OK","Prefixo não confere"),IF(LEFT($F115,LEN($E115))=$E115,"OK","Prefixo não confere")))))</f>
        <v/>
      </c>
      <c r="K115" s="17">
        <f>IF(COUNTA($A115:$F115)=0,"",IF(OR($C115="",$F115=""),"Incompleta",IFERROR(IF(AND(LEN($F115)=VLOOKUP($C115,Listas!$A$2:$B$5,2,FALSE)-1,$F115=TEXT(--$F115,REPT("0",LEN($F115)))),"OK","Base inválida"),"Tipo inválido")))</f>
        <v/>
      </c>
      <c r="L115" s="17">
        <f>IF($H115="","",IF(COUNTIF($H$6:$H$205,$H115)&gt;1,"Duplicado","Único"))</f>
        <v/>
      </c>
      <c r="M115" s="17">
        <f>IF(COUNTA($A115:$F115)=0,"",IF(OR($C115="",$D115=""),"Incompleta",IF(COUNTIFS(Listas!$F$2:$F$8,$C115,Listas!$G$2:$G$8,$D115)&gt;0,"OK","Revisar tipo x nível")))</f>
        <v/>
      </c>
      <c r="N115" s="17">
        <f>IF(COUNTA($A115:$F115)=0,"",IF(OR($A115="",$B115=""),"Cadastro incompleto",IF(OR($C115="",$D115="",$E115="",$F115=""),"Sem código",IF($K115&lt;&gt;"OK","Revisar código",IF($J115&lt;&gt;"OK","Revisar prefixo",IF($L115="Duplicado","Duplicado",IF($M115&lt;&gt;"OK","Revisar embalagem","Válido")))))))</f>
        <v/>
      </c>
      <c r="O115" s="14" t="n"/>
    </row>
    <row r="116" ht="22" customHeight="1">
      <c r="A116" s="13" t="n"/>
      <c r="B116" s="14" t="n"/>
      <c r="C116" s="15" t="n"/>
      <c r="D116" s="15" t="n"/>
      <c r="E116" s="16" t="n"/>
      <c r="F116" s="16" t="n"/>
      <c r="G116" s="17">
        <f>IF($K116&lt;&gt;"OK","",MOD(10-MOD(SUMPRODUCT(--MID($F116,ROW(INDIRECT("1:"&amp;LEN($F116))),1),IF(MOD(LEN($F116)-ROW(INDIRECT("1:"&amp;LEN($F116))),2)=0,3,1)),10),10))</f>
        <v/>
      </c>
      <c r="H116" s="18">
        <f>IF($G116="","",$F116&amp;TEXT($G116,"0"))</f>
        <v/>
      </c>
      <c r="I116" s="18">
        <f>IF($N116="Válido",$H116,"")</f>
        <v/>
      </c>
      <c r="J116" s="17">
        <f>IF(COUNTA($A116:$F116)=0,"",IF(OR($C116="",$E116="",$F116=""),"Incompleto",IF(NOT(IFERROR($E116=TEXT(--$E116,REPT("0",LEN($E116))),FALSE)),"Prefixo inválido",IF($C116="GTIN-14",IF(MID($F116,2,LEN($E116))=$E116,"OK","Prefixo não confere"),IF(LEFT($F116,LEN($E116))=$E116,"OK","Prefixo não confere")))))</f>
        <v/>
      </c>
      <c r="K116" s="17">
        <f>IF(COUNTA($A116:$F116)=0,"",IF(OR($C116="",$F116=""),"Incompleta",IFERROR(IF(AND(LEN($F116)=VLOOKUP($C116,Listas!$A$2:$B$5,2,FALSE)-1,$F116=TEXT(--$F116,REPT("0",LEN($F116)))),"OK","Base inválida"),"Tipo inválido")))</f>
        <v/>
      </c>
      <c r="L116" s="17">
        <f>IF($H116="","",IF(COUNTIF($H$6:$H$205,$H116)&gt;1,"Duplicado","Único"))</f>
        <v/>
      </c>
      <c r="M116" s="17">
        <f>IF(COUNTA($A116:$F116)=0,"",IF(OR($C116="",$D116=""),"Incompleta",IF(COUNTIFS(Listas!$F$2:$F$8,$C116,Listas!$G$2:$G$8,$D116)&gt;0,"OK","Revisar tipo x nível")))</f>
        <v/>
      </c>
      <c r="N116" s="17">
        <f>IF(COUNTA($A116:$F116)=0,"",IF(OR($A116="",$B116=""),"Cadastro incompleto",IF(OR($C116="",$D116="",$E116="",$F116=""),"Sem código",IF($K116&lt;&gt;"OK","Revisar código",IF($J116&lt;&gt;"OK","Revisar prefixo",IF($L116="Duplicado","Duplicado",IF($M116&lt;&gt;"OK","Revisar embalagem","Válido")))))))</f>
        <v/>
      </c>
      <c r="O116" s="14" t="n"/>
    </row>
    <row r="117" ht="22" customHeight="1">
      <c r="A117" s="13" t="n"/>
      <c r="B117" s="14" t="n"/>
      <c r="C117" s="15" t="n"/>
      <c r="D117" s="15" t="n"/>
      <c r="E117" s="16" t="n"/>
      <c r="F117" s="16" t="n"/>
      <c r="G117" s="17">
        <f>IF($K117&lt;&gt;"OK","",MOD(10-MOD(SUMPRODUCT(--MID($F117,ROW(INDIRECT("1:"&amp;LEN($F117))),1),IF(MOD(LEN($F117)-ROW(INDIRECT("1:"&amp;LEN($F117))),2)=0,3,1)),10),10))</f>
        <v/>
      </c>
      <c r="H117" s="18">
        <f>IF($G117="","",$F117&amp;TEXT($G117,"0"))</f>
        <v/>
      </c>
      <c r="I117" s="18">
        <f>IF($N117="Válido",$H117,"")</f>
        <v/>
      </c>
      <c r="J117" s="17">
        <f>IF(COUNTA($A117:$F117)=0,"",IF(OR($C117="",$E117="",$F117=""),"Incompleto",IF(NOT(IFERROR($E117=TEXT(--$E117,REPT("0",LEN($E117))),FALSE)),"Prefixo inválido",IF($C117="GTIN-14",IF(MID($F117,2,LEN($E117))=$E117,"OK","Prefixo não confere"),IF(LEFT($F117,LEN($E117))=$E117,"OK","Prefixo não confere")))))</f>
        <v/>
      </c>
      <c r="K117" s="17">
        <f>IF(COUNTA($A117:$F117)=0,"",IF(OR($C117="",$F117=""),"Incompleta",IFERROR(IF(AND(LEN($F117)=VLOOKUP($C117,Listas!$A$2:$B$5,2,FALSE)-1,$F117=TEXT(--$F117,REPT("0",LEN($F117)))),"OK","Base inválida"),"Tipo inválido")))</f>
        <v/>
      </c>
      <c r="L117" s="17">
        <f>IF($H117="","",IF(COUNTIF($H$6:$H$205,$H117)&gt;1,"Duplicado","Único"))</f>
        <v/>
      </c>
      <c r="M117" s="17">
        <f>IF(COUNTA($A117:$F117)=0,"",IF(OR($C117="",$D117=""),"Incompleta",IF(COUNTIFS(Listas!$F$2:$F$8,$C117,Listas!$G$2:$G$8,$D117)&gt;0,"OK","Revisar tipo x nível")))</f>
        <v/>
      </c>
      <c r="N117" s="17">
        <f>IF(COUNTA($A117:$F117)=0,"",IF(OR($A117="",$B117=""),"Cadastro incompleto",IF(OR($C117="",$D117="",$E117="",$F117=""),"Sem código",IF($K117&lt;&gt;"OK","Revisar código",IF($J117&lt;&gt;"OK","Revisar prefixo",IF($L117="Duplicado","Duplicado",IF($M117&lt;&gt;"OK","Revisar embalagem","Válido")))))))</f>
        <v/>
      </c>
      <c r="O117" s="14" t="n"/>
    </row>
    <row r="118" ht="22" customHeight="1">
      <c r="A118" s="13" t="n"/>
      <c r="B118" s="14" t="n"/>
      <c r="C118" s="15" t="n"/>
      <c r="D118" s="15" t="n"/>
      <c r="E118" s="16" t="n"/>
      <c r="F118" s="16" t="n"/>
      <c r="G118" s="17">
        <f>IF($K118&lt;&gt;"OK","",MOD(10-MOD(SUMPRODUCT(--MID($F118,ROW(INDIRECT("1:"&amp;LEN($F118))),1),IF(MOD(LEN($F118)-ROW(INDIRECT("1:"&amp;LEN($F118))),2)=0,3,1)),10),10))</f>
        <v/>
      </c>
      <c r="H118" s="18">
        <f>IF($G118="","",$F118&amp;TEXT($G118,"0"))</f>
        <v/>
      </c>
      <c r="I118" s="18">
        <f>IF($N118="Válido",$H118,"")</f>
        <v/>
      </c>
      <c r="J118" s="17">
        <f>IF(COUNTA($A118:$F118)=0,"",IF(OR($C118="",$E118="",$F118=""),"Incompleto",IF(NOT(IFERROR($E118=TEXT(--$E118,REPT("0",LEN($E118))),FALSE)),"Prefixo inválido",IF($C118="GTIN-14",IF(MID($F118,2,LEN($E118))=$E118,"OK","Prefixo não confere"),IF(LEFT($F118,LEN($E118))=$E118,"OK","Prefixo não confere")))))</f>
        <v/>
      </c>
      <c r="K118" s="17">
        <f>IF(COUNTA($A118:$F118)=0,"",IF(OR($C118="",$F118=""),"Incompleta",IFERROR(IF(AND(LEN($F118)=VLOOKUP($C118,Listas!$A$2:$B$5,2,FALSE)-1,$F118=TEXT(--$F118,REPT("0",LEN($F118)))),"OK","Base inválida"),"Tipo inválido")))</f>
        <v/>
      </c>
      <c r="L118" s="17">
        <f>IF($H118="","",IF(COUNTIF($H$6:$H$205,$H118)&gt;1,"Duplicado","Único"))</f>
        <v/>
      </c>
      <c r="M118" s="17">
        <f>IF(COUNTA($A118:$F118)=0,"",IF(OR($C118="",$D118=""),"Incompleta",IF(COUNTIFS(Listas!$F$2:$F$8,$C118,Listas!$G$2:$G$8,$D118)&gt;0,"OK","Revisar tipo x nível")))</f>
        <v/>
      </c>
      <c r="N118" s="17">
        <f>IF(COUNTA($A118:$F118)=0,"",IF(OR($A118="",$B118=""),"Cadastro incompleto",IF(OR($C118="",$D118="",$E118="",$F118=""),"Sem código",IF($K118&lt;&gt;"OK","Revisar código",IF($J118&lt;&gt;"OK","Revisar prefixo",IF($L118="Duplicado","Duplicado",IF($M118&lt;&gt;"OK","Revisar embalagem","Válido")))))))</f>
        <v/>
      </c>
      <c r="O118" s="14" t="n"/>
    </row>
    <row r="119" ht="22" customHeight="1">
      <c r="A119" s="13" t="n"/>
      <c r="B119" s="14" t="n"/>
      <c r="C119" s="15" t="n"/>
      <c r="D119" s="15" t="n"/>
      <c r="E119" s="16" t="n"/>
      <c r="F119" s="16" t="n"/>
      <c r="G119" s="17">
        <f>IF($K119&lt;&gt;"OK","",MOD(10-MOD(SUMPRODUCT(--MID($F119,ROW(INDIRECT("1:"&amp;LEN($F119))),1),IF(MOD(LEN($F119)-ROW(INDIRECT("1:"&amp;LEN($F119))),2)=0,3,1)),10),10))</f>
        <v/>
      </c>
      <c r="H119" s="18">
        <f>IF($G119="","",$F119&amp;TEXT($G119,"0"))</f>
        <v/>
      </c>
      <c r="I119" s="18">
        <f>IF($N119="Válido",$H119,"")</f>
        <v/>
      </c>
      <c r="J119" s="17">
        <f>IF(COUNTA($A119:$F119)=0,"",IF(OR($C119="",$E119="",$F119=""),"Incompleto",IF(NOT(IFERROR($E119=TEXT(--$E119,REPT("0",LEN($E119))),FALSE)),"Prefixo inválido",IF($C119="GTIN-14",IF(MID($F119,2,LEN($E119))=$E119,"OK","Prefixo não confere"),IF(LEFT($F119,LEN($E119))=$E119,"OK","Prefixo não confere")))))</f>
        <v/>
      </c>
      <c r="K119" s="17">
        <f>IF(COUNTA($A119:$F119)=0,"",IF(OR($C119="",$F119=""),"Incompleta",IFERROR(IF(AND(LEN($F119)=VLOOKUP($C119,Listas!$A$2:$B$5,2,FALSE)-1,$F119=TEXT(--$F119,REPT("0",LEN($F119)))),"OK","Base inválida"),"Tipo inválido")))</f>
        <v/>
      </c>
      <c r="L119" s="17">
        <f>IF($H119="","",IF(COUNTIF($H$6:$H$205,$H119)&gt;1,"Duplicado","Único"))</f>
        <v/>
      </c>
      <c r="M119" s="17">
        <f>IF(COUNTA($A119:$F119)=0,"",IF(OR($C119="",$D119=""),"Incompleta",IF(COUNTIFS(Listas!$F$2:$F$8,$C119,Listas!$G$2:$G$8,$D119)&gt;0,"OK","Revisar tipo x nível")))</f>
        <v/>
      </c>
      <c r="N119" s="17">
        <f>IF(COUNTA($A119:$F119)=0,"",IF(OR($A119="",$B119=""),"Cadastro incompleto",IF(OR($C119="",$D119="",$E119="",$F119=""),"Sem código",IF($K119&lt;&gt;"OK","Revisar código",IF($J119&lt;&gt;"OK","Revisar prefixo",IF($L119="Duplicado","Duplicado",IF($M119&lt;&gt;"OK","Revisar embalagem","Válido")))))))</f>
        <v/>
      </c>
      <c r="O119" s="14" t="n"/>
    </row>
    <row r="120" ht="22" customHeight="1">
      <c r="A120" s="13" t="n"/>
      <c r="B120" s="14" t="n"/>
      <c r="C120" s="15" t="n"/>
      <c r="D120" s="15" t="n"/>
      <c r="E120" s="16" t="n"/>
      <c r="F120" s="16" t="n"/>
      <c r="G120" s="17">
        <f>IF($K120&lt;&gt;"OK","",MOD(10-MOD(SUMPRODUCT(--MID($F120,ROW(INDIRECT("1:"&amp;LEN($F120))),1),IF(MOD(LEN($F120)-ROW(INDIRECT("1:"&amp;LEN($F120))),2)=0,3,1)),10),10))</f>
        <v/>
      </c>
      <c r="H120" s="18">
        <f>IF($G120="","",$F120&amp;TEXT($G120,"0"))</f>
        <v/>
      </c>
      <c r="I120" s="18">
        <f>IF($N120="Válido",$H120,"")</f>
        <v/>
      </c>
      <c r="J120" s="17">
        <f>IF(COUNTA($A120:$F120)=0,"",IF(OR($C120="",$E120="",$F120=""),"Incompleto",IF(NOT(IFERROR($E120=TEXT(--$E120,REPT("0",LEN($E120))),FALSE)),"Prefixo inválido",IF($C120="GTIN-14",IF(MID($F120,2,LEN($E120))=$E120,"OK","Prefixo não confere"),IF(LEFT($F120,LEN($E120))=$E120,"OK","Prefixo não confere")))))</f>
        <v/>
      </c>
      <c r="K120" s="17">
        <f>IF(COUNTA($A120:$F120)=0,"",IF(OR($C120="",$F120=""),"Incompleta",IFERROR(IF(AND(LEN($F120)=VLOOKUP($C120,Listas!$A$2:$B$5,2,FALSE)-1,$F120=TEXT(--$F120,REPT("0",LEN($F120)))),"OK","Base inválida"),"Tipo inválido")))</f>
        <v/>
      </c>
      <c r="L120" s="17">
        <f>IF($H120="","",IF(COUNTIF($H$6:$H$205,$H120)&gt;1,"Duplicado","Único"))</f>
        <v/>
      </c>
      <c r="M120" s="17">
        <f>IF(COUNTA($A120:$F120)=0,"",IF(OR($C120="",$D120=""),"Incompleta",IF(COUNTIFS(Listas!$F$2:$F$8,$C120,Listas!$G$2:$G$8,$D120)&gt;0,"OK","Revisar tipo x nível")))</f>
        <v/>
      </c>
      <c r="N120" s="17">
        <f>IF(COUNTA($A120:$F120)=0,"",IF(OR($A120="",$B120=""),"Cadastro incompleto",IF(OR($C120="",$D120="",$E120="",$F120=""),"Sem código",IF($K120&lt;&gt;"OK","Revisar código",IF($J120&lt;&gt;"OK","Revisar prefixo",IF($L120="Duplicado","Duplicado",IF($M120&lt;&gt;"OK","Revisar embalagem","Válido")))))))</f>
        <v/>
      </c>
      <c r="O120" s="14" t="n"/>
    </row>
    <row r="121" ht="22" customHeight="1">
      <c r="A121" s="13" t="n"/>
      <c r="B121" s="14" t="n"/>
      <c r="C121" s="15" t="n"/>
      <c r="D121" s="15" t="n"/>
      <c r="E121" s="16" t="n"/>
      <c r="F121" s="16" t="n"/>
      <c r="G121" s="17">
        <f>IF($K121&lt;&gt;"OK","",MOD(10-MOD(SUMPRODUCT(--MID($F121,ROW(INDIRECT("1:"&amp;LEN($F121))),1),IF(MOD(LEN($F121)-ROW(INDIRECT("1:"&amp;LEN($F121))),2)=0,3,1)),10),10))</f>
        <v/>
      </c>
      <c r="H121" s="18">
        <f>IF($G121="","",$F121&amp;TEXT($G121,"0"))</f>
        <v/>
      </c>
      <c r="I121" s="18">
        <f>IF($N121="Válido",$H121,"")</f>
        <v/>
      </c>
      <c r="J121" s="17">
        <f>IF(COUNTA($A121:$F121)=0,"",IF(OR($C121="",$E121="",$F121=""),"Incompleto",IF(NOT(IFERROR($E121=TEXT(--$E121,REPT("0",LEN($E121))),FALSE)),"Prefixo inválido",IF($C121="GTIN-14",IF(MID($F121,2,LEN($E121))=$E121,"OK","Prefixo não confere"),IF(LEFT($F121,LEN($E121))=$E121,"OK","Prefixo não confere")))))</f>
        <v/>
      </c>
      <c r="K121" s="17">
        <f>IF(COUNTA($A121:$F121)=0,"",IF(OR($C121="",$F121=""),"Incompleta",IFERROR(IF(AND(LEN($F121)=VLOOKUP($C121,Listas!$A$2:$B$5,2,FALSE)-1,$F121=TEXT(--$F121,REPT("0",LEN($F121)))),"OK","Base inválida"),"Tipo inválido")))</f>
        <v/>
      </c>
      <c r="L121" s="17">
        <f>IF($H121="","",IF(COUNTIF($H$6:$H$205,$H121)&gt;1,"Duplicado","Único"))</f>
        <v/>
      </c>
      <c r="M121" s="17">
        <f>IF(COUNTA($A121:$F121)=0,"",IF(OR($C121="",$D121=""),"Incompleta",IF(COUNTIFS(Listas!$F$2:$F$8,$C121,Listas!$G$2:$G$8,$D121)&gt;0,"OK","Revisar tipo x nível")))</f>
        <v/>
      </c>
      <c r="N121" s="17">
        <f>IF(COUNTA($A121:$F121)=0,"",IF(OR($A121="",$B121=""),"Cadastro incompleto",IF(OR($C121="",$D121="",$E121="",$F121=""),"Sem código",IF($K121&lt;&gt;"OK","Revisar código",IF($J121&lt;&gt;"OK","Revisar prefixo",IF($L121="Duplicado","Duplicado",IF($M121&lt;&gt;"OK","Revisar embalagem","Válido")))))))</f>
        <v/>
      </c>
      <c r="O121" s="14" t="n"/>
    </row>
    <row r="122" ht="22" customHeight="1">
      <c r="A122" s="13" t="n"/>
      <c r="B122" s="14" t="n"/>
      <c r="C122" s="15" t="n"/>
      <c r="D122" s="15" t="n"/>
      <c r="E122" s="16" t="n"/>
      <c r="F122" s="16" t="n"/>
      <c r="G122" s="17">
        <f>IF($K122&lt;&gt;"OK","",MOD(10-MOD(SUMPRODUCT(--MID($F122,ROW(INDIRECT("1:"&amp;LEN($F122))),1),IF(MOD(LEN($F122)-ROW(INDIRECT("1:"&amp;LEN($F122))),2)=0,3,1)),10),10))</f>
        <v/>
      </c>
      <c r="H122" s="18">
        <f>IF($G122="","",$F122&amp;TEXT($G122,"0"))</f>
        <v/>
      </c>
      <c r="I122" s="18">
        <f>IF($N122="Válido",$H122,"")</f>
        <v/>
      </c>
      <c r="J122" s="17">
        <f>IF(COUNTA($A122:$F122)=0,"",IF(OR($C122="",$E122="",$F122=""),"Incompleto",IF(NOT(IFERROR($E122=TEXT(--$E122,REPT("0",LEN($E122))),FALSE)),"Prefixo inválido",IF($C122="GTIN-14",IF(MID($F122,2,LEN($E122))=$E122,"OK","Prefixo não confere"),IF(LEFT($F122,LEN($E122))=$E122,"OK","Prefixo não confere")))))</f>
        <v/>
      </c>
      <c r="K122" s="17">
        <f>IF(COUNTA($A122:$F122)=0,"",IF(OR($C122="",$F122=""),"Incompleta",IFERROR(IF(AND(LEN($F122)=VLOOKUP($C122,Listas!$A$2:$B$5,2,FALSE)-1,$F122=TEXT(--$F122,REPT("0",LEN($F122)))),"OK","Base inválida"),"Tipo inválido")))</f>
        <v/>
      </c>
      <c r="L122" s="17">
        <f>IF($H122="","",IF(COUNTIF($H$6:$H$205,$H122)&gt;1,"Duplicado","Único"))</f>
        <v/>
      </c>
      <c r="M122" s="17">
        <f>IF(COUNTA($A122:$F122)=0,"",IF(OR($C122="",$D122=""),"Incompleta",IF(COUNTIFS(Listas!$F$2:$F$8,$C122,Listas!$G$2:$G$8,$D122)&gt;0,"OK","Revisar tipo x nível")))</f>
        <v/>
      </c>
      <c r="N122" s="17">
        <f>IF(COUNTA($A122:$F122)=0,"",IF(OR($A122="",$B122=""),"Cadastro incompleto",IF(OR($C122="",$D122="",$E122="",$F122=""),"Sem código",IF($K122&lt;&gt;"OK","Revisar código",IF($J122&lt;&gt;"OK","Revisar prefixo",IF($L122="Duplicado","Duplicado",IF($M122&lt;&gt;"OK","Revisar embalagem","Válido")))))))</f>
        <v/>
      </c>
      <c r="O122" s="14" t="n"/>
    </row>
    <row r="123" ht="22" customHeight="1">
      <c r="A123" s="13" t="n"/>
      <c r="B123" s="14" t="n"/>
      <c r="C123" s="15" t="n"/>
      <c r="D123" s="15" t="n"/>
      <c r="E123" s="16" t="n"/>
      <c r="F123" s="16" t="n"/>
      <c r="G123" s="17">
        <f>IF($K123&lt;&gt;"OK","",MOD(10-MOD(SUMPRODUCT(--MID($F123,ROW(INDIRECT("1:"&amp;LEN($F123))),1),IF(MOD(LEN($F123)-ROW(INDIRECT("1:"&amp;LEN($F123))),2)=0,3,1)),10),10))</f>
        <v/>
      </c>
      <c r="H123" s="18">
        <f>IF($G123="","",$F123&amp;TEXT($G123,"0"))</f>
        <v/>
      </c>
      <c r="I123" s="18">
        <f>IF($N123="Válido",$H123,"")</f>
        <v/>
      </c>
      <c r="J123" s="17">
        <f>IF(COUNTA($A123:$F123)=0,"",IF(OR($C123="",$E123="",$F123=""),"Incompleto",IF(NOT(IFERROR($E123=TEXT(--$E123,REPT("0",LEN($E123))),FALSE)),"Prefixo inválido",IF($C123="GTIN-14",IF(MID($F123,2,LEN($E123))=$E123,"OK","Prefixo não confere"),IF(LEFT($F123,LEN($E123))=$E123,"OK","Prefixo não confere")))))</f>
        <v/>
      </c>
      <c r="K123" s="17">
        <f>IF(COUNTA($A123:$F123)=0,"",IF(OR($C123="",$F123=""),"Incompleta",IFERROR(IF(AND(LEN($F123)=VLOOKUP($C123,Listas!$A$2:$B$5,2,FALSE)-1,$F123=TEXT(--$F123,REPT("0",LEN($F123)))),"OK","Base inválida"),"Tipo inválido")))</f>
        <v/>
      </c>
      <c r="L123" s="17">
        <f>IF($H123="","",IF(COUNTIF($H$6:$H$205,$H123)&gt;1,"Duplicado","Único"))</f>
        <v/>
      </c>
      <c r="M123" s="17">
        <f>IF(COUNTA($A123:$F123)=0,"",IF(OR($C123="",$D123=""),"Incompleta",IF(COUNTIFS(Listas!$F$2:$F$8,$C123,Listas!$G$2:$G$8,$D123)&gt;0,"OK","Revisar tipo x nível")))</f>
        <v/>
      </c>
      <c r="N123" s="17">
        <f>IF(COUNTA($A123:$F123)=0,"",IF(OR($A123="",$B123=""),"Cadastro incompleto",IF(OR($C123="",$D123="",$E123="",$F123=""),"Sem código",IF($K123&lt;&gt;"OK","Revisar código",IF($J123&lt;&gt;"OK","Revisar prefixo",IF($L123="Duplicado","Duplicado",IF($M123&lt;&gt;"OK","Revisar embalagem","Válido")))))))</f>
        <v/>
      </c>
      <c r="O123" s="14" t="n"/>
    </row>
    <row r="124" ht="22" customHeight="1">
      <c r="A124" s="13" t="n"/>
      <c r="B124" s="14" t="n"/>
      <c r="C124" s="15" t="n"/>
      <c r="D124" s="15" t="n"/>
      <c r="E124" s="16" t="n"/>
      <c r="F124" s="16" t="n"/>
      <c r="G124" s="17">
        <f>IF($K124&lt;&gt;"OK","",MOD(10-MOD(SUMPRODUCT(--MID($F124,ROW(INDIRECT("1:"&amp;LEN($F124))),1),IF(MOD(LEN($F124)-ROW(INDIRECT("1:"&amp;LEN($F124))),2)=0,3,1)),10),10))</f>
        <v/>
      </c>
      <c r="H124" s="18">
        <f>IF($G124="","",$F124&amp;TEXT($G124,"0"))</f>
        <v/>
      </c>
      <c r="I124" s="18">
        <f>IF($N124="Válido",$H124,"")</f>
        <v/>
      </c>
      <c r="J124" s="17">
        <f>IF(COUNTA($A124:$F124)=0,"",IF(OR($C124="",$E124="",$F124=""),"Incompleto",IF(NOT(IFERROR($E124=TEXT(--$E124,REPT("0",LEN($E124))),FALSE)),"Prefixo inválido",IF($C124="GTIN-14",IF(MID($F124,2,LEN($E124))=$E124,"OK","Prefixo não confere"),IF(LEFT($F124,LEN($E124))=$E124,"OK","Prefixo não confere")))))</f>
        <v/>
      </c>
      <c r="K124" s="17">
        <f>IF(COUNTA($A124:$F124)=0,"",IF(OR($C124="",$F124=""),"Incompleta",IFERROR(IF(AND(LEN($F124)=VLOOKUP($C124,Listas!$A$2:$B$5,2,FALSE)-1,$F124=TEXT(--$F124,REPT("0",LEN($F124)))),"OK","Base inválida"),"Tipo inválido")))</f>
        <v/>
      </c>
      <c r="L124" s="17">
        <f>IF($H124="","",IF(COUNTIF($H$6:$H$205,$H124)&gt;1,"Duplicado","Único"))</f>
        <v/>
      </c>
      <c r="M124" s="17">
        <f>IF(COUNTA($A124:$F124)=0,"",IF(OR($C124="",$D124=""),"Incompleta",IF(COUNTIFS(Listas!$F$2:$F$8,$C124,Listas!$G$2:$G$8,$D124)&gt;0,"OK","Revisar tipo x nível")))</f>
        <v/>
      </c>
      <c r="N124" s="17">
        <f>IF(COUNTA($A124:$F124)=0,"",IF(OR($A124="",$B124=""),"Cadastro incompleto",IF(OR($C124="",$D124="",$E124="",$F124=""),"Sem código",IF($K124&lt;&gt;"OK","Revisar código",IF($J124&lt;&gt;"OK","Revisar prefixo",IF($L124="Duplicado","Duplicado",IF($M124&lt;&gt;"OK","Revisar embalagem","Válido")))))))</f>
        <v/>
      </c>
      <c r="O124" s="14" t="n"/>
    </row>
    <row r="125" ht="22" customHeight="1">
      <c r="A125" s="13" t="n"/>
      <c r="B125" s="14" t="n"/>
      <c r="C125" s="15" t="n"/>
      <c r="D125" s="15" t="n"/>
      <c r="E125" s="16" t="n"/>
      <c r="F125" s="16" t="n"/>
      <c r="G125" s="17">
        <f>IF($K125&lt;&gt;"OK","",MOD(10-MOD(SUMPRODUCT(--MID($F125,ROW(INDIRECT("1:"&amp;LEN($F125))),1),IF(MOD(LEN($F125)-ROW(INDIRECT("1:"&amp;LEN($F125))),2)=0,3,1)),10),10))</f>
        <v/>
      </c>
      <c r="H125" s="18">
        <f>IF($G125="","",$F125&amp;TEXT($G125,"0"))</f>
        <v/>
      </c>
      <c r="I125" s="18">
        <f>IF($N125="Válido",$H125,"")</f>
        <v/>
      </c>
      <c r="J125" s="17">
        <f>IF(COUNTA($A125:$F125)=0,"",IF(OR($C125="",$E125="",$F125=""),"Incompleto",IF(NOT(IFERROR($E125=TEXT(--$E125,REPT("0",LEN($E125))),FALSE)),"Prefixo inválido",IF($C125="GTIN-14",IF(MID($F125,2,LEN($E125))=$E125,"OK","Prefixo não confere"),IF(LEFT($F125,LEN($E125))=$E125,"OK","Prefixo não confere")))))</f>
        <v/>
      </c>
      <c r="K125" s="17">
        <f>IF(COUNTA($A125:$F125)=0,"",IF(OR($C125="",$F125=""),"Incompleta",IFERROR(IF(AND(LEN($F125)=VLOOKUP($C125,Listas!$A$2:$B$5,2,FALSE)-1,$F125=TEXT(--$F125,REPT("0",LEN($F125)))),"OK","Base inválida"),"Tipo inválido")))</f>
        <v/>
      </c>
      <c r="L125" s="17">
        <f>IF($H125="","",IF(COUNTIF($H$6:$H$205,$H125)&gt;1,"Duplicado","Único"))</f>
        <v/>
      </c>
      <c r="M125" s="17">
        <f>IF(COUNTA($A125:$F125)=0,"",IF(OR($C125="",$D125=""),"Incompleta",IF(COUNTIFS(Listas!$F$2:$F$8,$C125,Listas!$G$2:$G$8,$D125)&gt;0,"OK","Revisar tipo x nível")))</f>
        <v/>
      </c>
      <c r="N125" s="17">
        <f>IF(COUNTA($A125:$F125)=0,"",IF(OR($A125="",$B125=""),"Cadastro incompleto",IF(OR($C125="",$D125="",$E125="",$F125=""),"Sem código",IF($K125&lt;&gt;"OK","Revisar código",IF($J125&lt;&gt;"OK","Revisar prefixo",IF($L125="Duplicado","Duplicado",IF($M125&lt;&gt;"OK","Revisar embalagem","Válido")))))))</f>
        <v/>
      </c>
      <c r="O125" s="14" t="n"/>
    </row>
    <row r="126" ht="22" customHeight="1">
      <c r="A126" s="13" t="n"/>
      <c r="B126" s="14" t="n"/>
      <c r="C126" s="15" t="n"/>
      <c r="D126" s="15" t="n"/>
      <c r="E126" s="16" t="n"/>
      <c r="F126" s="16" t="n"/>
      <c r="G126" s="17">
        <f>IF($K126&lt;&gt;"OK","",MOD(10-MOD(SUMPRODUCT(--MID($F126,ROW(INDIRECT("1:"&amp;LEN($F126))),1),IF(MOD(LEN($F126)-ROW(INDIRECT("1:"&amp;LEN($F126))),2)=0,3,1)),10),10))</f>
        <v/>
      </c>
      <c r="H126" s="18">
        <f>IF($G126="","",$F126&amp;TEXT($G126,"0"))</f>
        <v/>
      </c>
      <c r="I126" s="18">
        <f>IF($N126="Válido",$H126,"")</f>
        <v/>
      </c>
      <c r="J126" s="17">
        <f>IF(COUNTA($A126:$F126)=0,"",IF(OR($C126="",$E126="",$F126=""),"Incompleto",IF(NOT(IFERROR($E126=TEXT(--$E126,REPT("0",LEN($E126))),FALSE)),"Prefixo inválido",IF($C126="GTIN-14",IF(MID($F126,2,LEN($E126))=$E126,"OK","Prefixo não confere"),IF(LEFT($F126,LEN($E126))=$E126,"OK","Prefixo não confere")))))</f>
        <v/>
      </c>
      <c r="K126" s="17">
        <f>IF(COUNTA($A126:$F126)=0,"",IF(OR($C126="",$F126=""),"Incompleta",IFERROR(IF(AND(LEN($F126)=VLOOKUP($C126,Listas!$A$2:$B$5,2,FALSE)-1,$F126=TEXT(--$F126,REPT("0",LEN($F126)))),"OK","Base inválida"),"Tipo inválido")))</f>
        <v/>
      </c>
      <c r="L126" s="17">
        <f>IF($H126="","",IF(COUNTIF($H$6:$H$205,$H126)&gt;1,"Duplicado","Único"))</f>
        <v/>
      </c>
      <c r="M126" s="17">
        <f>IF(COUNTA($A126:$F126)=0,"",IF(OR($C126="",$D126=""),"Incompleta",IF(COUNTIFS(Listas!$F$2:$F$8,$C126,Listas!$G$2:$G$8,$D126)&gt;0,"OK","Revisar tipo x nível")))</f>
        <v/>
      </c>
      <c r="N126" s="17">
        <f>IF(COUNTA($A126:$F126)=0,"",IF(OR($A126="",$B126=""),"Cadastro incompleto",IF(OR($C126="",$D126="",$E126="",$F126=""),"Sem código",IF($K126&lt;&gt;"OK","Revisar código",IF($J126&lt;&gt;"OK","Revisar prefixo",IF($L126="Duplicado","Duplicado",IF($M126&lt;&gt;"OK","Revisar embalagem","Válido")))))))</f>
        <v/>
      </c>
      <c r="O126" s="14" t="n"/>
    </row>
    <row r="127" ht="22" customHeight="1">
      <c r="A127" s="13" t="n"/>
      <c r="B127" s="14" t="n"/>
      <c r="C127" s="15" t="n"/>
      <c r="D127" s="15" t="n"/>
      <c r="E127" s="16" t="n"/>
      <c r="F127" s="16" t="n"/>
      <c r="G127" s="17">
        <f>IF($K127&lt;&gt;"OK","",MOD(10-MOD(SUMPRODUCT(--MID($F127,ROW(INDIRECT("1:"&amp;LEN($F127))),1),IF(MOD(LEN($F127)-ROW(INDIRECT("1:"&amp;LEN($F127))),2)=0,3,1)),10),10))</f>
        <v/>
      </c>
      <c r="H127" s="18">
        <f>IF($G127="","",$F127&amp;TEXT($G127,"0"))</f>
        <v/>
      </c>
      <c r="I127" s="18">
        <f>IF($N127="Válido",$H127,"")</f>
        <v/>
      </c>
      <c r="J127" s="17">
        <f>IF(COUNTA($A127:$F127)=0,"",IF(OR($C127="",$E127="",$F127=""),"Incompleto",IF(NOT(IFERROR($E127=TEXT(--$E127,REPT("0",LEN($E127))),FALSE)),"Prefixo inválido",IF($C127="GTIN-14",IF(MID($F127,2,LEN($E127))=$E127,"OK","Prefixo não confere"),IF(LEFT($F127,LEN($E127))=$E127,"OK","Prefixo não confere")))))</f>
        <v/>
      </c>
      <c r="K127" s="17">
        <f>IF(COUNTA($A127:$F127)=0,"",IF(OR($C127="",$F127=""),"Incompleta",IFERROR(IF(AND(LEN($F127)=VLOOKUP($C127,Listas!$A$2:$B$5,2,FALSE)-1,$F127=TEXT(--$F127,REPT("0",LEN($F127)))),"OK","Base inválida"),"Tipo inválido")))</f>
        <v/>
      </c>
      <c r="L127" s="17">
        <f>IF($H127="","",IF(COUNTIF($H$6:$H$205,$H127)&gt;1,"Duplicado","Único"))</f>
        <v/>
      </c>
      <c r="M127" s="17">
        <f>IF(COUNTA($A127:$F127)=0,"",IF(OR($C127="",$D127=""),"Incompleta",IF(COUNTIFS(Listas!$F$2:$F$8,$C127,Listas!$G$2:$G$8,$D127)&gt;0,"OK","Revisar tipo x nível")))</f>
        <v/>
      </c>
      <c r="N127" s="17">
        <f>IF(COUNTA($A127:$F127)=0,"",IF(OR($A127="",$B127=""),"Cadastro incompleto",IF(OR($C127="",$D127="",$E127="",$F127=""),"Sem código",IF($K127&lt;&gt;"OK","Revisar código",IF($J127&lt;&gt;"OK","Revisar prefixo",IF($L127="Duplicado","Duplicado",IF($M127&lt;&gt;"OK","Revisar embalagem","Válido")))))))</f>
        <v/>
      </c>
      <c r="O127" s="14" t="n"/>
    </row>
    <row r="128" ht="22" customHeight="1">
      <c r="A128" s="13" t="n"/>
      <c r="B128" s="14" t="n"/>
      <c r="C128" s="15" t="n"/>
      <c r="D128" s="15" t="n"/>
      <c r="E128" s="16" t="n"/>
      <c r="F128" s="16" t="n"/>
      <c r="G128" s="17">
        <f>IF($K128&lt;&gt;"OK","",MOD(10-MOD(SUMPRODUCT(--MID($F128,ROW(INDIRECT("1:"&amp;LEN($F128))),1),IF(MOD(LEN($F128)-ROW(INDIRECT("1:"&amp;LEN($F128))),2)=0,3,1)),10),10))</f>
        <v/>
      </c>
      <c r="H128" s="18">
        <f>IF($G128="","",$F128&amp;TEXT($G128,"0"))</f>
        <v/>
      </c>
      <c r="I128" s="18">
        <f>IF($N128="Válido",$H128,"")</f>
        <v/>
      </c>
      <c r="J128" s="17">
        <f>IF(COUNTA($A128:$F128)=0,"",IF(OR($C128="",$E128="",$F128=""),"Incompleto",IF(NOT(IFERROR($E128=TEXT(--$E128,REPT("0",LEN($E128))),FALSE)),"Prefixo inválido",IF($C128="GTIN-14",IF(MID($F128,2,LEN($E128))=$E128,"OK","Prefixo não confere"),IF(LEFT($F128,LEN($E128))=$E128,"OK","Prefixo não confere")))))</f>
        <v/>
      </c>
      <c r="K128" s="17">
        <f>IF(COUNTA($A128:$F128)=0,"",IF(OR($C128="",$F128=""),"Incompleta",IFERROR(IF(AND(LEN($F128)=VLOOKUP($C128,Listas!$A$2:$B$5,2,FALSE)-1,$F128=TEXT(--$F128,REPT("0",LEN($F128)))),"OK","Base inválida"),"Tipo inválido")))</f>
        <v/>
      </c>
      <c r="L128" s="17">
        <f>IF($H128="","",IF(COUNTIF($H$6:$H$205,$H128)&gt;1,"Duplicado","Único"))</f>
        <v/>
      </c>
      <c r="M128" s="17">
        <f>IF(COUNTA($A128:$F128)=0,"",IF(OR($C128="",$D128=""),"Incompleta",IF(COUNTIFS(Listas!$F$2:$F$8,$C128,Listas!$G$2:$G$8,$D128)&gt;0,"OK","Revisar tipo x nível")))</f>
        <v/>
      </c>
      <c r="N128" s="17">
        <f>IF(COUNTA($A128:$F128)=0,"",IF(OR($A128="",$B128=""),"Cadastro incompleto",IF(OR($C128="",$D128="",$E128="",$F128=""),"Sem código",IF($K128&lt;&gt;"OK","Revisar código",IF($J128&lt;&gt;"OK","Revisar prefixo",IF($L128="Duplicado","Duplicado",IF($M128&lt;&gt;"OK","Revisar embalagem","Válido")))))))</f>
        <v/>
      </c>
      <c r="O128" s="14" t="n"/>
    </row>
    <row r="129" ht="22" customHeight="1">
      <c r="A129" s="13" t="n"/>
      <c r="B129" s="14" t="n"/>
      <c r="C129" s="15" t="n"/>
      <c r="D129" s="15" t="n"/>
      <c r="E129" s="16" t="n"/>
      <c r="F129" s="16" t="n"/>
      <c r="G129" s="17">
        <f>IF($K129&lt;&gt;"OK","",MOD(10-MOD(SUMPRODUCT(--MID($F129,ROW(INDIRECT("1:"&amp;LEN($F129))),1),IF(MOD(LEN($F129)-ROW(INDIRECT("1:"&amp;LEN($F129))),2)=0,3,1)),10),10))</f>
        <v/>
      </c>
      <c r="H129" s="18">
        <f>IF($G129="","",$F129&amp;TEXT($G129,"0"))</f>
        <v/>
      </c>
      <c r="I129" s="18">
        <f>IF($N129="Válido",$H129,"")</f>
        <v/>
      </c>
      <c r="J129" s="17">
        <f>IF(COUNTA($A129:$F129)=0,"",IF(OR($C129="",$E129="",$F129=""),"Incompleto",IF(NOT(IFERROR($E129=TEXT(--$E129,REPT("0",LEN($E129))),FALSE)),"Prefixo inválido",IF($C129="GTIN-14",IF(MID($F129,2,LEN($E129))=$E129,"OK","Prefixo não confere"),IF(LEFT($F129,LEN($E129))=$E129,"OK","Prefixo não confere")))))</f>
        <v/>
      </c>
      <c r="K129" s="17">
        <f>IF(COUNTA($A129:$F129)=0,"",IF(OR($C129="",$F129=""),"Incompleta",IFERROR(IF(AND(LEN($F129)=VLOOKUP($C129,Listas!$A$2:$B$5,2,FALSE)-1,$F129=TEXT(--$F129,REPT("0",LEN($F129)))),"OK","Base inválida"),"Tipo inválido")))</f>
        <v/>
      </c>
      <c r="L129" s="17">
        <f>IF($H129="","",IF(COUNTIF($H$6:$H$205,$H129)&gt;1,"Duplicado","Único"))</f>
        <v/>
      </c>
      <c r="M129" s="17">
        <f>IF(COUNTA($A129:$F129)=0,"",IF(OR($C129="",$D129=""),"Incompleta",IF(COUNTIFS(Listas!$F$2:$F$8,$C129,Listas!$G$2:$G$8,$D129)&gt;0,"OK","Revisar tipo x nível")))</f>
        <v/>
      </c>
      <c r="N129" s="17">
        <f>IF(COUNTA($A129:$F129)=0,"",IF(OR($A129="",$B129=""),"Cadastro incompleto",IF(OR($C129="",$D129="",$E129="",$F129=""),"Sem código",IF($K129&lt;&gt;"OK","Revisar código",IF($J129&lt;&gt;"OK","Revisar prefixo",IF($L129="Duplicado","Duplicado",IF($M129&lt;&gt;"OK","Revisar embalagem","Válido")))))))</f>
        <v/>
      </c>
      <c r="O129" s="14" t="n"/>
    </row>
    <row r="130" ht="22" customHeight="1">
      <c r="A130" s="13" t="n"/>
      <c r="B130" s="14" t="n"/>
      <c r="C130" s="15" t="n"/>
      <c r="D130" s="15" t="n"/>
      <c r="E130" s="16" t="n"/>
      <c r="F130" s="16" t="n"/>
      <c r="G130" s="17">
        <f>IF($K130&lt;&gt;"OK","",MOD(10-MOD(SUMPRODUCT(--MID($F130,ROW(INDIRECT("1:"&amp;LEN($F130))),1),IF(MOD(LEN($F130)-ROW(INDIRECT("1:"&amp;LEN($F130))),2)=0,3,1)),10),10))</f>
        <v/>
      </c>
      <c r="H130" s="18">
        <f>IF($G130="","",$F130&amp;TEXT($G130,"0"))</f>
        <v/>
      </c>
      <c r="I130" s="18">
        <f>IF($N130="Válido",$H130,"")</f>
        <v/>
      </c>
      <c r="J130" s="17">
        <f>IF(COUNTA($A130:$F130)=0,"",IF(OR($C130="",$E130="",$F130=""),"Incompleto",IF(NOT(IFERROR($E130=TEXT(--$E130,REPT("0",LEN($E130))),FALSE)),"Prefixo inválido",IF($C130="GTIN-14",IF(MID($F130,2,LEN($E130))=$E130,"OK","Prefixo não confere"),IF(LEFT($F130,LEN($E130))=$E130,"OK","Prefixo não confere")))))</f>
        <v/>
      </c>
      <c r="K130" s="17">
        <f>IF(COUNTA($A130:$F130)=0,"",IF(OR($C130="",$F130=""),"Incompleta",IFERROR(IF(AND(LEN($F130)=VLOOKUP($C130,Listas!$A$2:$B$5,2,FALSE)-1,$F130=TEXT(--$F130,REPT("0",LEN($F130)))),"OK","Base inválida"),"Tipo inválido")))</f>
        <v/>
      </c>
      <c r="L130" s="17">
        <f>IF($H130="","",IF(COUNTIF($H$6:$H$205,$H130)&gt;1,"Duplicado","Único"))</f>
        <v/>
      </c>
      <c r="M130" s="17">
        <f>IF(COUNTA($A130:$F130)=0,"",IF(OR($C130="",$D130=""),"Incompleta",IF(COUNTIFS(Listas!$F$2:$F$8,$C130,Listas!$G$2:$G$8,$D130)&gt;0,"OK","Revisar tipo x nível")))</f>
        <v/>
      </c>
      <c r="N130" s="17">
        <f>IF(COUNTA($A130:$F130)=0,"",IF(OR($A130="",$B130=""),"Cadastro incompleto",IF(OR($C130="",$D130="",$E130="",$F130=""),"Sem código",IF($K130&lt;&gt;"OK","Revisar código",IF($J130&lt;&gt;"OK","Revisar prefixo",IF($L130="Duplicado","Duplicado",IF($M130&lt;&gt;"OK","Revisar embalagem","Válido")))))))</f>
        <v/>
      </c>
      <c r="O130" s="14" t="n"/>
    </row>
    <row r="131" ht="22" customHeight="1">
      <c r="A131" s="13" t="n"/>
      <c r="B131" s="14" t="n"/>
      <c r="C131" s="15" t="n"/>
      <c r="D131" s="15" t="n"/>
      <c r="E131" s="16" t="n"/>
      <c r="F131" s="16" t="n"/>
      <c r="G131" s="17">
        <f>IF($K131&lt;&gt;"OK","",MOD(10-MOD(SUMPRODUCT(--MID($F131,ROW(INDIRECT("1:"&amp;LEN($F131))),1),IF(MOD(LEN($F131)-ROW(INDIRECT("1:"&amp;LEN($F131))),2)=0,3,1)),10),10))</f>
        <v/>
      </c>
      <c r="H131" s="18">
        <f>IF($G131="","",$F131&amp;TEXT($G131,"0"))</f>
        <v/>
      </c>
      <c r="I131" s="18">
        <f>IF($N131="Válido",$H131,"")</f>
        <v/>
      </c>
      <c r="J131" s="17">
        <f>IF(COUNTA($A131:$F131)=0,"",IF(OR($C131="",$E131="",$F131=""),"Incompleto",IF(NOT(IFERROR($E131=TEXT(--$E131,REPT("0",LEN($E131))),FALSE)),"Prefixo inválido",IF($C131="GTIN-14",IF(MID($F131,2,LEN($E131))=$E131,"OK","Prefixo não confere"),IF(LEFT($F131,LEN($E131))=$E131,"OK","Prefixo não confere")))))</f>
        <v/>
      </c>
      <c r="K131" s="17">
        <f>IF(COUNTA($A131:$F131)=0,"",IF(OR($C131="",$F131=""),"Incompleta",IFERROR(IF(AND(LEN($F131)=VLOOKUP($C131,Listas!$A$2:$B$5,2,FALSE)-1,$F131=TEXT(--$F131,REPT("0",LEN($F131)))),"OK","Base inválida"),"Tipo inválido")))</f>
        <v/>
      </c>
      <c r="L131" s="17">
        <f>IF($H131="","",IF(COUNTIF($H$6:$H$205,$H131)&gt;1,"Duplicado","Único"))</f>
        <v/>
      </c>
      <c r="M131" s="17">
        <f>IF(COUNTA($A131:$F131)=0,"",IF(OR($C131="",$D131=""),"Incompleta",IF(COUNTIFS(Listas!$F$2:$F$8,$C131,Listas!$G$2:$G$8,$D131)&gt;0,"OK","Revisar tipo x nível")))</f>
        <v/>
      </c>
      <c r="N131" s="17">
        <f>IF(COUNTA($A131:$F131)=0,"",IF(OR($A131="",$B131=""),"Cadastro incompleto",IF(OR($C131="",$D131="",$E131="",$F131=""),"Sem código",IF($K131&lt;&gt;"OK","Revisar código",IF($J131&lt;&gt;"OK","Revisar prefixo",IF($L131="Duplicado","Duplicado",IF($M131&lt;&gt;"OK","Revisar embalagem","Válido")))))))</f>
        <v/>
      </c>
      <c r="O131" s="14" t="n"/>
    </row>
    <row r="132" ht="22" customHeight="1">
      <c r="A132" s="13" t="n"/>
      <c r="B132" s="14" t="n"/>
      <c r="C132" s="15" t="n"/>
      <c r="D132" s="15" t="n"/>
      <c r="E132" s="16" t="n"/>
      <c r="F132" s="16" t="n"/>
      <c r="G132" s="17">
        <f>IF($K132&lt;&gt;"OK","",MOD(10-MOD(SUMPRODUCT(--MID($F132,ROW(INDIRECT("1:"&amp;LEN($F132))),1),IF(MOD(LEN($F132)-ROW(INDIRECT("1:"&amp;LEN($F132))),2)=0,3,1)),10),10))</f>
        <v/>
      </c>
      <c r="H132" s="18">
        <f>IF($G132="","",$F132&amp;TEXT($G132,"0"))</f>
        <v/>
      </c>
      <c r="I132" s="18">
        <f>IF($N132="Válido",$H132,"")</f>
        <v/>
      </c>
      <c r="J132" s="17">
        <f>IF(COUNTA($A132:$F132)=0,"",IF(OR($C132="",$E132="",$F132=""),"Incompleto",IF(NOT(IFERROR($E132=TEXT(--$E132,REPT("0",LEN($E132))),FALSE)),"Prefixo inválido",IF($C132="GTIN-14",IF(MID($F132,2,LEN($E132))=$E132,"OK","Prefixo não confere"),IF(LEFT($F132,LEN($E132))=$E132,"OK","Prefixo não confere")))))</f>
        <v/>
      </c>
      <c r="K132" s="17">
        <f>IF(COUNTA($A132:$F132)=0,"",IF(OR($C132="",$F132=""),"Incompleta",IFERROR(IF(AND(LEN($F132)=VLOOKUP($C132,Listas!$A$2:$B$5,2,FALSE)-1,$F132=TEXT(--$F132,REPT("0",LEN($F132)))),"OK","Base inválida"),"Tipo inválido")))</f>
        <v/>
      </c>
      <c r="L132" s="17">
        <f>IF($H132="","",IF(COUNTIF($H$6:$H$205,$H132)&gt;1,"Duplicado","Único"))</f>
        <v/>
      </c>
      <c r="M132" s="17">
        <f>IF(COUNTA($A132:$F132)=0,"",IF(OR($C132="",$D132=""),"Incompleta",IF(COUNTIFS(Listas!$F$2:$F$8,$C132,Listas!$G$2:$G$8,$D132)&gt;0,"OK","Revisar tipo x nível")))</f>
        <v/>
      </c>
      <c r="N132" s="17">
        <f>IF(COUNTA($A132:$F132)=0,"",IF(OR($A132="",$B132=""),"Cadastro incompleto",IF(OR($C132="",$D132="",$E132="",$F132=""),"Sem código",IF($K132&lt;&gt;"OK","Revisar código",IF($J132&lt;&gt;"OK","Revisar prefixo",IF($L132="Duplicado","Duplicado",IF($M132&lt;&gt;"OK","Revisar embalagem","Válido")))))))</f>
        <v/>
      </c>
      <c r="O132" s="14" t="n"/>
    </row>
    <row r="133" ht="22" customHeight="1">
      <c r="A133" s="13" t="n"/>
      <c r="B133" s="14" t="n"/>
      <c r="C133" s="15" t="n"/>
      <c r="D133" s="15" t="n"/>
      <c r="E133" s="16" t="n"/>
      <c r="F133" s="16" t="n"/>
      <c r="G133" s="17">
        <f>IF($K133&lt;&gt;"OK","",MOD(10-MOD(SUMPRODUCT(--MID($F133,ROW(INDIRECT("1:"&amp;LEN($F133))),1),IF(MOD(LEN($F133)-ROW(INDIRECT("1:"&amp;LEN($F133))),2)=0,3,1)),10),10))</f>
        <v/>
      </c>
      <c r="H133" s="18">
        <f>IF($G133="","",$F133&amp;TEXT($G133,"0"))</f>
        <v/>
      </c>
      <c r="I133" s="18">
        <f>IF($N133="Válido",$H133,"")</f>
        <v/>
      </c>
      <c r="J133" s="17">
        <f>IF(COUNTA($A133:$F133)=0,"",IF(OR($C133="",$E133="",$F133=""),"Incompleto",IF(NOT(IFERROR($E133=TEXT(--$E133,REPT("0",LEN($E133))),FALSE)),"Prefixo inválido",IF($C133="GTIN-14",IF(MID($F133,2,LEN($E133))=$E133,"OK","Prefixo não confere"),IF(LEFT($F133,LEN($E133))=$E133,"OK","Prefixo não confere")))))</f>
        <v/>
      </c>
      <c r="K133" s="17">
        <f>IF(COUNTA($A133:$F133)=0,"",IF(OR($C133="",$F133=""),"Incompleta",IFERROR(IF(AND(LEN($F133)=VLOOKUP($C133,Listas!$A$2:$B$5,2,FALSE)-1,$F133=TEXT(--$F133,REPT("0",LEN($F133)))),"OK","Base inválida"),"Tipo inválido")))</f>
        <v/>
      </c>
      <c r="L133" s="17">
        <f>IF($H133="","",IF(COUNTIF($H$6:$H$205,$H133)&gt;1,"Duplicado","Único"))</f>
        <v/>
      </c>
      <c r="M133" s="17">
        <f>IF(COUNTA($A133:$F133)=0,"",IF(OR($C133="",$D133=""),"Incompleta",IF(COUNTIFS(Listas!$F$2:$F$8,$C133,Listas!$G$2:$G$8,$D133)&gt;0,"OK","Revisar tipo x nível")))</f>
        <v/>
      </c>
      <c r="N133" s="17">
        <f>IF(COUNTA($A133:$F133)=0,"",IF(OR($A133="",$B133=""),"Cadastro incompleto",IF(OR($C133="",$D133="",$E133="",$F133=""),"Sem código",IF($K133&lt;&gt;"OK","Revisar código",IF($J133&lt;&gt;"OK","Revisar prefixo",IF($L133="Duplicado","Duplicado",IF($M133&lt;&gt;"OK","Revisar embalagem","Válido")))))))</f>
        <v/>
      </c>
      <c r="O133" s="14" t="n"/>
    </row>
    <row r="134" ht="22" customHeight="1">
      <c r="A134" s="13" t="n"/>
      <c r="B134" s="14" t="n"/>
      <c r="C134" s="15" t="n"/>
      <c r="D134" s="15" t="n"/>
      <c r="E134" s="16" t="n"/>
      <c r="F134" s="16" t="n"/>
      <c r="G134" s="17">
        <f>IF($K134&lt;&gt;"OK","",MOD(10-MOD(SUMPRODUCT(--MID($F134,ROW(INDIRECT("1:"&amp;LEN($F134))),1),IF(MOD(LEN($F134)-ROW(INDIRECT("1:"&amp;LEN($F134))),2)=0,3,1)),10),10))</f>
        <v/>
      </c>
      <c r="H134" s="18">
        <f>IF($G134="","",$F134&amp;TEXT($G134,"0"))</f>
        <v/>
      </c>
      <c r="I134" s="18">
        <f>IF($N134="Válido",$H134,"")</f>
        <v/>
      </c>
      <c r="J134" s="17">
        <f>IF(COUNTA($A134:$F134)=0,"",IF(OR($C134="",$E134="",$F134=""),"Incompleto",IF(NOT(IFERROR($E134=TEXT(--$E134,REPT("0",LEN($E134))),FALSE)),"Prefixo inválido",IF($C134="GTIN-14",IF(MID($F134,2,LEN($E134))=$E134,"OK","Prefixo não confere"),IF(LEFT($F134,LEN($E134))=$E134,"OK","Prefixo não confere")))))</f>
        <v/>
      </c>
      <c r="K134" s="17">
        <f>IF(COUNTA($A134:$F134)=0,"",IF(OR($C134="",$F134=""),"Incompleta",IFERROR(IF(AND(LEN($F134)=VLOOKUP($C134,Listas!$A$2:$B$5,2,FALSE)-1,$F134=TEXT(--$F134,REPT("0",LEN($F134)))),"OK","Base inválida"),"Tipo inválido")))</f>
        <v/>
      </c>
      <c r="L134" s="17">
        <f>IF($H134="","",IF(COUNTIF($H$6:$H$205,$H134)&gt;1,"Duplicado","Único"))</f>
        <v/>
      </c>
      <c r="M134" s="17">
        <f>IF(COUNTA($A134:$F134)=0,"",IF(OR($C134="",$D134=""),"Incompleta",IF(COUNTIFS(Listas!$F$2:$F$8,$C134,Listas!$G$2:$G$8,$D134)&gt;0,"OK","Revisar tipo x nível")))</f>
        <v/>
      </c>
      <c r="N134" s="17">
        <f>IF(COUNTA($A134:$F134)=0,"",IF(OR($A134="",$B134=""),"Cadastro incompleto",IF(OR($C134="",$D134="",$E134="",$F134=""),"Sem código",IF($K134&lt;&gt;"OK","Revisar código",IF($J134&lt;&gt;"OK","Revisar prefixo",IF($L134="Duplicado","Duplicado",IF($M134&lt;&gt;"OK","Revisar embalagem","Válido")))))))</f>
        <v/>
      </c>
      <c r="O134" s="14" t="n"/>
    </row>
    <row r="135" ht="22" customHeight="1">
      <c r="A135" s="13" t="n"/>
      <c r="B135" s="14" t="n"/>
      <c r="C135" s="15" t="n"/>
      <c r="D135" s="15" t="n"/>
      <c r="E135" s="16" t="n"/>
      <c r="F135" s="16" t="n"/>
      <c r="G135" s="17">
        <f>IF($K135&lt;&gt;"OK","",MOD(10-MOD(SUMPRODUCT(--MID($F135,ROW(INDIRECT("1:"&amp;LEN($F135))),1),IF(MOD(LEN($F135)-ROW(INDIRECT("1:"&amp;LEN($F135))),2)=0,3,1)),10),10))</f>
        <v/>
      </c>
      <c r="H135" s="18">
        <f>IF($G135="","",$F135&amp;TEXT($G135,"0"))</f>
        <v/>
      </c>
      <c r="I135" s="18">
        <f>IF($N135="Válido",$H135,"")</f>
        <v/>
      </c>
      <c r="J135" s="17">
        <f>IF(COUNTA($A135:$F135)=0,"",IF(OR($C135="",$E135="",$F135=""),"Incompleto",IF(NOT(IFERROR($E135=TEXT(--$E135,REPT("0",LEN($E135))),FALSE)),"Prefixo inválido",IF($C135="GTIN-14",IF(MID($F135,2,LEN($E135))=$E135,"OK","Prefixo não confere"),IF(LEFT($F135,LEN($E135))=$E135,"OK","Prefixo não confere")))))</f>
        <v/>
      </c>
      <c r="K135" s="17">
        <f>IF(COUNTA($A135:$F135)=0,"",IF(OR($C135="",$F135=""),"Incompleta",IFERROR(IF(AND(LEN($F135)=VLOOKUP($C135,Listas!$A$2:$B$5,2,FALSE)-1,$F135=TEXT(--$F135,REPT("0",LEN($F135)))),"OK","Base inválida"),"Tipo inválido")))</f>
        <v/>
      </c>
      <c r="L135" s="17">
        <f>IF($H135="","",IF(COUNTIF($H$6:$H$205,$H135)&gt;1,"Duplicado","Único"))</f>
        <v/>
      </c>
      <c r="M135" s="17">
        <f>IF(COUNTA($A135:$F135)=0,"",IF(OR($C135="",$D135=""),"Incompleta",IF(COUNTIFS(Listas!$F$2:$F$8,$C135,Listas!$G$2:$G$8,$D135)&gt;0,"OK","Revisar tipo x nível")))</f>
        <v/>
      </c>
      <c r="N135" s="17">
        <f>IF(COUNTA($A135:$F135)=0,"",IF(OR($A135="",$B135=""),"Cadastro incompleto",IF(OR($C135="",$D135="",$E135="",$F135=""),"Sem código",IF($K135&lt;&gt;"OK","Revisar código",IF($J135&lt;&gt;"OK","Revisar prefixo",IF($L135="Duplicado","Duplicado",IF($M135&lt;&gt;"OK","Revisar embalagem","Válido")))))))</f>
        <v/>
      </c>
      <c r="O135" s="14" t="n"/>
    </row>
    <row r="136" ht="22" customHeight="1">
      <c r="A136" s="13" t="n"/>
      <c r="B136" s="14" t="n"/>
      <c r="C136" s="15" t="n"/>
      <c r="D136" s="15" t="n"/>
      <c r="E136" s="16" t="n"/>
      <c r="F136" s="16" t="n"/>
      <c r="G136" s="17">
        <f>IF($K136&lt;&gt;"OK","",MOD(10-MOD(SUMPRODUCT(--MID($F136,ROW(INDIRECT("1:"&amp;LEN($F136))),1),IF(MOD(LEN($F136)-ROW(INDIRECT("1:"&amp;LEN($F136))),2)=0,3,1)),10),10))</f>
        <v/>
      </c>
      <c r="H136" s="18">
        <f>IF($G136="","",$F136&amp;TEXT($G136,"0"))</f>
        <v/>
      </c>
      <c r="I136" s="18">
        <f>IF($N136="Válido",$H136,"")</f>
        <v/>
      </c>
      <c r="J136" s="17">
        <f>IF(COUNTA($A136:$F136)=0,"",IF(OR($C136="",$E136="",$F136=""),"Incompleto",IF(NOT(IFERROR($E136=TEXT(--$E136,REPT("0",LEN($E136))),FALSE)),"Prefixo inválido",IF($C136="GTIN-14",IF(MID($F136,2,LEN($E136))=$E136,"OK","Prefixo não confere"),IF(LEFT($F136,LEN($E136))=$E136,"OK","Prefixo não confere")))))</f>
        <v/>
      </c>
      <c r="K136" s="17">
        <f>IF(COUNTA($A136:$F136)=0,"",IF(OR($C136="",$F136=""),"Incompleta",IFERROR(IF(AND(LEN($F136)=VLOOKUP($C136,Listas!$A$2:$B$5,2,FALSE)-1,$F136=TEXT(--$F136,REPT("0",LEN($F136)))),"OK","Base inválida"),"Tipo inválido")))</f>
        <v/>
      </c>
      <c r="L136" s="17">
        <f>IF($H136="","",IF(COUNTIF($H$6:$H$205,$H136)&gt;1,"Duplicado","Único"))</f>
        <v/>
      </c>
      <c r="M136" s="17">
        <f>IF(COUNTA($A136:$F136)=0,"",IF(OR($C136="",$D136=""),"Incompleta",IF(COUNTIFS(Listas!$F$2:$F$8,$C136,Listas!$G$2:$G$8,$D136)&gt;0,"OK","Revisar tipo x nível")))</f>
        <v/>
      </c>
      <c r="N136" s="17">
        <f>IF(COUNTA($A136:$F136)=0,"",IF(OR($A136="",$B136=""),"Cadastro incompleto",IF(OR($C136="",$D136="",$E136="",$F136=""),"Sem código",IF($K136&lt;&gt;"OK","Revisar código",IF($J136&lt;&gt;"OK","Revisar prefixo",IF($L136="Duplicado","Duplicado",IF($M136&lt;&gt;"OK","Revisar embalagem","Válido")))))))</f>
        <v/>
      </c>
      <c r="O136" s="14" t="n"/>
    </row>
    <row r="137" ht="22" customHeight="1">
      <c r="A137" s="13" t="n"/>
      <c r="B137" s="14" t="n"/>
      <c r="C137" s="15" t="n"/>
      <c r="D137" s="15" t="n"/>
      <c r="E137" s="16" t="n"/>
      <c r="F137" s="16" t="n"/>
      <c r="G137" s="17">
        <f>IF($K137&lt;&gt;"OK","",MOD(10-MOD(SUMPRODUCT(--MID($F137,ROW(INDIRECT("1:"&amp;LEN($F137))),1),IF(MOD(LEN($F137)-ROW(INDIRECT("1:"&amp;LEN($F137))),2)=0,3,1)),10),10))</f>
        <v/>
      </c>
      <c r="H137" s="18">
        <f>IF($G137="","",$F137&amp;TEXT($G137,"0"))</f>
        <v/>
      </c>
      <c r="I137" s="18">
        <f>IF($N137="Válido",$H137,"")</f>
        <v/>
      </c>
      <c r="J137" s="17">
        <f>IF(COUNTA($A137:$F137)=0,"",IF(OR($C137="",$E137="",$F137=""),"Incompleto",IF(NOT(IFERROR($E137=TEXT(--$E137,REPT("0",LEN($E137))),FALSE)),"Prefixo inválido",IF($C137="GTIN-14",IF(MID($F137,2,LEN($E137))=$E137,"OK","Prefixo não confere"),IF(LEFT($F137,LEN($E137))=$E137,"OK","Prefixo não confere")))))</f>
        <v/>
      </c>
      <c r="K137" s="17">
        <f>IF(COUNTA($A137:$F137)=0,"",IF(OR($C137="",$F137=""),"Incompleta",IFERROR(IF(AND(LEN($F137)=VLOOKUP($C137,Listas!$A$2:$B$5,2,FALSE)-1,$F137=TEXT(--$F137,REPT("0",LEN($F137)))),"OK","Base inválida"),"Tipo inválido")))</f>
        <v/>
      </c>
      <c r="L137" s="17">
        <f>IF($H137="","",IF(COUNTIF($H$6:$H$205,$H137)&gt;1,"Duplicado","Único"))</f>
        <v/>
      </c>
      <c r="M137" s="17">
        <f>IF(COUNTA($A137:$F137)=0,"",IF(OR($C137="",$D137=""),"Incompleta",IF(COUNTIFS(Listas!$F$2:$F$8,$C137,Listas!$G$2:$G$8,$D137)&gt;0,"OK","Revisar tipo x nível")))</f>
        <v/>
      </c>
      <c r="N137" s="17">
        <f>IF(COUNTA($A137:$F137)=0,"",IF(OR($A137="",$B137=""),"Cadastro incompleto",IF(OR($C137="",$D137="",$E137="",$F137=""),"Sem código",IF($K137&lt;&gt;"OK","Revisar código",IF($J137&lt;&gt;"OK","Revisar prefixo",IF($L137="Duplicado","Duplicado",IF($M137&lt;&gt;"OK","Revisar embalagem","Válido")))))))</f>
        <v/>
      </c>
      <c r="O137" s="14" t="n"/>
    </row>
    <row r="138" ht="22" customHeight="1">
      <c r="A138" s="13" t="n"/>
      <c r="B138" s="14" t="n"/>
      <c r="C138" s="15" t="n"/>
      <c r="D138" s="15" t="n"/>
      <c r="E138" s="16" t="n"/>
      <c r="F138" s="16" t="n"/>
      <c r="G138" s="17">
        <f>IF($K138&lt;&gt;"OK","",MOD(10-MOD(SUMPRODUCT(--MID($F138,ROW(INDIRECT("1:"&amp;LEN($F138))),1),IF(MOD(LEN($F138)-ROW(INDIRECT("1:"&amp;LEN($F138))),2)=0,3,1)),10),10))</f>
        <v/>
      </c>
      <c r="H138" s="18">
        <f>IF($G138="","",$F138&amp;TEXT($G138,"0"))</f>
        <v/>
      </c>
      <c r="I138" s="18">
        <f>IF($N138="Válido",$H138,"")</f>
        <v/>
      </c>
      <c r="J138" s="17">
        <f>IF(COUNTA($A138:$F138)=0,"",IF(OR($C138="",$E138="",$F138=""),"Incompleto",IF(NOT(IFERROR($E138=TEXT(--$E138,REPT("0",LEN($E138))),FALSE)),"Prefixo inválido",IF($C138="GTIN-14",IF(MID($F138,2,LEN($E138))=$E138,"OK","Prefixo não confere"),IF(LEFT($F138,LEN($E138))=$E138,"OK","Prefixo não confere")))))</f>
        <v/>
      </c>
      <c r="K138" s="17">
        <f>IF(COUNTA($A138:$F138)=0,"",IF(OR($C138="",$F138=""),"Incompleta",IFERROR(IF(AND(LEN($F138)=VLOOKUP($C138,Listas!$A$2:$B$5,2,FALSE)-1,$F138=TEXT(--$F138,REPT("0",LEN($F138)))),"OK","Base inválida"),"Tipo inválido")))</f>
        <v/>
      </c>
      <c r="L138" s="17">
        <f>IF($H138="","",IF(COUNTIF($H$6:$H$205,$H138)&gt;1,"Duplicado","Único"))</f>
        <v/>
      </c>
      <c r="M138" s="17">
        <f>IF(COUNTA($A138:$F138)=0,"",IF(OR($C138="",$D138=""),"Incompleta",IF(COUNTIFS(Listas!$F$2:$F$8,$C138,Listas!$G$2:$G$8,$D138)&gt;0,"OK","Revisar tipo x nível")))</f>
        <v/>
      </c>
      <c r="N138" s="17">
        <f>IF(COUNTA($A138:$F138)=0,"",IF(OR($A138="",$B138=""),"Cadastro incompleto",IF(OR($C138="",$D138="",$E138="",$F138=""),"Sem código",IF($K138&lt;&gt;"OK","Revisar código",IF($J138&lt;&gt;"OK","Revisar prefixo",IF($L138="Duplicado","Duplicado",IF($M138&lt;&gt;"OK","Revisar embalagem","Válido")))))))</f>
        <v/>
      </c>
      <c r="O138" s="14" t="n"/>
    </row>
    <row r="139" ht="22" customHeight="1">
      <c r="A139" s="13" t="n"/>
      <c r="B139" s="14" t="n"/>
      <c r="C139" s="15" t="n"/>
      <c r="D139" s="15" t="n"/>
      <c r="E139" s="16" t="n"/>
      <c r="F139" s="16" t="n"/>
      <c r="G139" s="17">
        <f>IF($K139&lt;&gt;"OK","",MOD(10-MOD(SUMPRODUCT(--MID($F139,ROW(INDIRECT("1:"&amp;LEN($F139))),1),IF(MOD(LEN($F139)-ROW(INDIRECT("1:"&amp;LEN($F139))),2)=0,3,1)),10),10))</f>
        <v/>
      </c>
      <c r="H139" s="18">
        <f>IF($G139="","",$F139&amp;TEXT($G139,"0"))</f>
        <v/>
      </c>
      <c r="I139" s="18">
        <f>IF($N139="Válido",$H139,"")</f>
        <v/>
      </c>
      <c r="J139" s="17">
        <f>IF(COUNTA($A139:$F139)=0,"",IF(OR($C139="",$E139="",$F139=""),"Incompleto",IF(NOT(IFERROR($E139=TEXT(--$E139,REPT("0",LEN($E139))),FALSE)),"Prefixo inválido",IF($C139="GTIN-14",IF(MID($F139,2,LEN($E139))=$E139,"OK","Prefixo não confere"),IF(LEFT($F139,LEN($E139))=$E139,"OK","Prefixo não confere")))))</f>
        <v/>
      </c>
      <c r="K139" s="17">
        <f>IF(COUNTA($A139:$F139)=0,"",IF(OR($C139="",$F139=""),"Incompleta",IFERROR(IF(AND(LEN($F139)=VLOOKUP($C139,Listas!$A$2:$B$5,2,FALSE)-1,$F139=TEXT(--$F139,REPT("0",LEN($F139)))),"OK","Base inválida"),"Tipo inválido")))</f>
        <v/>
      </c>
      <c r="L139" s="17">
        <f>IF($H139="","",IF(COUNTIF($H$6:$H$205,$H139)&gt;1,"Duplicado","Único"))</f>
        <v/>
      </c>
      <c r="M139" s="17">
        <f>IF(COUNTA($A139:$F139)=0,"",IF(OR($C139="",$D139=""),"Incompleta",IF(COUNTIFS(Listas!$F$2:$F$8,$C139,Listas!$G$2:$G$8,$D139)&gt;0,"OK","Revisar tipo x nível")))</f>
        <v/>
      </c>
      <c r="N139" s="17">
        <f>IF(COUNTA($A139:$F139)=0,"",IF(OR($A139="",$B139=""),"Cadastro incompleto",IF(OR($C139="",$D139="",$E139="",$F139=""),"Sem código",IF($K139&lt;&gt;"OK","Revisar código",IF($J139&lt;&gt;"OK","Revisar prefixo",IF($L139="Duplicado","Duplicado",IF($M139&lt;&gt;"OK","Revisar embalagem","Válido")))))))</f>
        <v/>
      </c>
      <c r="O139" s="14" t="n"/>
    </row>
    <row r="140" ht="22" customHeight="1">
      <c r="A140" s="13" t="n"/>
      <c r="B140" s="14" t="n"/>
      <c r="C140" s="15" t="n"/>
      <c r="D140" s="15" t="n"/>
      <c r="E140" s="16" t="n"/>
      <c r="F140" s="16" t="n"/>
      <c r="G140" s="17">
        <f>IF($K140&lt;&gt;"OK","",MOD(10-MOD(SUMPRODUCT(--MID($F140,ROW(INDIRECT("1:"&amp;LEN($F140))),1),IF(MOD(LEN($F140)-ROW(INDIRECT("1:"&amp;LEN($F140))),2)=0,3,1)),10),10))</f>
        <v/>
      </c>
      <c r="H140" s="18">
        <f>IF($G140="","",$F140&amp;TEXT($G140,"0"))</f>
        <v/>
      </c>
      <c r="I140" s="18">
        <f>IF($N140="Válido",$H140,"")</f>
        <v/>
      </c>
      <c r="J140" s="17">
        <f>IF(COUNTA($A140:$F140)=0,"",IF(OR($C140="",$E140="",$F140=""),"Incompleto",IF(NOT(IFERROR($E140=TEXT(--$E140,REPT("0",LEN($E140))),FALSE)),"Prefixo inválido",IF($C140="GTIN-14",IF(MID($F140,2,LEN($E140))=$E140,"OK","Prefixo não confere"),IF(LEFT($F140,LEN($E140))=$E140,"OK","Prefixo não confere")))))</f>
        <v/>
      </c>
      <c r="K140" s="17">
        <f>IF(COUNTA($A140:$F140)=0,"",IF(OR($C140="",$F140=""),"Incompleta",IFERROR(IF(AND(LEN($F140)=VLOOKUP($C140,Listas!$A$2:$B$5,2,FALSE)-1,$F140=TEXT(--$F140,REPT("0",LEN($F140)))),"OK","Base inválida"),"Tipo inválido")))</f>
        <v/>
      </c>
      <c r="L140" s="17">
        <f>IF($H140="","",IF(COUNTIF($H$6:$H$205,$H140)&gt;1,"Duplicado","Único"))</f>
        <v/>
      </c>
      <c r="M140" s="17">
        <f>IF(COUNTA($A140:$F140)=0,"",IF(OR($C140="",$D140=""),"Incompleta",IF(COUNTIFS(Listas!$F$2:$F$8,$C140,Listas!$G$2:$G$8,$D140)&gt;0,"OK","Revisar tipo x nível")))</f>
        <v/>
      </c>
      <c r="N140" s="17">
        <f>IF(COUNTA($A140:$F140)=0,"",IF(OR($A140="",$B140=""),"Cadastro incompleto",IF(OR($C140="",$D140="",$E140="",$F140=""),"Sem código",IF($K140&lt;&gt;"OK","Revisar código",IF($J140&lt;&gt;"OK","Revisar prefixo",IF($L140="Duplicado","Duplicado",IF($M140&lt;&gt;"OK","Revisar embalagem","Válido")))))))</f>
        <v/>
      </c>
      <c r="O140" s="14" t="n"/>
    </row>
    <row r="141" ht="22" customHeight="1">
      <c r="A141" s="13" t="n"/>
      <c r="B141" s="14" t="n"/>
      <c r="C141" s="15" t="n"/>
      <c r="D141" s="15" t="n"/>
      <c r="E141" s="16" t="n"/>
      <c r="F141" s="16" t="n"/>
      <c r="G141" s="17">
        <f>IF($K141&lt;&gt;"OK","",MOD(10-MOD(SUMPRODUCT(--MID($F141,ROW(INDIRECT("1:"&amp;LEN($F141))),1),IF(MOD(LEN($F141)-ROW(INDIRECT("1:"&amp;LEN($F141))),2)=0,3,1)),10),10))</f>
        <v/>
      </c>
      <c r="H141" s="18">
        <f>IF($G141="","",$F141&amp;TEXT($G141,"0"))</f>
        <v/>
      </c>
      <c r="I141" s="18">
        <f>IF($N141="Válido",$H141,"")</f>
        <v/>
      </c>
      <c r="J141" s="17">
        <f>IF(COUNTA($A141:$F141)=0,"",IF(OR($C141="",$E141="",$F141=""),"Incompleto",IF(NOT(IFERROR($E141=TEXT(--$E141,REPT("0",LEN($E141))),FALSE)),"Prefixo inválido",IF($C141="GTIN-14",IF(MID($F141,2,LEN($E141))=$E141,"OK","Prefixo não confere"),IF(LEFT($F141,LEN($E141))=$E141,"OK","Prefixo não confere")))))</f>
        <v/>
      </c>
      <c r="K141" s="17">
        <f>IF(COUNTA($A141:$F141)=0,"",IF(OR($C141="",$F141=""),"Incompleta",IFERROR(IF(AND(LEN($F141)=VLOOKUP($C141,Listas!$A$2:$B$5,2,FALSE)-1,$F141=TEXT(--$F141,REPT("0",LEN($F141)))),"OK","Base inválida"),"Tipo inválido")))</f>
        <v/>
      </c>
      <c r="L141" s="17">
        <f>IF($H141="","",IF(COUNTIF($H$6:$H$205,$H141)&gt;1,"Duplicado","Único"))</f>
        <v/>
      </c>
      <c r="M141" s="17">
        <f>IF(COUNTA($A141:$F141)=0,"",IF(OR($C141="",$D141=""),"Incompleta",IF(COUNTIFS(Listas!$F$2:$F$8,$C141,Listas!$G$2:$G$8,$D141)&gt;0,"OK","Revisar tipo x nível")))</f>
        <v/>
      </c>
      <c r="N141" s="17">
        <f>IF(COUNTA($A141:$F141)=0,"",IF(OR($A141="",$B141=""),"Cadastro incompleto",IF(OR($C141="",$D141="",$E141="",$F141=""),"Sem código",IF($K141&lt;&gt;"OK","Revisar código",IF($J141&lt;&gt;"OK","Revisar prefixo",IF($L141="Duplicado","Duplicado",IF($M141&lt;&gt;"OK","Revisar embalagem","Válido")))))))</f>
        <v/>
      </c>
      <c r="O141" s="14" t="n"/>
    </row>
    <row r="142" ht="22" customHeight="1">
      <c r="A142" s="13" t="n"/>
      <c r="B142" s="14" t="n"/>
      <c r="C142" s="15" t="n"/>
      <c r="D142" s="15" t="n"/>
      <c r="E142" s="16" t="n"/>
      <c r="F142" s="16" t="n"/>
      <c r="G142" s="17">
        <f>IF($K142&lt;&gt;"OK","",MOD(10-MOD(SUMPRODUCT(--MID($F142,ROW(INDIRECT("1:"&amp;LEN($F142))),1),IF(MOD(LEN($F142)-ROW(INDIRECT("1:"&amp;LEN($F142))),2)=0,3,1)),10),10))</f>
        <v/>
      </c>
      <c r="H142" s="18">
        <f>IF($G142="","",$F142&amp;TEXT($G142,"0"))</f>
        <v/>
      </c>
      <c r="I142" s="18">
        <f>IF($N142="Válido",$H142,"")</f>
        <v/>
      </c>
      <c r="J142" s="17">
        <f>IF(COUNTA($A142:$F142)=0,"",IF(OR($C142="",$E142="",$F142=""),"Incompleto",IF(NOT(IFERROR($E142=TEXT(--$E142,REPT("0",LEN($E142))),FALSE)),"Prefixo inválido",IF($C142="GTIN-14",IF(MID($F142,2,LEN($E142))=$E142,"OK","Prefixo não confere"),IF(LEFT($F142,LEN($E142))=$E142,"OK","Prefixo não confere")))))</f>
        <v/>
      </c>
      <c r="K142" s="17">
        <f>IF(COUNTA($A142:$F142)=0,"",IF(OR($C142="",$F142=""),"Incompleta",IFERROR(IF(AND(LEN($F142)=VLOOKUP($C142,Listas!$A$2:$B$5,2,FALSE)-1,$F142=TEXT(--$F142,REPT("0",LEN($F142)))),"OK","Base inválida"),"Tipo inválido")))</f>
        <v/>
      </c>
      <c r="L142" s="17">
        <f>IF($H142="","",IF(COUNTIF($H$6:$H$205,$H142)&gt;1,"Duplicado","Único"))</f>
        <v/>
      </c>
      <c r="M142" s="17">
        <f>IF(COUNTA($A142:$F142)=0,"",IF(OR($C142="",$D142=""),"Incompleta",IF(COUNTIFS(Listas!$F$2:$F$8,$C142,Listas!$G$2:$G$8,$D142)&gt;0,"OK","Revisar tipo x nível")))</f>
        <v/>
      </c>
      <c r="N142" s="17">
        <f>IF(COUNTA($A142:$F142)=0,"",IF(OR($A142="",$B142=""),"Cadastro incompleto",IF(OR($C142="",$D142="",$E142="",$F142=""),"Sem código",IF($K142&lt;&gt;"OK","Revisar código",IF($J142&lt;&gt;"OK","Revisar prefixo",IF($L142="Duplicado","Duplicado",IF($M142&lt;&gt;"OK","Revisar embalagem","Válido")))))))</f>
        <v/>
      </c>
      <c r="O142" s="14" t="n"/>
    </row>
    <row r="143" ht="22" customHeight="1">
      <c r="A143" s="13" t="n"/>
      <c r="B143" s="14" t="n"/>
      <c r="C143" s="15" t="n"/>
      <c r="D143" s="15" t="n"/>
      <c r="E143" s="16" t="n"/>
      <c r="F143" s="16" t="n"/>
      <c r="G143" s="17">
        <f>IF($K143&lt;&gt;"OK","",MOD(10-MOD(SUMPRODUCT(--MID($F143,ROW(INDIRECT("1:"&amp;LEN($F143))),1),IF(MOD(LEN($F143)-ROW(INDIRECT("1:"&amp;LEN($F143))),2)=0,3,1)),10),10))</f>
        <v/>
      </c>
      <c r="H143" s="18">
        <f>IF($G143="","",$F143&amp;TEXT($G143,"0"))</f>
        <v/>
      </c>
      <c r="I143" s="18">
        <f>IF($N143="Válido",$H143,"")</f>
        <v/>
      </c>
      <c r="J143" s="17">
        <f>IF(COUNTA($A143:$F143)=0,"",IF(OR($C143="",$E143="",$F143=""),"Incompleto",IF(NOT(IFERROR($E143=TEXT(--$E143,REPT("0",LEN($E143))),FALSE)),"Prefixo inválido",IF($C143="GTIN-14",IF(MID($F143,2,LEN($E143))=$E143,"OK","Prefixo não confere"),IF(LEFT($F143,LEN($E143))=$E143,"OK","Prefixo não confere")))))</f>
        <v/>
      </c>
      <c r="K143" s="17">
        <f>IF(COUNTA($A143:$F143)=0,"",IF(OR($C143="",$F143=""),"Incompleta",IFERROR(IF(AND(LEN($F143)=VLOOKUP($C143,Listas!$A$2:$B$5,2,FALSE)-1,$F143=TEXT(--$F143,REPT("0",LEN($F143)))),"OK","Base inválida"),"Tipo inválido")))</f>
        <v/>
      </c>
      <c r="L143" s="17">
        <f>IF($H143="","",IF(COUNTIF($H$6:$H$205,$H143)&gt;1,"Duplicado","Único"))</f>
        <v/>
      </c>
      <c r="M143" s="17">
        <f>IF(COUNTA($A143:$F143)=0,"",IF(OR($C143="",$D143=""),"Incompleta",IF(COUNTIFS(Listas!$F$2:$F$8,$C143,Listas!$G$2:$G$8,$D143)&gt;0,"OK","Revisar tipo x nível")))</f>
        <v/>
      </c>
      <c r="N143" s="17">
        <f>IF(COUNTA($A143:$F143)=0,"",IF(OR($A143="",$B143=""),"Cadastro incompleto",IF(OR($C143="",$D143="",$E143="",$F143=""),"Sem código",IF($K143&lt;&gt;"OK","Revisar código",IF($J143&lt;&gt;"OK","Revisar prefixo",IF($L143="Duplicado","Duplicado",IF($M143&lt;&gt;"OK","Revisar embalagem","Válido")))))))</f>
        <v/>
      </c>
      <c r="O143" s="14" t="n"/>
    </row>
    <row r="144" ht="22" customHeight="1">
      <c r="A144" s="13" t="n"/>
      <c r="B144" s="14" t="n"/>
      <c r="C144" s="15" t="n"/>
      <c r="D144" s="15" t="n"/>
      <c r="E144" s="16" t="n"/>
      <c r="F144" s="16" t="n"/>
      <c r="G144" s="17">
        <f>IF($K144&lt;&gt;"OK","",MOD(10-MOD(SUMPRODUCT(--MID($F144,ROW(INDIRECT("1:"&amp;LEN($F144))),1),IF(MOD(LEN($F144)-ROW(INDIRECT("1:"&amp;LEN($F144))),2)=0,3,1)),10),10))</f>
        <v/>
      </c>
      <c r="H144" s="18">
        <f>IF($G144="","",$F144&amp;TEXT($G144,"0"))</f>
        <v/>
      </c>
      <c r="I144" s="18">
        <f>IF($N144="Válido",$H144,"")</f>
        <v/>
      </c>
      <c r="J144" s="17">
        <f>IF(COUNTA($A144:$F144)=0,"",IF(OR($C144="",$E144="",$F144=""),"Incompleto",IF(NOT(IFERROR($E144=TEXT(--$E144,REPT("0",LEN($E144))),FALSE)),"Prefixo inválido",IF($C144="GTIN-14",IF(MID($F144,2,LEN($E144))=$E144,"OK","Prefixo não confere"),IF(LEFT($F144,LEN($E144))=$E144,"OK","Prefixo não confere")))))</f>
        <v/>
      </c>
      <c r="K144" s="17">
        <f>IF(COUNTA($A144:$F144)=0,"",IF(OR($C144="",$F144=""),"Incompleta",IFERROR(IF(AND(LEN($F144)=VLOOKUP($C144,Listas!$A$2:$B$5,2,FALSE)-1,$F144=TEXT(--$F144,REPT("0",LEN($F144)))),"OK","Base inválida"),"Tipo inválido")))</f>
        <v/>
      </c>
      <c r="L144" s="17">
        <f>IF($H144="","",IF(COUNTIF($H$6:$H$205,$H144)&gt;1,"Duplicado","Único"))</f>
        <v/>
      </c>
      <c r="M144" s="17">
        <f>IF(COUNTA($A144:$F144)=0,"",IF(OR($C144="",$D144=""),"Incompleta",IF(COUNTIFS(Listas!$F$2:$F$8,$C144,Listas!$G$2:$G$8,$D144)&gt;0,"OK","Revisar tipo x nível")))</f>
        <v/>
      </c>
      <c r="N144" s="17">
        <f>IF(COUNTA($A144:$F144)=0,"",IF(OR($A144="",$B144=""),"Cadastro incompleto",IF(OR($C144="",$D144="",$E144="",$F144=""),"Sem código",IF($K144&lt;&gt;"OK","Revisar código",IF($J144&lt;&gt;"OK","Revisar prefixo",IF($L144="Duplicado","Duplicado",IF($M144&lt;&gt;"OK","Revisar embalagem","Válido")))))))</f>
        <v/>
      </c>
      <c r="O144" s="14" t="n"/>
    </row>
    <row r="145" ht="22" customHeight="1">
      <c r="A145" s="13" t="n"/>
      <c r="B145" s="14" t="n"/>
      <c r="C145" s="15" t="n"/>
      <c r="D145" s="15" t="n"/>
      <c r="E145" s="16" t="n"/>
      <c r="F145" s="16" t="n"/>
      <c r="G145" s="17">
        <f>IF($K145&lt;&gt;"OK","",MOD(10-MOD(SUMPRODUCT(--MID($F145,ROW(INDIRECT("1:"&amp;LEN($F145))),1),IF(MOD(LEN($F145)-ROW(INDIRECT("1:"&amp;LEN($F145))),2)=0,3,1)),10),10))</f>
        <v/>
      </c>
      <c r="H145" s="18">
        <f>IF($G145="","",$F145&amp;TEXT($G145,"0"))</f>
        <v/>
      </c>
      <c r="I145" s="18">
        <f>IF($N145="Válido",$H145,"")</f>
        <v/>
      </c>
      <c r="J145" s="17">
        <f>IF(COUNTA($A145:$F145)=0,"",IF(OR($C145="",$E145="",$F145=""),"Incompleto",IF(NOT(IFERROR($E145=TEXT(--$E145,REPT("0",LEN($E145))),FALSE)),"Prefixo inválido",IF($C145="GTIN-14",IF(MID($F145,2,LEN($E145))=$E145,"OK","Prefixo não confere"),IF(LEFT($F145,LEN($E145))=$E145,"OK","Prefixo não confere")))))</f>
        <v/>
      </c>
      <c r="K145" s="17">
        <f>IF(COUNTA($A145:$F145)=0,"",IF(OR($C145="",$F145=""),"Incompleta",IFERROR(IF(AND(LEN($F145)=VLOOKUP($C145,Listas!$A$2:$B$5,2,FALSE)-1,$F145=TEXT(--$F145,REPT("0",LEN($F145)))),"OK","Base inválida"),"Tipo inválido")))</f>
        <v/>
      </c>
      <c r="L145" s="17">
        <f>IF($H145="","",IF(COUNTIF($H$6:$H$205,$H145)&gt;1,"Duplicado","Único"))</f>
        <v/>
      </c>
      <c r="M145" s="17">
        <f>IF(COUNTA($A145:$F145)=0,"",IF(OR($C145="",$D145=""),"Incompleta",IF(COUNTIFS(Listas!$F$2:$F$8,$C145,Listas!$G$2:$G$8,$D145)&gt;0,"OK","Revisar tipo x nível")))</f>
        <v/>
      </c>
      <c r="N145" s="17">
        <f>IF(COUNTA($A145:$F145)=0,"",IF(OR($A145="",$B145=""),"Cadastro incompleto",IF(OR($C145="",$D145="",$E145="",$F145=""),"Sem código",IF($K145&lt;&gt;"OK","Revisar código",IF($J145&lt;&gt;"OK","Revisar prefixo",IF($L145="Duplicado","Duplicado",IF($M145&lt;&gt;"OK","Revisar embalagem","Válido")))))))</f>
        <v/>
      </c>
      <c r="O145" s="14" t="n"/>
    </row>
    <row r="146" ht="22" customHeight="1">
      <c r="A146" s="13" t="n"/>
      <c r="B146" s="14" t="n"/>
      <c r="C146" s="15" t="n"/>
      <c r="D146" s="15" t="n"/>
      <c r="E146" s="16" t="n"/>
      <c r="F146" s="16" t="n"/>
      <c r="G146" s="17">
        <f>IF($K146&lt;&gt;"OK","",MOD(10-MOD(SUMPRODUCT(--MID($F146,ROW(INDIRECT("1:"&amp;LEN($F146))),1),IF(MOD(LEN($F146)-ROW(INDIRECT("1:"&amp;LEN($F146))),2)=0,3,1)),10),10))</f>
        <v/>
      </c>
      <c r="H146" s="18">
        <f>IF($G146="","",$F146&amp;TEXT($G146,"0"))</f>
        <v/>
      </c>
      <c r="I146" s="18">
        <f>IF($N146="Válido",$H146,"")</f>
        <v/>
      </c>
      <c r="J146" s="17">
        <f>IF(COUNTA($A146:$F146)=0,"",IF(OR($C146="",$E146="",$F146=""),"Incompleto",IF(NOT(IFERROR($E146=TEXT(--$E146,REPT("0",LEN($E146))),FALSE)),"Prefixo inválido",IF($C146="GTIN-14",IF(MID($F146,2,LEN($E146))=$E146,"OK","Prefixo não confere"),IF(LEFT($F146,LEN($E146))=$E146,"OK","Prefixo não confere")))))</f>
        <v/>
      </c>
      <c r="K146" s="17">
        <f>IF(COUNTA($A146:$F146)=0,"",IF(OR($C146="",$F146=""),"Incompleta",IFERROR(IF(AND(LEN($F146)=VLOOKUP($C146,Listas!$A$2:$B$5,2,FALSE)-1,$F146=TEXT(--$F146,REPT("0",LEN($F146)))),"OK","Base inválida"),"Tipo inválido")))</f>
        <v/>
      </c>
      <c r="L146" s="17">
        <f>IF($H146="","",IF(COUNTIF($H$6:$H$205,$H146)&gt;1,"Duplicado","Único"))</f>
        <v/>
      </c>
      <c r="M146" s="17">
        <f>IF(COUNTA($A146:$F146)=0,"",IF(OR($C146="",$D146=""),"Incompleta",IF(COUNTIFS(Listas!$F$2:$F$8,$C146,Listas!$G$2:$G$8,$D146)&gt;0,"OK","Revisar tipo x nível")))</f>
        <v/>
      </c>
      <c r="N146" s="17">
        <f>IF(COUNTA($A146:$F146)=0,"",IF(OR($A146="",$B146=""),"Cadastro incompleto",IF(OR($C146="",$D146="",$E146="",$F146=""),"Sem código",IF($K146&lt;&gt;"OK","Revisar código",IF($J146&lt;&gt;"OK","Revisar prefixo",IF($L146="Duplicado","Duplicado",IF($M146&lt;&gt;"OK","Revisar embalagem","Válido")))))))</f>
        <v/>
      </c>
      <c r="O146" s="14" t="n"/>
    </row>
    <row r="147" ht="22" customHeight="1">
      <c r="A147" s="13" t="n"/>
      <c r="B147" s="14" t="n"/>
      <c r="C147" s="15" t="n"/>
      <c r="D147" s="15" t="n"/>
      <c r="E147" s="16" t="n"/>
      <c r="F147" s="16" t="n"/>
      <c r="G147" s="17">
        <f>IF($K147&lt;&gt;"OK","",MOD(10-MOD(SUMPRODUCT(--MID($F147,ROW(INDIRECT("1:"&amp;LEN($F147))),1),IF(MOD(LEN($F147)-ROW(INDIRECT("1:"&amp;LEN($F147))),2)=0,3,1)),10),10))</f>
        <v/>
      </c>
      <c r="H147" s="18">
        <f>IF($G147="","",$F147&amp;TEXT($G147,"0"))</f>
        <v/>
      </c>
      <c r="I147" s="18">
        <f>IF($N147="Válido",$H147,"")</f>
        <v/>
      </c>
      <c r="J147" s="17">
        <f>IF(COUNTA($A147:$F147)=0,"",IF(OR($C147="",$E147="",$F147=""),"Incompleto",IF(NOT(IFERROR($E147=TEXT(--$E147,REPT("0",LEN($E147))),FALSE)),"Prefixo inválido",IF($C147="GTIN-14",IF(MID($F147,2,LEN($E147))=$E147,"OK","Prefixo não confere"),IF(LEFT($F147,LEN($E147))=$E147,"OK","Prefixo não confere")))))</f>
        <v/>
      </c>
      <c r="K147" s="17">
        <f>IF(COUNTA($A147:$F147)=0,"",IF(OR($C147="",$F147=""),"Incompleta",IFERROR(IF(AND(LEN($F147)=VLOOKUP($C147,Listas!$A$2:$B$5,2,FALSE)-1,$F147=TEXT(--$F147,REPT("0",LEN($F147)))),"OK","Base inválida"),"Tipo inválido")))</f>
        <v/>
      </c>
      <c r="L147" s="17">
        <f>IF($H147="","",IF(COUNTIF($H$6:$H$205,$H147)&gt;1,"Duplicado","Único"))</f>
        <v/>
      </c>
      <c r="M147" s="17">
        <f>IF(COUNTA($A147:$F147)=0,"",IF(OR($C147="",$D147=""),"Incompleta",IF(COUNTIFS(Listas!$F$2:$F$8,$C147,Listas!$G$2:$G$8,$D147)&gt;0,"OK","Revisar tipo x nível")))</f>
        <v/>
      </c>
      <c r="N147" s="17">
        <f>IF(COUNTA($A147:$F147)=0,"",IF(OR($A147="",$B147=""),"Cadastro incompleto",IF(OR($C147="",$D147="",$E147="",$F147=""),"Sem código",IF($K147&lt;&gt;"OK","Revisar código",IF($J147&lt;&gt;"OK","Revisar prefixo",IF($L147="Duplicado","Duplicado",IF($M147&lt;&gt;"OK","Revisar embalagem","Válido")))))))</f>
        <v/>
      </c>
      <c r="O147" s="14" t="n"/>
    </row>
    <row r="148" ht="22" customHeight="1">
      <c r="A148" s="13" t="n"/>
      <c r="B148" s="14" t="n"/>
      <c r="C148" s="15" t="n"/>
      <c r="D148" s="15" t="n"/>
      <c r="E148" s="16" t="n"/>
      <c r="F148" s="16" t="n"/>
      <c r="G148" s="17">
        <f>IF($K148&lt;&gt;"OK","",MOD(10-MOD(SUMPRODUCT(--MID($F148,ROW(INDIRECT("1:"&amp;LEN($F148))),1),IF(MOD(LEN($F148)-ROW(INDIRECT("1:"&amp;LEN($F148))),2)=0,3,1)),10),10))</f>
        <v/>
      </c>
      <c r="H148" s="18">
        <f>IF($G148="","",$F148&amp;TEXT($G148,"0"))</f>
        <v/>
      </c>
      <c r="I148" s="18">
        <f>IF($N148="Válido",$H148,"")</f>
        <v/>
      </c>
      <c r="J148" s="17">
        <f>IF(COUNTA($A148:$F148)=0,"",IF(OR($C148="",$E148="",$F148=""),"Incompleto",IF(NOT(IFERROR($E148=TEXT(--$E148,REPT("0",LEN($E148))),FALSE)),"Prefixo inválido",IF($C148="GTIN-14",IF(MID($F148,2,LEN($E148))=$E148,"OK","Prefixo não confere"),IF(LEFT($F148,LEN($E148))=$E148,"OK","Prefixo não confere")))))</f>
        <v/>
      </c>
      <c r="K148" s="17">
        <f>IF(COUNTA($A148:$F148)=0,"",IF(OR($C148="",$F148=""),"Incompleta",IFERROR(IF(AND(LEN($F148)=VLOOKUP($C148,Listas!$A$2:$B$5,2,FALSE)-1,$F148=TEXT(--$F148,REPT("0",LEN($F148)))),"OK","Base inválida"),"Tipo inválido")))</f>
        <v/>
      </c>
      <c r="L148" s="17">
        <f>IF($H148="","",IF(COUNTIF($H$6:$H$205,$H148)&gt;1,"Duplicado","Único"))</f>
        <v/>
      </c>
      <c r="M148" s="17">
        <f>IF(COUNTA($A148:$F148)=0,"",IF(OR($C148="",$D148=""),"Incompleta",IF(COUNTIFS(Listas!$F$2:$F$8,$C148,Listas!$G$2:$G$8,$D148)&gt;0,"OK","Revisar tipo x nível")))</f>
        <v/>
      </c>
      <c r="N148" s="17">
        <f>IF(COUNTA($A148:$F148)=0,"",IF(OR($A148="",$B148=""),"Cadastro incompleto",IF(OR($C148="",$D148="",$E148="",$F148=""),"Sem código",IF($K148&lt;&gt;"OK","Revisar código",IF($J148&lt;&gt;"OK","Revisar prefixo",IF($L148="Duplicado","Duplicado",IF($M148&lt;&gt;"OK","Revisar embalagem","Válido")))))))</f>
        <v/>
      </c>
      <c r="O148" s="14" t="n"/>
    </row>
    <row r="149" ht="22" customHeight="1">
      <c r="A149" s="13" t="n"/>
      <c r="B149" s="14" t="n"/>
      <c r="C149" s="15" t="n"/>
      <c r="D149" s="15" t="n"/>
      <c r="E149" s="16" t="n"/>
      <c r="F149" s="16" t="n"/>
      <c r="G149" s="17">
        <f>IF($K149&lt;&gt;"OK","",MOD(10-MOD(SUMPRODUCT(--MID($F149,ROW(INDIRECT("1:"&amp;LEN($F149))),1),IF(MOD(LEN($F149)-ROW(INDIRECT("1:"&amp;LEN($F149))),2)=0,3,1)),10),10))</f>
        <v/>
      </c>
      <c r="H149" s="18">
        <f>IF($G149="","",$F149&amp;TEXT($G149,"0"))</f>
        <v/>
      </c>
      <c r="I149" s="18">
        <f>IF($N149="Válido",$H149,"")</f>
        <v/>
      </c>
      <c r="J149" s="17">
        <f>IF(COUNTA($A149:$F149)=0,"",IF(OR($C149="",$E149="",$F149=""),"Incompleto",IF(NOT(IFERROR($E149=TEXT(--$E149,REPT("0",LEN($E149))),FALSE)),"Prefixo inválido",IF($C149="GTIN-14",IF(MID($F149,2,LEN($E149))=$E149,"OK","Prefixo não confere"),IF(LEFT($F149,LEN($E149))=$E149,"OK","Prefixo não confere")))))</f>
        <v/>
      </c>
      <c r="K149" s="17">
        <f>IF(COUNTA($A149:$F149)=0,"",IF(OR($C149="",$F149=""),"Incompleta",IFERROR(IF(AND(LEN($F149)=VLOOKUP($C149,Listas!$A$2:$B$5,2,FALSE)-1,$F149=TEXT(--$F149,REPT("0",LEN($F149)))),"OK","Base inválida"),"Tipo inválido")))</f>
        <v/>
      </c>
      <c r="L149" s="17">
        <f>IF($H149="","",IF(COUNTIF($H$6:$H$205,$H149)&gt;1,"Duplicado","Único"))</f>
        <v/>
      </c>
      <c r="M149" s="17">
        <f>IF(COUNTA($A149:$F149)=0,"",IF(OR($C149="",$D149=""),"Incompleta",IF(COUNTIFS(Listas!$F$2:$F$8,$C149,Listas!$G$2:$G$8,$D149)&gt;0,"OK","Revisar tipo x nível")))</f>
        <v/>
      </c>
      <c r="N149" s="17">
        <f>IF(COUNTA($A149:$F149)=0,"",IF(OR($A149="",$B149=""),"Cadastro incompleto",IF(OR($C149="",$D149="",$E149="",$F149=""),"Sem código",IF($K149&lt;&gt;"OK","Revisar código",IF($J149&lt;&gt;"OK","Revisar prefixo",IF($L149="Duplicado","Duplicado",IF($M149&lt;&gt;"OK","Revisar embalagem","Válido")))))))</f>
        <v/>
      </c>
      <c r="O149" s="14" t="n"/>
    </row>
    <row r="150" ht="22" customHeight="1">
      <c r="A150" s="13" t="n"/>
      <c r="B150" s="14" t="n"/>
      <c r="C150" s="15" t="n"/>
      <c r="D150" s="15" t="n"/>
      <c r="E150" s="16" t="n"/>
      <c r="F150" s="16" t="n"/>
      <c r="G150" s="17">
        <f>IF($K150&lt;&gt;"OK","",MOD(10-MOD(SUMPRODUCT(--MID($F150,ROW(INDIRECT("1:"&amp;LEN($F150))),1),IF(MOD(LEN($F150)-ROW(INDIRECT("1:"&amp;LEN($F150))),2)=0,3,1)),10),10))</f>
        <v/>
      </c>
      <c r="H150" s="18">
        <f>IF($G150="","",$F150&amp;TEXT($G150,"0"))</f>
        <v/>
      </c>
      <c r="I150" s="18">
        <f>IF($N150="Válido",$H150,"")</f>
        <v/>
      </c>
      <c r="J150" s="17">
        <f>IF(COUNTA($A150:$F150)=0,"",IF(OR($C150="",$E150="",$F150=""),"Incompleto",IF(NOT(IFERROR($E150=TEXT(--$E150,REPT("0",LEN($E150))),FALSE)),"Prefixo inválido",IF($C150="GTIN-14",IF(MID($F150,2,LEN($E150))=$E150,"OK","Prefixo não confere"),IF(LEFT($F150,LEN($E150))=$E150,"OK","Prefixo não confere")))))</f>
        <v/>
      </c>
      <c r="K150" s="17">
        <f>IF(COUNTA($A150:$F150)=0,"",IF(OR($C150="",$F150=""),"Incompleta",IFERROR(IF(AND(LEN($F150)=VLOOKUP($C150,Listas!$A$2:$B$5,2,FALSE)-1,$F150=TEXT(--$F150,REPT("0",LEN($F150)))),"OK","Base inválida"),"Tipo inválido")))</f>
        <v/>
      </c>
      <c r="L150" s="17">
        <f>IF($H150="","",IF(COUNTIF($H$6:$H$205,$H150)&gt;1,"Duplicado","Único"))</f>
        <v/>
      </c>
      <c r="M150" s="17">
        <f>IF(COUNTA($A150:$F150)=0,"",IF(OR($C150="",$D150=""),"Incompleta",IF(COUNTIFS(Listas!$F$2:$F$8,$C150,Listas!$G$2:$G$8,$D150)&gt;0,"OK","Revisar tipo x nível")))</f>
        <v/>
      </c>
      <c r="N150" s="17">
        <f>IF(COUNTA($A150:$F150)=0,"",IF(OR($A150="",$B150=""),"Cadastro incompleto",IF(OR($C150="",$D150="",$E150="",$F150=""),"Sem código",IF($K150&lt;&gt;"OK","Revisar código",IF($J150&lt;&gt;"OK","Revisar prefixo",IF($L150="Duplicado","Duplicado",IF($M150&lt;&gt;"OK","Revisar embalagem","Válido")))))))</f>
        <v/>
      </c>
      <c r="O150" s="14" t="n"/>
    </row>
    <row r="151" ht="22" customHeight="1">
      <c r="A151" s="13" t="n"/>
      <c r="B151" s="14" t="n"/>
      <c r="C151" s="15" t="n"/>
      <c r="D151" s="15" t="n"/>
      <c r="E151" s="16" t="n"/>
      <c r="F151" s="16" t="n"/>
      <c r="G151" s="17">
        <f>IF($K151&lt;&gt;"OK","",MOD(10-MOD(SUMPRODUCT(--MID($F151,ROW(INDIRECT("1:"&amp;LEN($F151))),1),IF(MOD(LEN($F151)-ROW(INDIRECT("1:"&amp;LEN($F151))),2)=0,3,1)),10),10))</f>
        <v/>
      </c>
      <c r="H151" s="18">
        <f>IF($G151="","",$F151&amp;TEXT($G151,"0"))</f>
        <v/>
      </c>
      <c r="I151" s="18">
        <f>IF($N151="Válido",$H151,"")</f>
        <v/>
      </c>
      <c r="J151" s="17">
        <f>IF(COUNTA($A151:$F151)=0,"",IF(OR($C151="",$E151="",$F151=""),"Incompleto",IF(NOT(IFERROR($E151=TEXT(--$E151,REPT("0",LEN($E151))),FALSE)),"Prefixo inválido",IF($C151="GTIN-14",IF(MID($F151,2,LEN($E151))=$E151,"OK","Prefixo não confere"),IF(LEFT($F151,LEN($E151))=$E151,"OK","Prefixo não confere")))))</f>
        <v/>
      </c>
      <c r="K151" s="17">
        <f>IF(COUNTA($A151:$F151)=0,"",IF(OR($C151="",$F151=""),"Incompleta",IFERROR(IF(AND(LEN($F151)=VLOOKUP($C151,Listas!$A$2:$B$5,2,FALSE)-1,$F151=TEXT(--$F151,REPT("0",LEN($F151)))),"OK","Base inválida"),"Tipo inválido")))</f>
        <v/>
      </c>
      <c r="L151" s="17">
        <f>IF($H151="","",IF(COUNTIF($H$6:$H$205,$H151)&gt;1,"Duplicado","Único"))</f>
        <v/>
      </c>
      <c r="M151" s="17">
        <f>IF(COUNTA($A151:$F151)=0,"",IF(OR($C151="",$D151=""),"Incompleta",IF(COUNTIFS(Listas!$F$2:$F$8,$C151,Listas!$G$2:$G$8,$D151)&gt;0,"OK","Revisar tipo x nível")))</f>
        <v/>
      </c>
      <c r="N151" s="17">
        <f>IF(COUNTA($A151:$F151)=0,"",IF(OR($A151="",$B151=""),"Cadastro incompleto",IF(OR($C151="",$D151="",$E151="",$F151=""),"Sem código",IF($K151&lt;&gt;"OK","Revisar código",IF($J151&lt;&gt;"OK","Revisar prefixo",IF($L151="Duplicado","Duplicado",IF($M151&lt;&gt;"OK","Revisar embalagem","Válido")))))))</f>
        <v/>
      </c>
      <c r="O151" s="14" t="n"/>
    </row>
    <row r="152" ht="22" customHeight="1">
      <c r="A152" s="13" t="n"/>
      <c r="B152" s="14" t="n"/>
      <c r="C152" s="15" t="n"/>
      <c r="D152" s="15" t="n"/>
      <c r="E152" s="16" t="n"/>
      <c r="F152" s="16" t="n"/>
      <c r="G152" s="17">
        <f>IF($K152&lt;&gt;"OK","",MOD(10-MOD(SUMPRODUCT(--MID($F152,ROW(INDIRECT("1:"&amp;LEN($F152))),1),IF(MOD(LEN($F152)-ROW(INDIRECT("1:"&amp;LEN($F152))),2)=0,3,1)),10),10))</f>
        <v/>
      </c>
      <c r="H152" s="18">
        <f>IF($G152="","",$F152&amp;TEXT($G152,"0"))</f>
        <v/>
      </c>
      <c r="I152" s="18">
        <f>IF($N152="Válido",$H152,"")</f>
        <v/>
      </c>
      <c r="J152" s="17">
        <f>IF(COUNTA($A152:$F152)=0,"",IF(OR($C152="",$E152="",$F152=""),"Incompleto",IF(NOT(IFERROR($E152=TEXT(--$E152,REPT("0",LEN($E152))),FALSE)),"Prefixo inválido",IF($C152="GTIN-14",IF(MID($F152,2,LEN($E152))=$E152,"OK","Prefixo não confere"),IF(LEFT($F152,LEN($E152))=$E152,"OK","Prefixo não confere")))))</f>
        <v/>
      </c>
      <c r="K152" s="17">
        <f>IF(COUNTA($A152:$F152)=0,"",IF(OR($C152="",$F152=""),"Incompleta",IFERROR(IF(AND(LEN($F152)=VLOOKUP($C152,Listas!$A$2:$B$5,2,FALSE)-1,$F152=TEXT(--$F152,REPT("0",LEN($F152)))),"OK","Base inválida"),"Tipo inválido")))</f>
        <v/>
      </c>
      <c r="L152" s="17">
        <f>IF($H152="","",IF(COUNTIF($H$6:$H$205,$H152)&gt;1,"Duplicado","Único"))</f>
        <v/>
      </c>
      <c r="M152" s="17">
        <f>IF(COUNTA($A152:$F152)=0,"",IF(OR($C152="",$D152=""),"Incompleta",IF(COUNTIFS(Listas!$F$2:$F$8,$C152,Listas!$G$2:$G$8,$D152)&gt;0,"OK","Revisar tipo x nível")))</f>
        <v/>
      </c>
      <c r="N152" s="17">
        <f>IF(COUNTA($A152:$F152)=0,"",IF(OR($A152="",$B152=""),"Cadastro incompleto",IF(OR($C152="",$D152="",$E152="",$F152=""),"Sem código",IF($K152&lt;&gt;"OK","Revisar código",IF($J152&lt;&gt;"OK","Revisar prefixo",IF($L152="Duplicado","Duplicado",IF($M152&lt;&gt;"OK","Revisar embalagem","Válido")))))))</f>
        <v/>
      </c>
      <c r="O152" s="14" t="n"/>
    </row>
    <row r="153" ht="22" customHeight="1">
      <c r="A153" s="13" t="n"/>
      <c r="B153" s="14" t="n"/>
      <c r="C153" s="15" t="n"/>
      <c r="D153" s="15" t="n"/>
      <c r="E153" s="16" t="n"/>
      <c r="F153" s="16" t="n"/>
      <c r="G153" s="17">
        <f>IF($K153&lt;&gt;"OK","",MOD(10-MOD(SUMPRODUCT(--MID($F153,ROW(INDIRECT("1:"&amp;LEN($F153))),1),IF(MOD(LEN($F153)-ROW(INDIRECT("1:"&amp;LEN($F153))),2)=0,3,1)),10),10))</f>
        <v/>
      </c>
      <c r="H153" s="18">
        <f>IF($G153="","",$F153&amp;TEXT($G153,"0"))</f>
        <v/>
      </c>
      <c r="I153" s="18">
        <f>IF($N153="Válido",$H153,"")</f>
        <v/>
      </c>
      <c r="J153" s="17">
        <f>IF(COUNTA($A153:$F153)=0,"",IF(OR($C153="",$E153="",$F153=""),"Incompleto",IF(NOT(IFERROR($E153=TEXT(--$E153,REPT("0",LEN($E153))),FALSE)),"Prefixo inválido",IF($C153="GTIN-14",IF(MID($F153,2,LEN($E153))=$E153,"OK","Prefixo não confere"),IF(LEFT($F153,LEN($E153))=$E153,"OK","Prefixo não confere")))))</f>
        <v/>
      </c>
      <c r="K153" s="17">
        <f>IF(COUNTA($A153:$F153)=0,"",IF(OR($C153="",$F153=""),"Incompleta",IFERROR(IF(AND(LEN($F153)=VLOOKUP($C153,Listas!$A$2:$B$5,2,FALSE)-1,$F153=TEXT(--$F153,REPT("0",LEN($F153)))),"OK","Base inválida"),"Tipo inválido")))</f>
        <v/>
      </c>
      <c r="L153" s="17">
        <f>IF($H153="","",IF(COUNTIF($H$6:$H$205,$H153)&gt;1,"Duplicado","Único"))</f>
        <v/>
      </c>
      <c r="M153" s="17">
        <f>IF(COUNTA($A153:$F153)=0,"",IF(OR($C153="",$D153=""),"Incompleta",IF(COUNTIFS(Listas!$F$2:$F$8,$C153,Listas!$G$2:$G$8,$D153)&gt;0,"OK","Revisar tipo x nível")))</f>
        <v/>
      </c>
      <c r="N153" s="17">
        <f>IF(COUNTA($A153:$F153)=0,"",IF(OR($A153="",$B153=""),"Cadastro incompleto",IF(OR($C153="",$D153="",$E153="",$F153=""),"Sem código",IF($K153&lt;&gt;"OK","Revisar código",IF($J153&lt;&gt;"OK","Revisar prefixo",IF($L153="Duplicado","Duplicado",IF($M153&lt;&gt;"OK","Revisar embalagem","Válido")))))))</f>
        <v/>
      </c>
      <c r="O153" s="14" t="n"/>
    </row>
    <row r="154" ht="22" customHeight="1">
      <c r="A154" s="13" t="n"/>
      <c r="B154" s="14" t="n"/>
      <c r="C154" s="15" t="n"/>
      <c r="D154" s="15" t="n"/>
      <c r="E154" s="16" t="n"/>
      <c r="F154" s="16" t="n"/>
      <c r="G154" s="17">
        <f>IF($K154&lt;&gt;"OK","",MOD(10-MOD(SUMPRODUCT(--MID($F154,ROW(INDIRECT("1:"&amp;LEN($F154))),1),IF(MOD(LEN($F154)-ROW(INDIRECT("1:"&amp;LEN($F154))),2)=0,3,1)),10),10))</f>
        <v/>
      </c>
      <c r="H154" s="18">
        <f>IF($G154="","",$F154&amp;TEXT($G154,"0"))</f>
        <v/>
      </c>
      <c r="I154" s="18">
        <f>IF($N154="Válido",$H154,"")</f>
        <v/>
      </c>
      <c r="J154" s="17">
        <f>IF(COUNTA($A154:$F154)=0,"",IF(OR($C154="",$E154="",$F154=""),"Incompleto",IF(NOT(IFERROR($E154=TEXT(--$E154,REPT("0",LEN($E154))),FALSE)),"Prefixo inválido",IF($C154="GTIN-14",IF(MID($F154,2,LEN($E154))=$E154,"OK","Prefixo não confere"),IF(LEFT($F154,LEN($E154))=$E154,"OK","Prefixo não confere")))))</f>
        <v/>
      </c>
      <c r="K154" s="17">
        <f>IF(COUNTA($A154:$F154)=0,"",IF(OR($C154="",$F154=""),"Incompleta",IFERROR(IF(AND(LEN($F154)=VLOOKUP($C154,Listas!$A$2:$B$5,2,FALSE)-1,$F154=TEXT(--$F154,REPT("0",LEN($F154)))),"OK","Base inválida"),"Tipo inválido")))</f>
        <v/>
      </c>
      <c r="L154" s="17">
        <f>IF($H154="","",IF(COUNTIF($H$6:$H$205,$H154)&gt;1,"Duplicado","Único"))</f>
        <v/>
      </c>
      <c r="M154" s="17">
        <f>IF(COUNTA($A154:$F154)=0,"",IF(OR($C154="",$D154=""),"Incompleta",IF(COUNTIFS(Listas!$F$2:$F$8,$C154,Listas!$G$2:$G$8,$D154)&gt;0,"OK","Revisar tipo x nível")))</f>
        <v/>
      </c>
      <c r="N154" s="17">
        <f>IF(COUNTA($A154:$F154)=0,"",IF(OR($A154="",$B154=""),"Cadastro incompleto",IF(OR($C154="",$D154="",$E154="",$F154=""),"Sem código",IF($K154&lt;&gt;"OK","Revisar código",IF($J154&lt;&gt;"OK","Revisar prefixo",IF($L154="Duplicado","Duplicado",IF($M154&lt;&gt;"OK","Revisar embalagem","Válido")))))))</f>
        <v/>
      </c>
      <c r="O154" s="14" t="n"/>
    </row>
    <row r="155" ht="22" customHeight="1">
      <c r="A155" s="13" t="n"/>
      <c r="B155" s="14" t="n"/>
      <c r="C155" s="15" t="n"/>
      <c r="D155" s="15" t="n"/>
      <c r="E155" s="16" t="n"/>
      <c r="F155" s="16" t="n"/>
      <c r="G155" s="17">
        <f>IF($K155&lt;&gt;"OK","",MOD(10-MOD(SUMPRODUCT(--MID($F155,ROW(INDIRECT("1:"&amp;LEN($F155))),1),IF(MOD(LEN($F155)-ROW(INDIRECT("1:"&amp;LEN($F155))),2)=0,3,1)),10),10))</f>
        <v/>
      </c>
      <c r="H155" s="18">
        <f>IF($G155="","",$F155&amp;TEXT($G155,"0"))</f>
        <v/>
      </c>
      <c r="I155" s="18">
        <f>IF($N155="Válido",$H155,"")</f>
        <v/>
      </c>
      <c r="J155" s="17">
        <f>IF(COUNTA($A155:$F155)=0,"",IF(OR($C155="",$E155="",$F155=""),"Incompleto",IF(NOT(IFERROR($E155=TEXT(--$E155,REPT("0",LEN($E155))),FALSE)),"Prefixo inválido",IF($C155="GTIN-14",IF(MID($F155,2,LEN($E155))=$E155,"OK","Prefixo não confere"),IF(LEFT($F155,LEN($E155))=$E155,"OK","Prefixo não confere")))))</f>
        <v/>
      </c>
      <c r="K155" s="17">
        <f>IF(COUNTA($A155:$F155)=0,"",IF(OR($C155="",$F155=""),"Incompleta",IFERROR(IF(AND(LEN($F155)=VLOOKUP($C155,Listas!$A$2:$B$5,2,FALSE)-1,$F155=TEXT(--$F155,REPT("0",LEN($F155)))),"OK","Base inválida"),"Tipo inválido")))</f>
        <v/>
      </c>
      <c r="L155" s="17">
        <f>IF($H155="","",IF(COUNTIF($H$6:$H$205,$H155)&gt;1,"Duplicado","Único"))</f>
        <v/>
      </c>
      <c r="M155" s="17">
        <f>IF(COUNTA($A155:$F155)=0,"",IF(OR($C155="",$D155=""),"Incompleta",IF(COUNTIFS(Listas!$F$2:$F$8,$C155,Listas!$G$2:$G$8,$D155)&gt;0,"OK","Revisar tipo x nível")))</f>
        <v/>
      </c>
      <c r="N155" s="17">
        <f>IF(COUNTA($A155:$F155)=0,"",IF(OR($A155="",$B155=""),"Cadastro incompleto",IF(OR($C155="",$D155="",$E155="",$F155=""),"Sem código",IF($K155&lt;&gt;"OK","Revisar código",IF($J155&lt;&gt;"OK","Revisar prefixo",IF($L155="Duplicado","Duplicado",IF($M155&lt;&gt;"OK","Revisar embalagem","Válido")))))))</f>
        <v/>
      </c>
      <c r="O155" s="14" t="n"/>
    </row>
    <row r="156" ht="22" customHeight="1">
      <c r="A156" s="13" t="n"/>
      <c r="B156" s="14" t="n"/>
      <c r="C156" s="15" t="n"/>
      <c r="D156" s="15" t="n"/>
      <c r="E156" s="16" t="n"/>
      <c r="F156" s="16" t="n"/>
      <c r="G156" s="17">
        <f>IF($K156&lt;&gt;"OK","",MOD(10-MOD(SUMPRODUCT(--MID($F156,ROW(INDIRECT("1:"&amp;LEN($F156))),1),IF(MOD(LEN($F156)-ROW(INDIRECT("1:"&amp;LEN($F156))),2)=0,3,1)),10),10))</f>
        <v/>
      </c>
      <c r="H156" s="18">
        <f>IF($G156="","",$F156&amp;TEXT($G156,"0"))</f>
        <v/>
      </c>
      <c r="I156" s="18">
        <f>IF($N156="Válido",$H156,"")</f>
        <v/>
      </c>
      <c r="J156" s="17">
        <f>IF(COUNTA($A156:$F156)=0,"",IF(OR($C156="",$E156="",$F156=""),"Incompleto",IF(NOT(IFERROR($E156=TEXT(--$E156,REPT("0",LEN($E156))),FALSE)),"Prefixo inválido",IF($C156="GTIN-14",IF(MID($F156,2,LEN($E156))=$E156,"OK","Prefixo não confere"),IF(LEFT($F156,LEN($E156))=$E156,"OK","Prefixo não confere")))))</f>
        <v/>
      </c>
      <c r="K156" s="17">
        <f>IF(COUNTA($A156:$F156)=0,"",IF(OR($C156="",$F156=""),"Incompleta",IFERROR(IF(AND(LEN($F156)=VLOOKUP($C156,Listas!$A$2:$B$5,2,FALSE)-1,$F156=TEXT(--$F156,REPT("0",LEN($F156)))),"OK","Base inválida"),"Tipo inválido")))</f>
        <v/>
      </c>
      <c r="L156" s="17">
        <f>IF($H156="","",IF(COUNTIF($H$6:$H$205,$H156)&gt;1,"Duplicado","Único"))</f>
        <v/>
      </c>
      <c r="M156" s="17">
        <f>IF(COUNTA($A156:$F156)=0,"",IF(OR($C156="",$D156=""),"Incompleta",IF(COUNTIFS(Listas!$F$2:$F$8,$C156,Listas!$G$2:$G$8,$D156)&gt;0,"OK","Revisar tipo x nível")))</f>
        <v/>
      </c>
      <c r="N156" s="17">
        <f>IF(COUNTA($A156:$F156)=0,"",IF(OR($A156="",$B156=""),"Cadastro incompleto",IF(OR($C156="",$D156="",$E156="",$F156=""),"Sem código",IF($K156&lt;&gt;"OK","Revisar código",IF($J156&lt;&gt;"OK","Revisar prefixo",IF($L156="Duplicado","Duplicado",IF($M156&lt;&gt;"OK","Revisar embalagem","Válido")))))))</f>
        <v/>
      </c>
      <c r="O156" s="14" t="n"/>
    </row>
    <row r="157" ht="22" customHeight="1">
      <c r="A157" s="13" t="n"/>
      <c r="B157" s="14" t="n"/>
      <c r="C157" s="15" t="n"/>
      <c r="D157" s="15" t="n"/>
      <c r="E157" s="16" t="n"/>
      <c r="F157" s="16" t="n"/>
      <c r="G157" s="17">
        <f>IF($K157&lt;&gt;"OK","",MOD(10-MOD(SUMPRODUCT(--MID($F157,ROW(INDIRECT("1:"&amp;LEN($F157))),1),IF(MOD(LEN($F157)-ROW(INDIRECT("1:"&amp;LEN($F157))),2)=0,3,1)),10),10))</f>
        <v/>
      </c>
      <c r="H157" s="18">
        <f>IF($G157="","",$F157&amp;TEXT($G157,"0"))</f>
        <v/>
      </c>
      <c r="I157" s="18">
        <f>IF($N157="Válido",$H157,"")</f>
        <v/>
      </c>
      <c r="J157" s="17">
        <f>IF(COUNTA($A157:$F157)=0,"",IF(OR($C157="",$E157="",$F157=""),"Incompleto",IF(NOT(IFERROR($E157=TEXT(--$E157,REPT("0",LEN($E157))),FALSE)),"Prefixo inválido",IF($C157="GTIN-14",IF(MID($F157,2,LEN($E157))=$E157,"OK","Prefixo não confere"),IF(LEFT($F157,LEN($E157))=$E157,"OK","Prefixo não confere")))))</f>
        <v/>
      </c>
      <c r="K157" s="17">
        <f>IF(COUNTA($A157:$F157)=0,"",IF(OR($C157="",$F157=""),"Incompleta",IFERROR(IF(AND(LEN($F157)=VLOOKUP($C157,Listas!$A$2:$B$5,2,FALSE)-1,$F157=TEXT(--$F157,REPT("0",LEN($F157)))),"OK","Base inválida"),"Tipo inválido")))</f>
        <v/>
      </c>
      <c r="L157" s="17">
        <f>IF($H157="","",IF(COUNTIF($H$6:$H$205,$H157)&gt;1,"Duplicado","Único"))</f>
        <v/>
      </c>
      <c r="M157" s="17">
        <f>IF(COUNTA($A157:$F157)=0,"",IF(OR($C157="",$D157=""),"Incompleta",IF(COUNTIFS(Listas!$F$2:$F$8,$C157,Listas!$G$2:$G$8,$D157)&gt;0,"OK","Revisar tipo x nível")))</f>
        <v/>
      </c>
      <c r="N157" s="17">
        <f>IF(COUNTA($A157:$F157)=0,"",IF(OR($A157="",$B157=""),"Cadastro incompleto",IF(OR($C157="",$D157="",$E157="",$F157=""),"Sem código",IF($K157&lt;&gt;"OK","Revisar código",IF($J157&lt;&gt;"OK","Revisar prefixo",IF($L157="Duplicado","Duplicado",IF($M157&lt;&gt;"OK","Revisar embalagem","Válido")))))))</f>
        <v/>
      </c>
      <c r="O157" s="14" t="n"/>
    </row>
    <row r="158" ht="22" customHeight="1">
      <c r="A158" s="13" t="n"/>
      <c r="B158" s="14" t="n"/>
      <c r="C158" s="15" t="n"/>
      <c r="D158" s="15" t="n"/>
      <c r="E158" s="16" t="n"/>
      <c r="F158" s="16" t="n"/>
      <c r="G158" s="17">
        <f>IF($K158&lt;&gt;"OK","",MOD(10-MOD(SUMPRODUCT(--MID($F158,ROW(INDIRECT("1:"&amp;LEN($F158))),1),IF(MOD(LEN($F158)-ROW(INDIRECT("1:"&amp;LEN($F158))),2)=0,3,1)),10),10))</f>
        <v/>
      </c>
      <c r="H158" s="18">
        <f>IF($G158="","",$F158&amp;TEXT($G158,"0"))</f>
        <v/>
      </c>
      <c r="I158" s="18">
        <f>IF($N158="Válido",$H158,"")</f>
        <v/>
      </c>
      <c r="J158" s="17">
        <f>IF(COUNTA($A158:$F158)=0,"",IF(OR($C158="",$E158="",$F158=""),"Incompleto",IF(NOT(IFERROR($E158=TEXT(--$E158,REPT("0",LEN($E158))),FALSE)),"Prefixo inválido",IF($C158="GTIN-14",IF(MID($F158,2,LEN($E158))=$E158,"OK","Prefixo não confere"),IF(LEFT($F158,LEN($E158))=$E158,"OK","Prefixo não confere")))))</f>
        <v/>
      </c>
      <c r="K158" s="17">
        <f>IF(COUNTA($A158:$F158)=0,"",IF(OR($C158="",$F158=""),"Incompleta",IFERROR(IF(AND(LEN($F158)=VLOOKUP($C158,Listas!$A$2:$B$5,2,FALSE)-1,$F158=TEXT(--$F158,REPT("0",LEN($F158)))),"OK","Base inválida"),"Tipo inválido")))</f>
        <v/>
      </c>
      <c r="L158" s="17">
        <f>IF($H158="","",IF(COUNTIF($H$6:$H$205,$H158)&gt;1,"Duplicado","Único"))</f>
        <v/>
      </c>
      <c r="M158" s="17">
        <f>IF(COUNTA($A158:$F158)=0,"",IF(OR($C158="",$D158=""),"Incompleta",IF(COUNTIFS(Listas!$F$2:$F$8,$C158,Listas!$G$2:$G$8,$D158)&gt;0,"OK","Revisar tipo x nível")))</f>
        <v/>
      </c>
      <c r="N158" s="17">
        <f>IF(COUNTA($A158:$F158)=0,"",IF(OR($A158="",$B158=""),"Cadastro incompleto",IF(OR($C158="",$D158="",$E158="",$F158=""),"Sem código",IF($K158&lt;&gt;"OK","Revisar código",IF($J158&lt;&gt;"OK","Revisar prefixo",IF($L158="Duplicado","Duplicado",IF($M158&lt;&gt;"OK","Revisar embalagem","Válido")))))))</f>
        <v/>
      </c>
      <c r="O158" s="14" t="n"/>
    </row>
    <row r="159" ht="22" customHeight="1">
      <c r="A159" s="13" t="n"/>
      <c r="B159" s="14" t="n"/>
      <c r="C159" s="15" t="n"/>
      <c r="D159" s="15" t="n"/>
      <c r="E159" s="16" t="n"/>
      <c r="F159" s="16" t="n"/>
      <c r="G159" s="17">
        <f>IF($K159&lt;&gt;"OK","",MOD(10-MOD(SUMPRODUCT(--MID($F159,ROW(INDIRECT("1:"&amp;LEN($F159))),1),IF(MOD(LEN($F159)-ROW(INDIRECT("1:"&amp;LEN($F159))),2)=0,3,1)),10),10))</f>
        <v/>
      </c>
      <c r="H159" s="18">
        <f>IF($G159="","",$F159&amp;TEXT($G159,"0"))</f>
        <v/>
      </c>
      <c r="I159" s="18">
        <f>IF($N159="Válido",$H159,"")</f>
        <v/>
      </c>
      <c r="J159" s="17">
        <f>IF(COUNTA($A159:$F159)=0,"",IF(OR($C159="",$E159="",$F159=""),"Incompleto",IF(NOT(IFERROR($E159=TEXT(--$E159,REPT("0",LEN($E159))),FALSE)),"Prefixo inválido",IF($C159="GTIN-14",IF(MID($F159,2,LEN($E159))=$E159,"OK","Prefixo não confere"),IF(LEFT($F159,LEN($E159))=$E159,"OK","Prefixo não confere")))))</f>
        <v/>
      </c>
      <c r="K159" s="17">
        <f>IF(COUNTA($A159:$F159)=0,"",IF(OR($C159="",$F159=""),"Incompleta",IFERROR(IF(AND(LEN($F159)=VLOOKUP($C159,Listas!$A$2:$B$5,2,FALSE)-1,$F159=TEXT(--$F159,REPT("0",LEN($F159)))),"OK","Base inválida"),"Tipo inválido")))</f>
        <v/>
      </c>
      <c r="L159" s="17">
        <f>IF($H159="","",IF(COUNTIF($H$6:$H$205,$H159)&gt;1,"Duplicado","Único"))</f>
        <v/>
      </c>
      <c r="M159" s="17">
        <f>IF(COUNTA($A159:$F159)=0,"",IF(OR($C159="",$D159=""),"Incompleta",IF(COUNTIFS(Listas!$F$2:$F$8,$C159,Listas!$G$2:$G$8,$D159)&gt;0,"OK","Revisar tipo x nível")))</f>
        <v/>
      </c>
      <c r="N159" s="17">
        <f>IF(COUNTA($A159:$F159)=0,"",IF(OR($A159="",$B159=""),"Cadastro incompleto",IF(OR($C159="",$D159="",$E159="",$F159=""),"Sem código",IF($K159&lt;&gt;"OK","Revisar código",IF($J159&lt;&gt;"OK","Revisar prefixo",IF($L159="Duplicado","Duplicado",IF($M159&lt;&gt;"OK","Revisar embalagem","Válido")))))))</f>
        <v/>
      </c>
      <c r="O159" s="14" t="n"/>
    </row>
    <row r="160" ht="22" customHeight="1">
      <c r="A160" s="13" t="n"/>
      <c r="B160" s="14" t="n"/>
      <c r="C160" s="15" t="n"/>
      <c r="D160" s="15" t="n"/>
      <c r="E160" s="16" t="n"/>
      <c r="F160" s="16" t="n"/>
      <c r="G160" s="17">
        <f>IF($K160&lt;&gt;"OK","",MOD(10-MOD(SUMPRODUCT(--MID($F160,ROW(INDIRECT("1:"&amp;LEN($F160))),1),IF(MOD(LEN($F160)-ROW(INDIRECT("1:"&amp;LEN($F160))),2)=0,3,1)),10),10))</f>
        <v/>
      </c>
      <c r="H160" s="18">
        <f>IF($G160="","",$F160&amp;TEXT($G160,"0"))</f>
        <v/>
      </c>
      <c r="I160" s="18">
        <f>IF($N160="Válido",$H160,"")</f>
        <v/>
      </c>
      <c r="J160" s="17">
        <f>IF(COUNTA($A160:$F160)=0,"",IF(OR($C160="",$E160="",$F160=""),"Incompleto",IF(NOT(IFERROR($E160=TEXT(--$E160,REPT("0",LEN($E160))),FALSE)),"Prefixo inválido",IF($C160="GTIN-14",IF(MID($F160,2,LEN($E160))=$E160,"OK","Prefixo não confere"),IF(LEFT($F160,LEN($E160))=$E160,"OK","Prefixo não confere")))))</f>
        <v/>
      </c>
      <c r="K160" s="17">
        <f>IF(COUNTA($A160:$F160)=0,"",IF(OR($C160="",$F160=""),"Incompleta",IFERROR(IF(AND(LEN($F160)=VLOOKUP($C160,Listas!$A$2:$B$5,2,FALSE)-1,$F160=TEXT(--$F160,REPT("0",LEN($F160)))),"OK","Base inválida"),"Tipo inválido")))</f>
        <v/>
      </c>
      <c r="L160" s="17">
        <f>IF($H160="","",IF(COUNTIF($H$6:$H$205,$H160)&gt;1,"Duplicado","Único"))</f>
        <v/>
      </c>
      <c r="M160" s="17">
        <f>IF(COUNTA($A160:$F160)=0,"",IF(OR($C160="",$D160=""),"Incompleta",IF(COUNTIFS(Listas!$F$2:$F$8,$C160,Listas!$G$2:$G$8,$D160)&gt;0,"OK","Revisar tipo x nível")))</f>
        <v/>
      </c>
      <c r="N160" s="17">
        <f>IF(COUNTA($A160:$F160)=0,"",IF(OR($A160="",$B160=""),"Cadastro incompleto",IF(OR($C160="",$D160="",$E160="",$F160=""),"Sem código",IF($K160&lt;&gt;"OK","Revisar código",IF($J160&lt;&gt;"OK","Revisar prefixo",IF($L160="Duplicado","Duplicado",IF($M160&lt;&gt;"OK","Revisar embalagem","Válido")))))))</f>
        <v/>
      </c>
      <c r="O160" s="14" t="n"/>
    </row>
    <row r="161" ht="22" customHeight="1">
      <c r="A161" s="13" t="n"/>
      <c r="B161" s="14" t="n"/>
      <c r="C161" s="15" t="n"/>
      <c r="D161" s="15" t="n"/>
      <c r="E161" s="16" t="n"/>
      <c r="F161" s="16" t="n"/>
      <c r="G161" s="17">
        <f>IF($K161&lt;&gt;"OK","",MOD(10-MOD(SUMPRODUCT(--MID($F161,ROW(INDIRECT("1:"&amp;LEN($F161))),1),IF(MOD(LEN($F161)-ROW(INDIRECT("1:"&amp;LEN($F161))),2)=0,3,1)),10),10))</f>
        <v/>
      </c>
      <c r="H161" s="18">
        <f>IF($G161="","",$F161&amp;TEXT($G161,"0"))</f>
        <v/>
      </c>
      <c r="I161" s="18">
        <f>IF($N161="Válido",$H161,"")</f>
        <v/>
      </c>
      <c r="J161" s="17">
        <f>IF(COUNTA($A161:$F161)=0,"",IF(OR($C161="",$E161="",$F161=""),"Incompleto",IF(NOT(IFERROR($E161=TEXT(--$E161,REPT("0",LEN($E161))),FALSE)),"Prefixo inválido",IF($C161="GTIN-14",IF(MID($F161,2,LEN($E161))=$E161,"OK","Prefixo não confere"),IF(LEFT($F161,LEN($E161))=$E161,"OK","Prefixo não confere")))))</f>
        <v/>
      </c>
      <c r="K161" s="17">
        <f>IF(COUNTA($A161:$F161)=0,"",IF(OR($C161="",$F161=""),"Incompleta",IFERROR(IF(AND(LEN($F161)=VLOOKUP($C161,Listas!$A$2:$B$5,2,FALSE)-1,$F161=TEXT(--$F161,REPT("0",LEN($F161)))),"OK","Base inválida"),"Tipo inválido")))</f>
        <v/>
      </c>
      <c r="L161" s="17">
        <f>IF($H161="","",IF(COUNTIF($H$6:$H$205,$H161)&gt;1,"Duplicado","Único"))</f>
        <v/>
      </c>
      <c r="M161" s="17">
        <f>IF(COUNTA($A161:$F161)=0,"",IF(OR($C161="",$D161=""),"Incompleta",IF(COUNTIFS(Listas!$F$2:$F$8,$C161,Listas!$G$2:$G$8,$D161)&gt;0,"OK","Revisar tipo x nível")))</f>
        <v/>
      </c>
      <c r="N161" s="17">
        <f>IF(COUNTA($A161:$F161)=0,"",IF(OR($A161="",$B161=""),"Cadastro incompleto",IF(OR($C161="",$D161="",$E161="",$F161=""),"Sem código",IF($K161&lt;&gt;"OK","Revisar código",IF($J161&lt;&gt;"OK","Revisar prefixo",IF($L161="Duplicado","Duplicado",IF($M161&lt;&gt;"OK","Revisar embalagem","Válido")))))))</f>
        <v/>
      </c>
      <c r="O161" s="14" t="n"/>
    </row>
    <row r="162" ht="22" customHeight="1">
      <c r="A162" s="13" t="n"/>
      <c r="B162" s="14" t="n"/>
      <c r="C162" s="15" t="n"/>
      <c r="D162" s="15" t="n"/>
      <c r="E162" s="16" t="n"/>
      <c r="F162" s="16" t="n"/>
      <c r="G162" s="17">
        <f>IF($K162&lt;&gt;"OK","",MOD(10-MOD(SUMPRODUCT(--MID($F162,ROW(INDIRECT("1:"&amp;LEN($F162))),1),IF(MOD(LEN($F162)-ROW(INDIRECT("1:"&amp;LEN($F162))),2)=0,3,1)),10),10))</f>
        <v/>
      </c>
      <c r="H162" s="18">
        <f>IF($G162="","",$F162&amp;TEXT($G162,"0"))</f>
        <v/>
      </c>
      <c r="I162" s="18">
        <f>IF($N162="Válido",$H162,"")</f>
        <v/>
      </c>
      <c r="J162" s="17">
        <f>IF(COUNTA($A162:$F162)=0,"",IF(OR($C162="",$E162="",$F162=""),"Incompleto",IF(NOT(IFERROR($E162=TEXT(--$E162,REPT("0",LEN($E162))),FALSE)),"Prefixo inválido",IF($C162="GTIN-14",IF(MID($F162,2,LEN($E162))=$E162,"OK","Prefixo não confere"),IF(LEFT($F162,LEN($E162))=$E162,"OK","Prefixo não confere")))))</f>
        <v/>
      </c>
      <c r="K162" s="17">
        <f>IF(COUNTA($A162:$F162)=0,"",IF(OR($C162="",$F162=""),"Incompleta",IFERROR(IF(AND(LEN($F162)=VLOOKUP($C162,Listas!$A$2:$B$5,2,FALSE)-1,$F162=TEXT(--$F162,REPT("0",LEN($F162)))),"OK","Base inválida"),"Tipo inválido")))</f>
        <v/>
      </c>
      <c r="L162" s="17">
        <f>IF($H162="","",IF(COUNTIF($H$6:$H$205,$H162)&gt;1,"Duplicado","Único"))</f>
        <v/>
      </c>
      <c r="M162" s="17">
        <f>IF(COUNTA($A162:$F162)=0,"",IF(OR($C162="",$D162=""),"Incompleta",IF(COUNTIFS(Listas!$F$2:$F$8,$C162,Listas!$G$2:$G$8,$D162)&gt;0,"OK","Revisar tipo x nível")))</f>
        <v/>
      </c>
      <c r="N162" s="17">
        <f>IF(COUNTA($A162:$F162)=0,"",IF(OR($A162="",$B162=""),"Cadastro incompleto",IF(OR($C162="",$D162="",$E162="",$F162=""),"Sem código",IF($K162&lt;&gt;"OK","Revisar código",IF($J162&lt;&gt;"OK","Revisar prefixo",IF($L162="Duplicado","Duplicado",IF($M162&lt;&gt;"OK","Revisar embalagem","Válido")))))))</f>
        <v/>
      </c>
      <c r="O162" s="14" t="n"/>
    </row>
    <row r="163" ht="22" customHeight="1">
      <c r="A163" s="13" t="n"/>
      <c r="B163" s="14" t="n"/>
      <c r="C163" s="15" t="n"/>
      <c r="D163" s="15" t="n"/>
      <c r="E163" s="16" t="n"/>
      <c r="F163" s="16" t="n"/>
      <c r="G163" s="17">
        <f>IF($K163&lt;&gt;"OK","",MOD(10-MOD(SUMPRODUCT(--MID($F163,ROW(INDIRECT("1:"&amp;LEN($F163))),1),IF(MOD(LEN($F163)-ROW(INDIRECT("1:"&amp;LEN($F163))),2)=0,3,1)),10),10))</f>
        <v/>
      </c>
      <c r="H163" s="18">
        <f>IF($G163="","",$F163&amp;TEXT($G163,"0"))</f>
        <v/>
      </c>
      <c r="I163" s="18">
        <f>IF($N163="Válido",$H163,"")</f>
        <v/>
      </c>
      <c r="J163" s="17">
        <f>IF(COUNTA($A163:$F163)=0,"",IF(OR($C163="",$E163="",$F163=""),"Incompleto",IF(NOT(IFERROR($E163=TEXT(--$E163,REPT("0",LEN($E163))),FALSE)),"Prefixo inválido",IF($C163="GTIN-14",IF(MID($F163,2,LEN($E163))=$E163,"OK","Prefixo não confere"),IF(LEFT($F163,LEN($E163))=$E163,"OK","Prefixo não confere")))))</f>
        <v/>
      </c>
      <c r="K163" s="17">
        <f>IF(COUNTA($A163:$F163)=0,"",IF(OR($C163="",$F163=""),"Incompleta",IFERROR(IF(AND(LEN($F163)=VLOOKUP($C163,Listas!$A$2:$B$5,2,FALSE)-1,$F163=TEXT(--$F163,REPT("0",LEN($F163)))),"OK","Base inválida"),"Tipo inválido")))</f>
        <v/>
      </c>
      <c r="L163" s="17">
        <f>IF($H163="","",IF(COUNTIF($H$6:$H$205,$H163)&gt;1,"Duplicado","Único"))</f>
        <v/>
      </c>
      <c r="M163" s="17">
        <f>IF(COUNTA($A163:$F163)=0,"",IF(OR($C163="",$D163=""),"Incompleta",IF(COUNTIFS(Listas!$F$2:$F$8,$C163,Listas!$G$2:$G$8,$D163)&gt;0,"OK","Revisar tipo x nível")))</f>
        <v/>
      </c>
      <c r="N163" s="17">
        <f>IF(COUNTA($A163:$F163)=0,"",IF(OR($A163="",$B163=""),"Cadastro incompleto",IF(OR($C163="",$D163="",$E163="",$F163=""),"Sem código",IF($K163&lt;&gt;"OK","Revisar código",IF($J163&lt;&gt;"OK","Revisar prefixo",IF($L163="Duplicado","Duplicado",IF($M163&lt;&gt;"OK","Revisar embalagem","Válido")))))))</f>
        <v/>
      </c>
      <c r="O163" s="14" t="n"/>
    </row>
    <row r="164" ht="22" customHeight="1">
      <c r="A164" s="13" t="n"/>
      <c r="B164" s="14" t="n"/>
      <c r="C164" s="15" t="n"/>
      <c r="D164" s="15" t="n"/>
      <c r="E164" s="16" t="n"/>
      <c r="F164" s="16" t="n"/>
      <c r="G164" s="17">
        <f>IF($K164&lt;&gt;"OK","",MOD(10-MOD(SUMPRODUCT(--MID($F164,ROW(INDIRECT("1:"&amp;LEN($F164))),1),IF(MOD(LEN($F164)-ROW(INDIRECT("1:"&amp;LEN($F164))),2)=0,3,1)),10),10))</f>
        <v/>
      </c>
      <c r="H164" s="18">
        <f>IF($G164="","",$F164&amp;TEXT($G164,"0"))</f>
        <v/>
      </c>
      <c r="I164" s="18">
        <f>IF($N164="Válido",$H164,"")</f>
        <v/>
      </c>
      <c r="J164" s="17">
        <f>IF(COUNTA($A164:$F164)=0,"",IF(OR($C164="",$E164="",$F164=""),"Incompleto",IF(NOT(IFERROR($E164=TEXT(--$E164,REPT("0",LEN($E164))),FALSE)),"Prefixo inválido",IF($C164="GTIN-14",IF(MID($F164,2,LEN($E164))=$E164,"OK","Prefixo não confere"),IF(LEFT($F164,LEN($E164))=$E164,"OK","Prefixo não confere")))))</f>
        <v/>
      </c>
      <c r="K164" s="17">
        <f>IF(COUNTA($A164:$F164)=0,"",IF(OR($C164="",$F164=""),"Incompleta",IFERROR(IF(AND(LEN($F164)=VLOOKUP($C164,Listas!$A$2:$B$5,2,FALSE)-1,$F164=TEXT(--$F164,REPT("0",LEN($F164)))),"OK","Base inválida"),"Tipo inválido")))</f>
        <v/>
      </c>
      <c r="L164" s="17">
        <f>IF($H164="","",IF(COUNTIF($H$6:$H$205,$H164)&gt;1,"Duplicado","Único"))</f>
        <v/>
      </c>
      <c r="M164" s="17">
        <f>IF(COUNTA($A164:$F164)=0,"",IF(OR($C164="",$D164=""),"Incompleta",IF(COUNTIFS(Listas!$F$2:$F$8,$C164,Listas!$G$2:$G$8,$D164)&gt;0,"OK","Revisar tipo x nível")))</f>
        <v/>
      </c>
      <c r="N164" s="17">
        <f>IF(COUNTA($A164:$F164)=0,"",IF(OR($A164="",$B164=""),"Cadastro incompleto",IF(OR($C164="",$D164="",$E164="",$F164=""),"Sem código",IF($K164&lt;&gt;"OK","Revisar código",IF($J164&lt;&gt;"OK","Revisar prefixo",IF($L164="Duplicado","Duplicado",IF($M164&lt;&gt;"OK","Revisar embalagem","Válido")))))))</f>
        <v/>
      </c>
      <c r="O164" s="14" t="n"/>
    </row>
    <row r="165" ht="22" customHeight="1">
      <c r="A165" s="13" t="n"/>
      <c r="B165" s="14" t="n"/>
      <c r="C165" s="15" t="n"/>
      <c r="D165" s="15" t="n"/>
      <c r="E165" s="16" t="n"/>
      <c r="F165" s="16" t="n"/>
      <c r="G165" s="17">
        <f>IF($K165&lt;&gt;"OK","",MOD(10-MOD(SUMPRODUCT(--MID($F165,ROW(INDIRECT("1:"&amp;LEN($F165))),1),IF(MOD(LEN($F165)-ROW(INDIRECT("1:"&amp;LEN($F165))),2)=0,3,1)),10),10))</f>
        <v/>
      </c>
      <c r="H165" s="18">
        <f>IF($G165="","",$F165&amp;TEXT($G165,"0"))</f>
        <v/>
      </c>
      <c r="I165" s="18">
        <f>IF($N165="Válido",$H165,"")</f>
        <v/>
      </c>
      <c r="J165" s="17">
        <f>IF(COUNTA($A165:$F165)=0,"",IF(OR($C165="",$E165="",$F165=""),"Incompleto",IF(NOT(IFERROR($E165=TEXT(--$E165,REPT("0",LEN($E165))),FALSE)),"Prefixo inválido",IF($C165="GTIN-14",IF(MID($F165,2,LEN($E165))=$E165,"OK","Prefixo não confere"),IF(LEFT($F165,LEN($E165))=$E165,"OK","Prefixo não confere")))))</f>
        <v/>
      </c>
      <c r="K165" s="17">
        <f>IF(COUNTA($A165:$F165)=0,"",IF(OR($C165="",$F165=""),"Incompleta",IFERROR(IF(AND(LEN($F165)=VLOOKUP($C165,Listas!$A$2:$B$5,2,FALSE)-1,$F165=TEXT(--$F165,REPT("0",LEN($F165)))),"OK","Base inválida"),"Tipo inválido")))</f>
        <v/>
      </c>
      <c r="L165" s="17">
        <f>IF($H165="","",IF(COUNTIF($H$6:$H$205,$H165)&gt;1,"Duplicado","Único"))</f>
        <v/>
      </c>
      <c r="M165" s="17">
        <f>IF(COUNTA($A165:$F165)=0,"",IF(OR($C165="",$D165=""),"Incompleta",IF(COUNTIFS(Listas!$F$2:$F$8,$C165,Listas!$G$2:$G$8,$D165)&gt;0,"OK","Revisar tipo x nível")))</f>
        <v/>
      </c>
      <c r="N165" s="17">
        <f>IF(COUNTA($A165:$F165)=0,"",IF(OR($A165="",$B165=""),"Cadastro incompleto",IF(OR($C165="",$D165="",$E165="",$F165=""),"Sem código",IF($K165&lt;&gt;"OK","Revisar código",IF($J165&lt;&gt;"OK","Revisar prefixo",IF($L165="Duplicado","Duplicado",IF($M165&lt;&gt;"OK","Revisar embalagem","Válido")))))))</f>
        <v/>
      </c>
      <c r="O165" s="14" t="n"/>
    </row>
    <row r="166" ht="22" customHeight="1">
      <c r="A166" s="13" t="n"/>
      <c r="B166" s="14" t="n"/>
      <c r="C166" s="15" t="n"/>
      <c r="D166" s="15" t="n"/>
      <c r="E166" s="16" t="n"/>
      <c r="F166" s="16" t="n"/>
      <c r="G166" s="17">
        <f>IF($K166&lt;&gt;"OK","",MOD(10-MOD(SUMPRODUCT(--MID($F166,ROW(INDIRECT("1:"&amp;LEN($F166))),1),IF(MOD(LEN($F166)-ROW(INDIRECT("1:"&amp;LEN($F166))),2)=0,3,1)),10),10))</f>
        <v/>
      </c>
      <c r="H166" s="18">
        <f>IF($G166="","",$F166&amp;TEXT($G166,"0"))</f>
        <v/>
      </c>
      <c r="I166" s="18">
        <f>IF($N166="Válido",$H166,"")</f>
        <v/>
      </c>
      <c r="J166" s="17">
        <f>IF(COUNTA($A166:$F166)=0,"",IF(OR($C166="",$E166="",$F166=""),"Incompleto",IF(NOT(IFERROR($E166=TEXT(--$E166,REPT("0",LEN($E166))),FALSE)),"Prefixo inválido",IF($C166="GTIN-14",IF(MID($F166,2,LEN($E166))=$E166,"OK","Prefixo não confere"),IF(LEFT($F166,LEN($E166))=$E166,"OK","Prefixo não confere")))))</f>
        <v/>
      </c>
      <c r="K166" s="17">
        <f>IF(COUNTA($A166:$F166)=0,"",IF(OR($C166="",$F166=""),"Incompleta",IFERROR(IF(AND(LEN($F166)=VLOOKUP($C166,Listas!$A$2:$B$5,2,FALSE)-1,$F166=TEXT(--$F166,REPT("0",LEN($F166)))),"OK","Base inválida"),"Tipo inválido")))</f>
        <v/>
      </c>
      <c r="L166" s="17">
        <f>IF($H166="","",IF(COUNTIF($H$6:$H$205,$H166)&gt;1,"Duplicado","Único"))</f>
        <v/>
      </c>
      <c r="M166" s="17">
        <f>IF(COUNTA($A166:$F166)=0,"",IF(OR($C166="",$D166=""),"Incompleta",IF(COUNTIFS(Listas!$F$2:$F$8,$C166,Listas!$G$2:$G$8,$D166)&gt;0,"OK","Revisar tipo x nível")))</f>
        <v/>
      </c>
      <c r="N166" s="17">
        <f>IF(COUNTA($A166:$F166)=0,"",IF(OR($A166="",$B166=""),"Cadastro incompleto",IF(OR($C166="",$D166="",$E166="",$F166=""),"Sem código",IF($K166&lt;&gt;"OK","Revisar código",IF($J166&lt;&gt;"OK","Revisar prefixo",IF($L166="Duplicado","Duplicado",IF($M166&lt;&gt;"OK","Revisar embalagem","Válido")))))))</f>
        <v/>
      </c>
      <c r="O166" s="14" t="n"/>
    </row>
    <row r="167" ht="22" customHeight="1">
      <c r="A167" s="13" t="n"/>
      <c r="B167" s="14" t="n"/>
      <c r="C167" s="15" t="n"/>
      <c r="D167" s="15" t="n"/>
      <c r="E167" s="16" t="n"/>
      <c r="F167" s="16" t="n"/>
      <c r="G167" s="17">
        <f>IF($K167&lt;&gt;"OK","",MOD(10-MOD(SUMPRODUCT(--MID($F167,ROW(INDIRECT("1:"&amp;LEN($F167))),1),IF(MOD(LEN($F167)-ROW(INDIRECT("1:"&amp;LEN($F167))),2)=0,3,1)),10),10))</f>
        <v/>
      </c>
      <c r="H167" s="18">
        <f>IF($G167="","",$F167&amp;TEXT($G167,"0"))</f>
        <v/>
      </c>
      <c r="I167" s="18">
        <f>IF($N167="Válido",$H167,"")</f>
        <v/>
      </c>
      <c r="J167" s="17">
        <f>IF(COUNTA($A167:$F167)=0,"",IF(OR($C167="",$E167="",$F167=""),"Incompleto",IF(NOT(IFERROR($E167=TEXT(--$E167,REPT("0",LEN($E167))),FALSE)),"Prefixo inválido",IF($C167="GTIN-14",IF(MID($F167,2,LEN($E167))=$E167,"OK","Prefixo não confere"),IF(LEFT($F167,LEN($E167))=$E167,"OK","Prefixo não confere")))))</f>
        <v/>
      </c>
      <c r="K167" s="17">
        <f>IF(COUNTA($A167:$F167)=0,"",IF(OR($C167="",$F167=""),"Incompleta",IFERROR(IF(AND(LEN($F167)=VLOOKUP($C167,Listas!$A$2:$B$5,2,FALSE)-1,$F167=TEXT(--$F167,REPT("0",LEN($F167)))),"OK","Base inválida"),"Tipo inválido")))</f>
        <v/>
      </c>
      <c r="L167" s="17">
        <f>IF($H167="","",IF(COUNTIF($H$6:$H$205,$H167)&gt;1,"Duplicado","Único"))</f>
        <v/>
      </c>
      <c r="M167" s="17">
        <f>IF(COUNTA($A167:$F167)=0,"",IF(OR($C167="",$D167=""),"Incompleta",IF(COUNTIFS(Listas!$F$2:$F$8,$C167,Listas!$G$2:$G$8,$D167)&gt;0,"OK","Revisar tipo x nível")))</f>
        <v/>
      </c>
      <c r="N167" s="17">
        <f>IF(COUNTA($A167:$F167)=0,"",IF(OR($A167="",$B167=""),"Cadastro incompleto",IF(OR($C167="",$D167="",$E167="",$F167=""),"Sem código",IF($K167&lt;&gt;"OK","Revisar código",IF($J167&lt;&gt;"OK","Revisar prefixo",IF($L167="Duplicado","Duplicado",IF($M167&lt;&gt;"OK","Revisar embalagem","Válido")))))))</f>
        <v/>
      </c>
      <c r="O167" s="14" t="n"/>
    </row>
    <row r="168" ht="22" customHeight="1">
      <c r="A168" s="13" t="n"/>
      <c r="B168" s="14" t="n"/>
      <c r="C168" s="15" t="n"/>
      <c r="D168" s="15" t="n"/>
      <c r="E168" s="16" t="n"/>
      <c r="F168" s="16" t="n"/>
      <c r="G168" s="17">
        <f>IF($K168&lt;&gt;"OK","",MOD(10-MOD(SUMPRODUCT(--MID($F168,ROW(INDIRECT("1:"&amp;LEN($F168))),1),IF(MOD(LEN($F168)-ROW(INDIRECT("1:"&amp;LEN($F168))),2)=0,3,1)),10),10))</f>
        <v/>
      </c>
      <c r="H168" s="18">
        <f>IF($G168="","",$F168&amp;TEXT($G168,"0"))</f>
        <v/>
      </c>
      <c r="I168" s="18">
        <f>IF($N168="Válido",$H168,"")</f>
        <v/>
      </c>
      <c r="J168" s="17">
        <f>IF(COUNTA($A168:$F168)=0,"",IF(OR($C168="",$E168="",$F168=""),"Incompleto",IF(NOT(IFERROR($E168=TEXT(--$E168,REPT("0",LEN($E168))),FALSE)),"Prefixo inválido",IF($C168="GTIN-14",IF(MID($F168,2,LEN($E168))=$E168,"OK","Prefixo não confere"),IF(LEFT($F168,LEN($E168))=$E168,"OK","Prefixo não confere")))))</f>
        <v/>
      </c>
      <c r="K168" s="17">
        <f>IF(COUNTA($A168:$F168)=0,"",IF(OR($C168="",$F168=""),"Incompleta",IFERROR(IF(AND(LEN($F168)=VLOOKUP($C168,Listas!$A$2:$B$5,2,FALSE)-1,$F168=TEXT(--$F168,REPT("0",LEN($F168)))),"OK","Base inválida"),"Tipo inválido")))</f>
        <v/>
      </c>
      <c r="L168" s="17">
        <f>IF($H168="","",IF(COUNTIF($H$6:$H$205,$H168)&gt;1,"Duplicado","Único"))</f>
        <v/>
      </c>
      <c r="M168" s="17">
        <f>IF(COUNTA($A168:$F168)=0,"",IF(OR($C168="",$D168=""),"Incompleta",IF(COUNTIFS(Listas!$F$2:$F$8,$C168,Listas!$G$2:$G$8,$D168)&gt;0,"OK","Revisar tipo x nível")))</f>
        <v/>
      </c>
      <c r="N168" s="17">
        <f>IF(COUNTA($A168:$F168)=0,"",IF(OR($A168="",$B168=""),"Cadastro incompleto",IF(OR($C168="",$D168="",$E168="",$F168=""),"Sem código",IF($K168&lt;&gt;"OK","Revisar código",IF($J168&lt;&gt;"OK","Revisar prefixo",IF($L168="Duplicado","Duplicado",IF($M168&lt;&gt;"OK","Revisar embalagem","Válido")))))))</f>
        <v/>
      </c>
      <c r="O168" s="14" t="n"/>
    </row>
    <row r="169" ht="22" customHeight="1">
      <c r="A169" s="13" t="n"/>
      <c r="B169" s="14" t="n"/>
      <c r="C169" s="15" t="n"/>
      <c r="D169" s="15" t="n"/>
      <c r="E169" s="16" t="n"/>
      <c r="F169" s="16" t="n"/>
      <c r="G169" s="17">
        <f>IF($K169&lt;&gt;"OK","",MOD(10-MOD(SUMPRODUCT(--MID($F169,ROW(INDIRECT("1:"&amp;LEN($F169))),1),IF(MOD(LEN($F169)-ROW(INDIRECT("1:"&amp;LEN($F169))),2)=0,3,1)),10),10))</f>
        <v/>
      </c>
      <c r="H169" s="18">
        <f>IF($G169="","",$F169&amp;TEXT($G169,"0"))</f>
        <v/>
      </c>
      <c r="I169" s="18">
        <f>IF($N169="Válido",$H169,"")</f>
        <v/>
      </c>
      <c r="J169" s="17">
        <f>IF(COUNTA($A169:$F169)=0,"",IF(OR($C169="",$E169="",$F169=""),"Incompleto",IF(NOT(IFERROR($E169=TEXT(--$E169,REPT("0",LEN($E169))),FALSE)),"Prefixo inválido",IF($C169="GTIN-14",IF(MID($F169,2,LEN($E169))=$E169,"OK","Prefixo não confere"),IF(LEFT($F169,LEN($E169))=$E169,"OK","Prefixo não confere")))))</f>
        <v/>
      </c>
      <c r="K169" s="17">
        <f>IF(COUNTA($A169:$F169)=0,"",IF(OR($C169="",$F169=""),"Incompleta",IFERROR(IF(AND(LEN($F169)=VLOOKUP($C169,Listas!$A$2:$B$5,2,FALSE)-1,$F169=TEXT(--$F169,REPT("0",LEN($F169)))),"OK","Base inválida"),"Tipo inválido")))</f>
        <v/>
      </c>
      <c r="L169" s="17">
        <f>IF($H169="","",IF(COUNTIF($H$6:$H$205,$H169)&gt;1,"Duplicado","Único"))</f>
        <v/>
      </c>
      <c r="M169" s="17">
        <f>IF(COUNTA($A169:$F169)=0,"",IF(OR($C169="",$D169=""),"Incompleta",IF(COUNTIFS(Listas!$F$2:$F$8,$C169,Listas!$G$2:$G$8,$D169)&gt;0,"OK","Revisar tipo x nível")))</f>
        <v/>
      </c>
      <c r="N169" s="17">
        <f>IF(COUNTA($A169:$F169)=0,"",IF(OR($A169="",$B169=""),"Cadastro incompleto",IF(OR($C169="",$D169="",$E169="",$F169=""),"Sem código",IF($K169&lt;&gt;"OK","Revisar código",IF($J169&lt;&gt;"OK","Revisar prefixo",IF($L169="Duplicado","Duplicado",IF($M169&lt;&gt;"OK","Revisar embalagem","Válido")))))))</f>
        <v/>
      </c>
      <c r="O169" s="14" t="n"/>
    </row>
    <row r="170" ht="22" customHeight="1">
      <c r="A170" s="13" t="n"/>
      <c r="B170" s="14" t="n"/>
      <c r="C170" s="15" t="n"/>
      <c r="D170" s="15" t="n"/>
      <c r="E170" s="16" t="n"/>
      <c r="F170" s="16" t="n"/>
      <c r="G170" s="17">
        <f>IF($K170&lt;&gt;"OK","",MOD(10-MOD(SUMPRODUCT(--MID($F170,ROW(INDIRECT("1:"&amp;LEN($F170))),1),IF(MOD(LEN($F170)-ROW(INDIRECT("1:"&amp;LEN($F170))),2)=0,3,1)),10),10))</f>
        <v/>
      </c>
      <c r="H170" s="18">
        <f>IF($G170="","",$F170&amp;TEXT($G170,"0"))</f>
        <v/>
      </c>
      <c r="I170" s="18">
        <f>IF($N170="Válido",$H170,"")</f>
        <v/>
      </c>
      <c r="J170" s="17">
        <f>IF(COUNTA($A170:$F170)=0,"",IF(OR($C170="",$E170="",$F170=""),"Incompleto",IF(NOT(IFERROR($E170=TEXT(--$E170,REPT("0",LEN($E170))),FALSE)),"Prefixo inválido",IF($C170="GTIN-14",IF(MID($F170,2,LEN($E170))=$E170,"OK","Prefixo não confere"),IF(LEFT($F170,LEN($E170))=$E170,"OK","Prefixo não confere")))))</f>
        <v/>
      </c>
      <c r="K170" s="17">
        <f>IF(COUNTA($A170:$F170)=0,"",IF(OR($C170="",$F170=""),"Incompleta",IFERROR(IF(AND(LEN($F170)=VLOOKUP($C170,Listas!$A$2:$B$5,2,FALSE)-1,$F170=TEXT(--$F170,REPT("0",LEN($F170)))),"OK","Base inválida"),"Tipo inválido")))</f>
        <v/>
      </c>
      <c r="L170" s="17">
        <f>IF($H170="","",IF(COUNTIF($H$6:$H$205,$H170)&gt;1,"Duplicado","Único"))</f>
        <v/>
      </c>
      <c r="M170" s="17">
        <f>IF(COUNTA($A170:$F170)=0,"",IF(OR($C170="",$D170=""),"Incompleta",IF(COUNTIFS(Listas!$F$2:$F$8,$C170,Listas!$G$2:$G$8,$D170)&gt;0,"OK","Revisar tipo x nível")))</f>
        <v/>
      </c>
      <c r="N170" s="17">
        <f>IF(COUNTA($A170:$F170)=0,"",IF(OR($A170="",$B170=""),"Cadastro incompleto",IF(OR($C170="",$D170="",$E170="",$F170=""),"Sem código",IF($K170&lt;&gt;"OK","Revisar código",IF($J170&lt;&gt;"OK","Revisar prefixo",IF($L170="Duplicado","Duplicado",IF($M170&lt;&gt;"OK","Revisar embalagem","Válido")))))))</f>
        <v/>
      </c>
      <c r="O170" s="14" t="n"/>
    </row>
    <row r="171" ht="22" customHeight="1">
      <c r="A171" s="13" t="n"/>
      <c r="B171" s="14" t="n"/>
      <c r="C171" s="15" t="n"/>
      <c r="D171" s="15" t="n"/>
      <c r="E171" s="16" t="n"/>
      <c r="F171" s="16" t="n"/>
      <c r="G171" s="17">
        <f>IF($K171&lt;&gt;"OK","",MOD(10-MOD(SUMPRODUCT(--MID($F171,ROW(INDIRECT("1:"&amp;LEN($F171))),1),IF(MOD(LEN($F171)-ROW(INDIRECT("1:"&amp;LEN($F171))),2)=0,3,1)),10),10))</f>
        <v/>
      </c>
      <c r="H171" s="18">
        <f>IF($G171="","",$F171&amp;TEXT($G171,"0"))</f>
        <v/>
      </c>
      <c r="I171" s="18">
        <f>IF($N171="Válido",$H171,"")</f>
        <v/>
      </c>
      <c r="J171" s="17">
        <f>IF(COUNTA($A171:$F171)=0,"",IF(OR($C171="",$E171="",$F171=""),"Incompleto",IF(NOT(IFERROR($E171=TEXT(--$E171,REPT("0",LEN($E171))),FALSE)),"Prefixo inválido",IF($C171="GTIN-14",IF(MID($F171,2,LEN($E171))=$E171,"OK","Prefixo não confere"),IF(LEFT($F171,LEN($E171))=$E171,"OK","Prefixo não confere")))))</f>
        <v/>
      </c>
      <c r="K171" s="17">
        <f>IF(COUNTA($A171:$F171)=0,"",IF(OR($C171="",$F171=""),"Incompleta",IFERROR(IF(AND(LEN($F171)=VLOOKUP($C171,Listas!$A$2:$B$5,2,FALSE)-1,$F171=TEXT(--$F171,REPT("0",LEN($F171)))),"OK","Base inválida"),"Tipo inválido")))</f>
        <v/>
      </c>
      <c r="L171" s="17">
        <f>IF($H171="","",IF(COUNTIF($H$6:$H$205,$H171)&gt;1,"Duplicado","Único"))</f>
        <v/>
      </c>
      <c r="M171" s="17">
        <f>IF(COUNTA($A171:$F171)=0,"",IF(OR($C171="",$D171=""),"Incompleta",IF(COUNTIFS(Listas!$F$2:$F$8,$C171,Listas!$G$2:$G$8,$D171)&gt;0,"OK","Revisar tipo x nível")))</f>
        <v/>
      </c>
      <c r="N171" s="17">
        <f>IF(COUNTA($A171:$F171)=0,"",IF(OR($A171="",$B171=""),"Cadastro incompleto",IF(OR($C171="",$D171="",$E171="",$F171=""),"Sem código",IF($K171&lt;&gt;"OK","Revisar código",IF($J171&lt;&gt;"OK","Revisar prefixo",IF($L171="Duplicado","Duplicado",IF($M171&lt;&gt;"OK","Revisar embalagem","Válido")))))))</f>
        <v/>
      </c>
      <c r="O171" s="14" t="n"/>
    </row>
    <row r="172" ht="22" customHeight="1">
      <c r="A172" s="13" t="n"/>
      <c r="B172" s="14" t="n"/>
      <c r="C172" s="15" t="n"/>
      <c r="D172" s="15" t="n"/>
      <c r="E172" s="16" t="n"/>
      <c r="F172" s="16" t="n"/>
      <c r="G172" s="17">
        <f>IF($K172&lt;&gt;"OK","",MOD(10-MOD(SUMPRODUCT(--MID($F172,ROW(INDIRECT("1:"&amp;LEN($F172))),1),IF(MOD(LEN($F172)-ROW(INDIRECT("1:"&amp;LEN($F172))),2)=0,3,1)),10),10))</f>
        <v/>
      </c>
      <c r="H172" s="18">
        <f>IF($G172="","",$F172&amp;TEXT($G172,"0"))</f>
        <v/>
      </c>
      <c r="I172" s="18">
        <f>IF($N172="Válido",$H172,"")</f>
        <v/>
      </c>
      <c r="J172" s="17">
        <f>IF(COUNTA($A172:$F172)=0,"",IF(OR($C172="",$E172="",$F172=""),"Incompleto",IF(NOT(IFERROR($E172=TEXT(--$E172,REPT("0",LEN($E172))),FALSE)),"Prefixo inválido",IF($C172="GTIN-14",IF(MID($F172,2,LEN($E172))=$E172,"OK","Prefixo não confere"),IF(LEFT($F172,LEN($E172))=$E172,"OK","Prefixo não confere")))))</f>
        <v/>
      </c>
      <c r="K172" s="17">
        <f>IF(COUNTA($A172:$F172)=0,"",IF(OR($C172="",$F172=""),"Incompleta",IFERROR(IF(AND(LEN($F172)=VLOOKUP($C172,Listas!$A$2:$B$5,2,FALSE)-1,$F172=TEXT(--$F172,REPT("0",LEN($F172)))),"OK","Base inválida"),"Tipo inválido")))</f>
        <v/>
      </c>
      <c r="L172" s="17">
        <f>IF($H172="","",IF(COUNTIF($H$6:$H$205,$H172)&gt;1,"Duplicado","Único"))</f>
        <v/>
      </c>
      <c r="M172" s="17">
        <f>IF(COUNTA($A172:$F172)=0,"",IF(OR($C172="",$D172=""),"Incompleta",IF(COUNTIFS(Listas!$F$2:$F$8,$C172,Listas!$G$2:$G$8,$D172)&gt;0,"OK","Revisar tipo x nível")))</f>
        <v/>
      </c>
      <c r="N172" s="17">
        <f>IF(COUNTA($A172:$F172)=0,"",IF(OR($A172="",$B172=""),"Cadastro incompleto",IF(OR($C172="",$D172="",$E172="",$F172=""),"Sem código",IF($K172&lt;&gt;"OK","Revisar código",IF($J172&lt;&gt;"OK","Revisar prefixo",IF($L172="Duplicado","Duplicado",IF($M172&lt;&gt;"OK","Revisar embalagem","Válido")))))))</f>
        <v/>
      </c>
      <c r="O172" s="14" t="n"/>
    </row>
    <row r="173" ht="22" customHeight="1">
      <c r="A173" s="13" t="n"/>
      <c r="B173" s="14" t="n"/>
      <c r="C173" s="15" t="n"/>
      <c r="D173" s="15" t="n"/>
      <c r="E173" s="16" t="n"/>
      <c r="F173" s="16" t="n"/>
      <c r="G173" s="17">
        <f>IF($K173&lt;&gt;"OK","",MOD(10-MOD(SUMPRODUCT(--MID($F173,ROW(INDIRECT("1:"&amp;LEN($F173))),1),IF(MOD(LEN($F173)-ROW(INDIRECT("1:"&amp;LEN($F173))),2)=0,3,1)),10),10))</f>
        <v/>
      </c>
      <c r="H173" s="18">
        <f>IF($G173="","",$F173&amp;TEXT($G173,"0"))</f>
        <v/>
      </c>
      <c r="I173" s="18">
        <f>IF($N173="Válido",$H173,"")</f>
        <v/>
      </c>
      <c r="J173" s="17">
        <f>IF(COUNTA($A173:$F173)=0,"",IF(OR($C173="",$E173="",$F173=""),"Incompleto",IF(NOT(IFERROR($E173=TEXT(--$E173,REPT("0",LEN($E173))),FALSE)),"Prefixo inválido",IF($C173="GTIN-14",IF(MID($F173,2,LEN($E173))=$E173,"OK","Prefixo não confere"),IF(LEFT($F173,LEN($E173))=$E173,"OK","Prefixo não confere")))))</f>
        <v/>
      </c>
      <c r="K173" s="17">
        <f>IF(COUNTA($A173:$F173)=0,"",IF(OR($C173="",$F173=""),"Incompleta",IFERROR(IF(AND(LEN($F173)=VLOOKUP($C173,Listas!$A$2:$B$5,2,FALSE)-1,$F173=TEXT(--$F173,REPT("0",LEN($F173)))),"OK","Base inválida"),"Tipo inválido")))</f>
        <v/>
      </c>
      <c r="L173" s="17">
        <f>IF($H173="","",IF(COUNTIF($H$6:$H$205,$H173)&gt;1,"Duplicado","Único"))</f>
        <v/>
      </c>
      <c r="M173" s="17">
        <f>IF(COUNTA($A173:$F173)=0,"",IF(OR($C173="",$D173=""),"Incompleta",IF(COUNTIFS(Listas!$F$2:$F$8,$C173,Listas!$G$2:$G$8,$D173)&gt;0,"OK","Revisar tipo x nível")))</f>
        <v/>
      </c>
      <c r="N173" s="17">
        <f>IF(COUNTA($A173:$F173)=0,"",IF(OR($A173="",$B173=""),"Cadastro incompleto",IF(OR($C173="",$D173="",$E173="",$F173=""),"Sem código",IF($K173&lt;&gt;"OK","Revisar código",IF($J173&lt;&gt;"OK","Revisar prefixo",IF($L173="Duplicado","Duplicado",IF($M173&lt;&gt;"OK","Revisar embalagem","Válido")))))))</f>
        <v/>
      </c>
      <c r="O173" s="14" t="n"/>
    </row>
    <row r="174" ht="22" customHeight="1">
      <c r="A174" s="13" t="n"/>
      <c r="B174" s="14" t="n"/>
      <c r="C174" s="15" t="n"/>
      <c r="D174" s="15" t="n"/>
      <c r="E174" s="16" t="n"/>
      <c r="F174" s="16" t="n"/>
      <c r="G174" s="17">
        <f>IF($K174&lt;&gt;"OK","",MOD(10-MOD(SUMPRODUCT(--MID($F174,ROW(INDIRECT("1:"&amp;LEN($F174))),1),IF(MOD(LEN($F174)-ROW(INDIRECT("1:"&amp;LEN($F174))),2)=0,3,1)),10),10))</f>
        <v/>
      </c>
      <c r="H174" s="18">
        <f>IF($G174="","",$F174&amp;TEXT($G174,"0"))</f>
        <v/>
      </c>
      <c r="I174" s="18">
        <f>IF($N174="Válido",$H174,"")</f>
        <v/>
      </c>
      <c r="J174" s="17">
        <f>IF(COUNTA($A174:$F174)=0,"",IF(OR($C174="",$E174="",$F174=""),"Incompleto",IF(NOT(IFERROR($E174=TEXT(--$E174,REPT("0",LEN($E174))),FALSE)),"Prefixo inválido",IF($C174="GTIN-14",IF(MID($F174,2,LEN($E174))=$E174,"OK","Prefixo não confere"),IF(LEFT($F174,LEN($E174))=$E174,"OK","Prefixo não confere")))))</f>
        <v/>
      </c>
      <c r="K174" s="17">
        <f>IF(COUNTA($A174:$F174)=0,"",IF(OR($C174="",$F174=""),"Incompleta",IFERROR(IF(AND(LEN($F174)=VLOOKUP($C174,Listas!$A$2:$B$5,2,FALSE)-1,$F174=TEXT(--$F174,REPT("0",LEN($F174)))),"OK","Base inválida"),"Tipo inválido")))</f>
        <v/>
      </c>
      <c r="L174" s="17">
        <f>IF($H174="","",IF(COUNTIF($H$6:$H$205,$H174)&gt;1,"Duplicado","Único"))</f>
        <v/>
      </c>
      <c r="M174" s="17">
        <f>IF(COUNTA($A174:$F174)=0,"",IF(OR($C174="",$D174=""),"Incompleta",IF(COUNTIFS(Listas!$F$2:$F$8,$C174,Listas!$G$2:$G$8,$D174)&gt;0,"OK","Revisar tipo x nível")))</f>
        <v/>
      </c>
      <c r="N174" s="17">
        <f>IF(COUNTA($A174:$F174)=0,"",IF(OR($A174="",$B174=""),"Cadastro incompleto",IF(OR($C174="",$D174="",$E174="",$F174=""),"Sem código",IF($K174&lt;&gt;"OK","Revisar código",IF($J174&lt;&gt;"OK","Revisar prefixo",IF($L174="Duplicado","Duplicado",IF($M174&lt;&gt;"OK","Revisar embalagem","Válido")))))))</f>
        <v/>
      </c>
      <c r="O174" s="14" t="n"/>
    </row>
    <row r="175" ht="22" customHeight="1">
      <c r="A175" s="13" t="n"/>
      <c r="B175" s="14" t="n"/>
      <c r="C175" s="15" t="n"/>
      <c r="D175" s="15" t="n"/>
      <c r="E175" s="16" t="n"/>
      <c r="F175" s="16" t="n"/>
      <c r="G175" s="17">
        <f>IF($K175&lt;&gt;"OK","",MOD(10-MOD(SUMPRODUCT(--MID($F175,ROW(INDIRECT("1:"&amp;LEN($F175))),1),IF(MOD(LEN($F175)-ROW(INDIRECT("1:"&amp;LEN($F175))),2)=0,3,1)),10),10))</f>
        <v/>
      </c>
      <c r="H175" s="18">
        <f>IF($G175="","",$F175&amp;TEXT($G175,"0"))</f>
        <v/>
      </c>
      <c r="I175" s="18">
        <f>IF($N175="Válido",$H175,"")</f>
        <v/>
      </c>
      <c r="J175" s="17">
        <f>IF(COUNTA($A175:$F175)=0,"",IF(OR($C175="",$E175="",$F175=""),"Incompleto",IF(NOT(IFERROR($E175=TEXT(--$E175,REPT("0",LEN($E175))),FALSE)),"Prefixo inválido",IF($C175="GTIN-14",IF(MID($F175,2,LEN($E175))=$E175,"OK","Prefixo não confere"),IF(LEFT($F175,LEN($E175))=$E175,"OK","Prefixo não confere")))))</f>
        <v/>
      </c>
      <c r="K175" s="17">
        <f>IF(COUNTA($A175:$F175)=0,"",IF(OR($C175="",$F175=""),"Incompleta",IFERROR(IF(AND(LEN($F175)=VLOOKUP($C175,Listas!$A$2:$B$5,2,FALSE)-1,$F175=TEXT(--$F175,REPT("0",LEN($F175)))),"OK","Base inválida"),"Tipo inválido")))</f>
        <v/>
      </c>
      <c r="L175" s="17">
        <f>IF($H175="","",IF(COUNTIF($H$6:$H$205,$H175)&gt;1,"Duplicado","Único"))</f>
        <v/>
      </c>
      <c r="M175" s="17">
        <f>IF(COUNTA($A175:$F175)=0,"",IF(OR($C175="",$D175=""),"Incompleta",IF(COUNTIFS(Listas!$F$2:$F$8,$C175,Listas!$G$2:$G$8,$D175)&gt;0,"OK","Revisar tipo x nível")))</f>
        <v/>
      </c>
      <c r="N175" s="17">
        <f>IF(COUNTA($A175:$F175)=0,"",IF(OR($A175="",$B175=""),"Cadastro incompleto",IF(OR($C175="",$D175="",$E175="",$F175=""),"Sem código",IF($K175&lt;&gt;"OK","Revisar código",IF($J175&lt;&gt;"OK","Revisar prefixo",IF($L175="Duplicado","Duplicado",IF($M175&lt;&gt;"OK","Revisar embalagem","Válido")))))))</f>
        <v/>
      </c>
      <c r="O175" s="14" t="n"/>
    </row>
    <row r="176" ht="22" customHeight="1">
      <c r="A176" s="13" t="n"/>
      <c r="B176" s="14" t="n"/>
      <c r="C176" s="15" t="n"/>
      <c r="D176" s="15" t="n"/>
      <c r="E176" s="16" t="n"/>
      <c r="F176" s="16" t="n"/>
      <c r="G176" s="17">
        <f>IF($K176&lt;&gt;"OK","",MOD(10-MOD(SUMPRODUCT(--MID($F176,ROW(INDIRECT("1:"&amp;LEN($F176))),1),IF(MOD(LEN($F176)-ROW(INDIRECT("1:"&amp;LEN($F176))),2)=0,3,1)),10),10))</f>
        <v/>
      </c>
      <c r="H176" s="18">
        <f>IF($G176="","",$F176&amp;TEXT($G176,"0"))</f>
        <v/>
      </c>
      <c r="I176" s="18">
        <f>IF($N176="Válido",$H176,"")</f>
        <v/>
      </c>
      <c r="J176" s="17">
        <f>IF(COUNTA($A176:$F176)=0,"",IF(OR($C176="",$E176="",$F176=""),"Incompleto",IF(NOT(IFERROR($E176=TEXT(--$E176,REPT("0",LEN($E176))),FALSE)),"Prefixo inválido",IF($C176="GTIN-14",IF(MID($F176,2,LEN($E176))=$E176,"OK","Prefixo não confere"),IF(LEFT($F176,LEN($E176))=$E176,"OK","Prefixo não confere")))))</f>
        <v/>
      </c>
      <c r="K176" s="17">
        <f>IF(COUNTA($A176:$F176)=0,"",IF(OR($C176="",$F176=""),"Incompleta",IFERROR(IF(AND(LEN($F176)=VLOOKUP($C176,Listas!$A$2:$B$5,2,FALSE)-1,$F176=TEXT(--$F176,REPT("0",LEN($F176)))),"OK","Base inválida"),"Tipo inválido")))</f>
        <v/>
      </c>
      <c r="L176" s="17">
        <f>IF($H176="","",IF(COUNTIF($H$6:$H$205,$H176)&gt;1,"Duplicado","Único"))</f>
        <v/>
      </c>
      <c r="M176" s="17">
        <f>IF(COUNTA($A176:$F176)=0,"",IF(OR($C176="",$D176=""),"Incompleta",IF(COUNTIFS(Listas!$F$2:$F$8,$C176,Listas!$G$2:$G$8,$D176)&gt;0,"OK","Revisar tipo x nível")))</f>
        <v/>
      </c>
      <c r="N176" s="17">
        <f>IF(COUNTA($A176:$F176)=0,"",IF(OR($A176="",$B176=""),"Cadastro incompleto",IF(OR($C176="",$D176="",$E176="",$F176=""),"Sem código",IF($K176&lt;&gt;"OK","Revisar código",IF($J176&lt;&gt;"OK","Revisar prefixo",IF($L176="Duplicado","Duplicado",IF($M176&lt;&gt;"OK","Revisar embalagem","Válido")))))))</f>
        <v/>
      </c>
      <c r="O176" s="14" t="n"/>
    </row>
    <row r="177" ht="22" customHeight="1">
      <c r="A177" s="13" t="n"/>
      <c r="B177" s="14" t="n"/>
      <c r="C177" s="15" t="n"/>
      <c r="D177" s="15" t="n"/>
      <c r="E177" s="16" t="n"/>
      <c r="F177" s="16" t="n"/>
      <c r="G177" s="17">
        <f>IF($K177&lt;&gt;"OK","",MOD(10-MOD(SUMPRODUCT(--MID($F177,ROW(INDIRECT("1:"&amp;LEN($F177))),1),IF(MOD(LEN($F177)-ROW(INDIRECT("1:"&amp;LEN($F177))),2)=0,3,1)),10),10))</f>
        <v/>
      </c>
      <c r="H177" s="18">
        <f>IF($G177="","",$F177&amp;TEXT($G177,"0"))</f>
        <v/>
      </c>
      <c r="I177" s="18">
        <f>IF($N177="Válido",$H177,"")</f>
        <v/>
      </c>
      <c r="J177" s="17">
        <f>IF(COUNTA($A177:$F177)=0,"",IF(OR($C177="",$E177="",$F177=""),"Incompleto",IF(NOT(IFERROR($E177=TEXT(--$E177,REPT("0",LEN($E177))),FALSE)),"Prefixo inválido",IF($C177="GTIN-14",IF(MID($F177,2,LEN($E177))=$E177,"OK","Prefixo não confere"),IF(LEFT($F177,LEN($E177))=$E177,"OK","Prefixo não confere")))))</f>
        <v/>
      </c>
      <c r="K177" s="17">
        <f>IF(COUNTA($A177:$F177)=0,"",IF(OR($C177="",$F177=""),"Incompleta",IFERROR(IF(AND(LEN($F177)=VLOOKUP($C177,Listas!$A$2:$B$5,2,FALSE)-1,$F177=TEXT(--$F177,REPT("0",LEN($F177)))),"OK","Base inválida"),"Tipo inválido")))</f>
        <v/>
      </c>
      <c r="L177" s="17">
        <f>IF($H177="","",IF(COUNTIF($H$6:$H$205,$H177)&gt;1,"Duplicado","Único"))</f>
        <v/>
      </c>
      <c r="M177" s="17">
        <f>IF(COUNTA($A177:$F177)=0,"",IF(OR($C177="",$D177=""),"Incompleta",IF(COUNTIFS(Listas!$F$2:$F$8,$C177,Listas!$G$2:$G$8,$D177)&gt;0,"OK","Revisar tipo x nível")))</f>
        <v/>
      </c>
      <c r="N177" s="17">
        <f>IF(COUNTA($A177:$F177)=0,"",IF(OR($A177="",$B177=""),"Cadastro incompleto",IF(OR($C177="",$D177="",$E177="",$F177=""),"Sem código",IF($K177&lt;&gt;"OK","Revisar código",IF($J177&lt;&gt;"OK","Revisar prefixo",IF($L177="Duplicado","Duplicado",IF($M177&lt;&gt;"OK","Revisar embalagem","Válido")))))))</f>
        <v/>
      </c>
      <c r="O177" s="14" t="n"/>
    </row>
    <row r="178" ht="22" customHeight="1">
      <c r="A178" s="13" t="n"/>
      <c r="B178" s="14" t="n"/>
      <c r="C178" s="15" t="n"/>
      <c r="D178" s="15" t="n"/>
      <c r="E178" s="16" t="n"/>
      <c r="F178" s="16" t="n"/>
      <c r="G178" s="17">
        <f>IF($K178&lt;&gt;"OK","",MOD(10-MOD(SUMPRODUCT(--MID($F178,ROW(INDIRECT("1:"&amp;LEN($F178))),1),IF(MOD(LEN($F178)-ROW(INDIRECT("1:"&amp;LEN($F178))),2)=0,3,1)),10),10))</f>
        <v/>
      </c>
      <c r="H178" s="18">
        <f>IF($G178="","",$F178&amp;TEXT($G178,"0"))</f>
        <v/>
      </c>
      <c r="I178" s="18">
        <f>IF($N178="Válido",$H178,"")</f>
        <v/>
      </c>
      <c r="J178" s="17">
        <f>IF(COUNTA($A178:$F178)=0,"",IF(OR($C178="",$E178="",$F178=""),"Incompleto",IF(NOT(IFERROR($E178=TEXT(--$E178,REPT("0",LEN($E178))),FALSE)),"Prefixo inválido",IF($C178="GTIN-14",IF(MID($F178,2,LEN($E178))=$E178,"OK","Prefixo não confere"),IF(LEFT($F178,LEN($E178))=$E178,"OK","Prefixo não confere")))))</f>
        <v/>
      </c>
      <c r="K178" s="17">
        <f>IF(COUNTA($A178:$F178)=0,"",IF(OR($C178="",$F178=""),"Incompleta",IFERROR(IF(AND(LEN($F178)=VLOOKUP($C178,Listas!$A$2:$B$5,2,FALSE)-1,$F178=TEXT(--$F178,REPT("0",LEN($F178)))),"OK","Base inválida"),"Tipo inválido")))</f>
        <v/>
      </c>
      <c r="L178" s="17">
        <f>IF($H178="","",IF(COUNTIF($H$6:$H$205,$H178)&gt;1,"Duplicado","Único"))</f>
        <v/>
      </c>
      <c r="M178" s="17">
        <f>IF(COUNTA($A178:$F178)=0,"",IF(OR($C178="",$D178=""),"Incompleta",IF(COUNTIFS(Listas!$F$2:$F$8,$C178,Listas!$G$2:$G$8,$D178)&gt;0,"OK","Revisar tipo x nível")))</f>
        <v/>
      </c>
      <c r="N178" s="17">
        <f>IF(COUNTA($A178:$F178)=0,"",IF(OR($A178="",$B178=""),"Cadastro incompleto",IF(OR($C178="",$D178="",$E178="",$F178=""),"Sem código",IF($K178&lt;&gt;"OK","Revisar código",IF($J178&lt;&gt;"OK","Revisar prefixo",IF($L178="Duplicado","Duplicado",IF($M178&lt;&gt;"OK","Revisar embalagem","Válido")))))))</f>
        <v/>
      </c>
      <c r="O178" s="14" t="n"/>
    </row>
    <row r="179" ht="22" customHeight="1">
      <c r="A179" s="13" t="n"/>
      <c r="B179" s="14" t="n"/>
      <c r="C179" s="15" t="n"/>
      <c r="D179" s="15" t="n"/>
      <c r="E179" s="16" t="n"/>
      <c r="F179" s="16" t="n"/>
      <c r="G179" s="17">
        <f>IF($K179&lt;&gt;"OK","",MOD(10-MOD(SUMPRODUCT(--MID($F179,ROW(INDIRECT("1:"&amp;LEN($F179))),1),IF(MOD(LEN($F179)-ROW(INDIRECT("1:"&amp;LEN($F179))),2)=0,3,1)),10),10))</f>
        <v/>
      </c>
      <c r="H179" s="18">
        <f>IF($G179="","",$F179&amp;TEXT($G179,"0"))</f>
        <v/>
      </c>
      <c r="I179" s="18">
        <f>IF($N179="Válido",$H179,"")</f>
        <v/>
      </c>
      <c r="J179" s="17">
        <f>IF(COUNTA($A179:$F179)=0,"",IF(OR($C179="",$E179="",$F179=""),"Incompleto",IF(NOT(IFERROR($E179=TEXT(--$E179,REPT("0",LEN($E179))),FALSE)),"Prefixo inválido",IF($C179="GTIN-14",IF(MID($F179,2,LEN($E179))=$E179,"OK","Prefixo não confere"),IF(LEFT($F179,LEN($E179))=$E179,"OK","Prefixo não confere")))))</f>
        <v/>
      </c>
      <c r="K179" s="17">
        <f>IF(COUNTA($A179:$F179)=0,"",IF(OR($C179="",$F179=""),"Incompleta",IFERROR(IF(AND(LEN($F179)=VLOOKUP($C179,Listas!$A$2:$B$5,2,FALSE)-1,$F179=TEXT(--$F179,REPT("0",LEN($F179)))),"OK","Base inválida"),"Tipo inválido")))</f>
        <v/>
      </c>
      <c r="L179" s="17">
        <f>IF($H179="","",IF(COUNTIF($H$6:$H$205,$H179)&gt;1,"Duplicado","Único"))</f>
        <v/>
      </c>
      <c r="M179" s="17">
        <f>IF(COUNTA($A179:$F179)=0,"",IF(OR($C179="",$D179=""),"Incompleta",IF(COUNTIFS(Listas!$F$2:$F$8,$C179,Listas!$G$2:$G$8,$D179)&gt;0,"OK","Revisar tipo x nível")))</f>
        <v/>
      </c>
      <c r="N179" s="17">
        <f>IF(COUNTA($A179:$F179)=0,"",IF(OR($A179="",$B179=""),"Cadastro incompleto",IF(OR($C179="",$D179="",$E179="",$F179=""),"Sem código",IF($K179&lt;&gt;"OK","Revisar código",IF($J179&lt;&gt;"OK","Revisar prefixo",IF($L179="Duplicado","Duplicado",IF($M179&lt;&gt;"OK","Revisar embalagem","Válido")))))))</f>
        <v/>
      </c>
      <c r="O179" s="14" t="n"/>
    </row>
    <row r="180" ht="22" customHeight="1">
      <c r="A180" s="13" t="n"/>
      <c r="B180" s="14" t="n"/>
      <c r="C180" s="15" t="n"/>
      <c r="D180" s="15" t="n"/>
      <c r="E180" s="16" t="n"/>
      <c r="F180" s="16" t="n"/>
      <c r="G180" s="17">
        <f>IF($K180&lt;&gt;"OK","",MOD(10-MOD(SUMPRODUCT(--MID($F180,ROW(INDIRECT("1:"&amp;LEN($F180))),1),IF(MOD(LEN($F180)-ROW(INDIRECT("1:"&amp;LEN($F180))),2)=0,3,1)),10),10))</f>
        <v/>
      </c>
      <c r="H180" s="18">
        <f>IF($G180="","",$F180&amp;TEXT($G180,"0"))</f>
        <v/>
      </c>
      <c r="I180" s="18">
        <f>IF($N180="Válido",$H180,"")</f>
        <v/>
      </c>
      <c r="J180" s="17">
        <f>IF(COUNTA($A180:$F180)=0,"",IF(OR($C180="",$E180="",$F180=""),"Incompleto",IF(NOT(IFERROR($E180=TEXT(--$E180,REPT("0",LEN($E180))),FALSE)),"Prefixo inválido",IF($C180="GTIN-14",IF(MID($F180,2,LEN($E180))=$E180,"OK","Prefixo não confere"),IF(LEFT($F180,LEN($E180))=$E180,"OK","Prefixo não confere")))))</f>
        <v/>
      </c>
      <c r="K180" s="17">
        <f>IF(COUNTA($A180:$F180)=0,"",IF(OR($C180="",$F180=""),"Incompleta",IFERROR(IF(AND(LEN($F180)=VLOOKUP($C180,Listas!$A$2:$B$5,2,FALSE)-1,$F180=TEXT(--$F180,REPT("0",LEN($F180)))),"OK","Base inválida"),"Tipo inválido")))</f>
        <v/>
      </c>
      <c r="L180" s="17">
        <f>IF($H180="","",IF(COUNTIF($H$6:$H$205,$H180)&gt;1,"Duplicado","Único"))</f>
        <v/>
      </c>
      <c r="M180" s="17">
        <f>IF(COUNTA($A180:$F180)=0,"",IF(OR($C180="",$D180=""),"Incompleta",IF(COUNTIFS(Listas!$F$2:$F$8,$C180,Listas!$G$2:$G$8,$D180)&gt;0,"OK","Revisar tipo x nível")))</f>
        <v/>
      </c>
      <c r="N180" s="17">
        <f>IF(COUNTA($A180:$F180)=0,"",IF(OR($A180="",$B180=""),"Cadastro incompleto",IF(OR($C180="",$D180="",$E180="",$F180=""),"Sem código",IF($K180&lt;&gt;"OK","Revisar código",IF($J180&lt;&gt;"OK","Revisar prefixo",IF($L180="Duplicado","Duplicado",IF($M180&lt;&gt;"OK","Revisar embalagem","Válido")))))))</f>
        <v/>
      </c>
      <c r="O180" s="14" t="n"/>
    </row>
    <row r="181" ht="22" customHeight="1">
      <c r="A181" s="13" t="n"/>
      <c r="B181" s="14" t="n"/>
      <c r="C181" s="15" t="n"/>
      <c r="D181" s="15" t="n"/>
      <c r="E181" s="16" t="n"/>
      <c r="F181" s="16" t="n"/>
      <c r="G181" s="17">
        <f>IF($K181&lt;&gt;"OK","",MOD(10-MOD(SUMPRODUCT(--MID($F181,ROW(INDIRECT("1:"&amp;LEN($F181))),1),IF(MOD(LEN($F181)-ROW(INDIRECT("1:"&amp;LEN($F181))),2)=0,3,1)),10),10))</f>
        <v/>
      </c>
      <c r="H181" s="18">
        <f>IF($G181="","",$F181&amp;TEXT($G181,"0"))</f>
        <v/>
      </c>
      <c r="I181" s="18">
        <f>IF($N181="Válido",$H181,"")</f>
        <v/>
      </c>
      <c r="J181" s="17">
        <f>IF(COUNTA($A181:$F181)=0,"",IF(OR($C181="",$E181="",$F181=""),"Incompleto",IF(NOT(IFERROR($E181=TEXT(--$E181,REPT("0",LEN($E181))),FALSE)),"Prefixo inválido",IF($C181="GTIN-14",IF(MID($F181,2,LEN($E181))=$E181,"OK","Prefixo não confere"),IF(LEFT($F181,LEN($E181))=$E181,"OK","Prefixo não confere")))))</f>
        <v/>
      </c>
      <c r="K181" s="17">
        <f>IF(COUNTA($A181:$F181)=0,"",IF(OR($C181="",$F181=""),"Incompleta",IFERROR(IF(AND(LEN($F181)=VLOOKUP($C181,Listas!$A$2:$B$5,2,FALSE)-1,$F181=TEXT(--$F181,REPT("0",LEN($F181)))),"OK","Base inválida"),"Tipo inválido")))</f>
        <v/>
      </c>
      <c r="L181" s="17">
        <f>IF($H181="","",IF(COUNTIF($H$6:$H$205,$H181)&gt;1,"Duplicado","Único"))</f>
        <v/>
      </c>
      <c r="M181" s="17">
        <f>IF(COUNTA($A181:$F181)=0,"",IF(OR($C181="",$D181=""),"Incompleta",IF(COUNTIFS(Listas!$F$2:$F$8,$C181,Listas!$G$2:$G$8,$D181)&gt;0,"OK","Revisar tipo x nível")))</f>
        <v/>
      </c>
      <c r="N181" s="17">
        <f>IF(COUNTA($A181:$F181)=0,"",IF(OR($A181="",$B181=""),"Cadastro incompleto",IF(OR($C181="",$D181="",$E181="",$F181=""),"Sem código",IF($K181&lt;&gt;"OK","Revisar código",IF($J181&lt;&gt;"OK","Revisar prefixo",IF($L181="Duplicado","Duplicado",IF($M181&lt;&gt;"OK","Revisar embalagem","Válido")))))))</f>
        <v/>
      </c>
      <c r="O181" s="14" t="n"/>
    </row>
    <row r="182" ht="22" customHeight="1">
      <c r="A182" s="13" t="n"/>
      <c r="B182" s="14" t="n"/>
      <c r="C182" s="15" t="n"/>
      <c r="D182" s="15" t="n"/>
      <c r="E182" s="16" t="n"/>
      <c r="F182" s="16" t="n"/>
      <c r="G182" s="17">
        <f>IF($K182&lt;&gt;"OK","",MOD(10-MOD(SUMPRODUCT(--MID($F182,ROW(INDIRECT("1:"&amp;LEN($F182))),1),IF(MOD(LEN($F182)-ROW(INDIRECT("1:"&amp;LEN($F182))),2)=0,3,1)),10),10))</f>
        <v/>
      </c>
      <c r="H182" s="18">
        <f>IF($G182="","",$F182&amp;TEXT($G182,"0"))</f>
        <v/>
      </c>
      <c r="I182" s="18">
        <f>IF($N182="Válido",$H182,"")</f>
        <v/>
      </c>
      <c r="J182" s="17">
        <f>IF(COUNTA($A182:$F182)=0,"",IF(OR($C182="",$E182="",$F182=""),"Incompleto",IF(NOT(IFERROR($E182=TEXT(--$E182,REPT("0",LEN($E182))),FALSE)),"Prefixo inválido",IF($C182="GTIN-14",IF(MID($F182,2,LEN($E182))=$E182,"OK","Prefixo não confere"),IF(LEFT($F182,LEN($E182))=$E182,"OK","Prefixo não confere")))))</f>
        <v/>
      </c>
      <c r="K182" s="17">
        <f>IF(COUNTA($A182:$F182)=0,"",IF(OR($C182="",$F182=""),"Incompleta",IFERROR(IF(AND(LEN($F182)=VLOOKUP($C182,Listas!$A$2:$B$5,2,FALSE)-1,$F182=TEXT(--$F182,REPT("0",LEN($F182)))),"OK","Base inválida"),"Tipo inválido")))</f>
        <v/>
      </c>
      <c r="L182" s="17">
        <f>IF($H182="","",IF(COUNTIF($H$6:$H$205,$H182)&gt;1,"Duplicado","Único"))</f>
        <v/>
      </c>
      <c r="M182" s="17">
        <f>IF(COUNTA($A182:$F182)=0,"",IF(OR($C182="",$D182=""),"Incompleta",IF(COUNTIFS(Listas!$F$2:$F$8,$C182,Listas!$G$2:$G$8,$D182)&gt;0,"OK","Revisar tipo x nível")))</f>
        <v/>
      </c>
      <c r="N182" s="17">
        <f>IF(COUNTA($A182:$F182)=0,"",IF(OR($A182="",$B182=""),"Cadastro incompleto",IF(OR($C182="",$D182="",$E182="",$F182=""),"Sem código",IF($K182&lt;&gt;"OK","Revisar código",IF($J182&lt;&gt;"OK","Revisar prefixo",IF($L182="Duplicado","Duplicado",IF($M182&lt;&gt;"OK","Revisar embalagem","Válido")))))))</f>
        <v/>
      </c>
      <c r="O182" s="14" t="n"/>
    </row>
    <row r="183" ht="22" customHeight="1">
      <c r="A183" s="13" t="n"/>
      <c r="B183" s="14" t="n"/>
      <c r="C183" s="15" t="n"/>
      <c r="D183" s="15" t="n"/>
      <c r="E183" s="16" t="n"/>
      <c r="F183" s="16" t="n"/>
      <c r="G183" s="17">
        <f>IF($K183&lt;&gt;"OK","",MOD(10-MOD(SUMPRODUCT(--MID($F183,ROW(INDIRECT("1:"&amp;LEN($F183))),1),IF(MOD(LEN($F183)-ROW(INDIRECT("1:"&amp;LEN($F183))),2)=0,3,1)),10),10))</f>
        <v/>
      </c>
      <c r="H183" s="18">
        <f>IF($G183="","",$F183&amp;TEXT($G183,"0"))</f>
        <v/>
      </c>
      <c r="I183" s="18">
        <f>IF($N183="Válido",$H183,"")</f>
        <v/>
      </c>
      <c r="J183" s="17">
        <f>IF(COUNTA($A183:$F183)=0,"",IF(OR($C183="",$E183="",$F183=""),"Incompleto",IF(NOT(IFERROR($E183=TEXT(--$E183,REPT("0",LEN($E183))),FALSE)),"Prefixo inválido",IF($C183="GTIN-14",IF(MID($F183,2,LEN($E183))=$E183,"OK","Prefixo não confere"),IF(LEFT($F183,LEN($E183))=$E183,"OK","Prefixo não confere")))))</f>
        <v/>
      </c>
      <c r="K183" s="17">
        <f>IF(COUNTA($A183:$F183)=0,"",IF(OR($C183="",$F183=""),"Incompleta",IFERROR(IF(AND(LEN($F183)=VLOOKUP($C183,Listas!$A$2:$B$5,2,FALSE)-1,$F183=TEXT(--$F183,REPT("0",LEN($F183)))),"OK","Base inválida"),"Tipo inválido")))</f>
        <v/>
      </c>
      <c r="L183" s="17">
        <f>IF($H183="","",IF(COUNTIF($H$6:$H$205,$H183)&gt;1,"Duplicado","Único"))</f>
        <v/>
      </c>
      <c r="M183" s="17">
        <f>IF(COUNTA($A183:$F183)=0,"",IF(OR($C183="",$D183=""),"Incompleta",IF(COUNTIFS(Listas!$F$2:$F$8,$C183,Listas!$G$2:$G$8,$D183)&gt;0,"OK","Revisar tipo x nível")))</f>
        <v/>
      </c>
      <c r="N183" s="17">
        <f>IF(COUNTA($A183:$F183)=0,"",IF(OR($A183="",$B183=""),"Cadastro incompleto",IF(OR($C183="",$D183="",$E183="",$F183=""),"Sem código",IF($K183&lt;&gt;"OK","Revisar código",IF($J183&lt;&gt;"OK","Revisar prefixo",IF($L183="Duplicado","Duplicado",IF($M183&lt;&gt;"OK","Revisar embalagem","Válido")))))))</f>
        <v/>
      </c>
      <c r="O183" s="14" t="n"/>
    </row>
    <row r="184" ht="22" customHeight="1">
      <c r="A184" s="13" t="n"/>
      <c r="B184" s="14" t="n"/>
      <c r="C184" s="15" t="n"/>
      <c r="D184" s="15" t="n"/>
      <c r="E184" s="16" t="n"/>
      <c r="F184" s="16" t="n"/>
      <c r="G184" s="17">
        <f>IF($K184&lt;&gt;"OK","",MOD(10-MOD(SUMPRODUCT(--MID($F184,ROW(INDIRECT("1:"&amp;LEN($F184))),1),IF(MOD(LEN($F184)-ROW(INDIRECT("1:"&amp;LEN($F184))),2)=0,3,1)),10),10))</f>
        <v/>
      </c>
      <c r="H184" s="18">
        <f>IF($G184="","",$F184&amp;TEXT($G184,"0"))</f>
        <v/>
      </c>
      <c r="I184" s="18">
        <f>IF($N184="Válido",$H184,"")</f>
        <v/>
      </c>
      <c r="J184" s="17">
        <f>IF(COUNTA($A184:$F184)=0,"",IF(OR($C184="",$E184="",$F184=""),"Incompleto",IF(NOT(IFERROR($E184=TEXT(--$E184,REPT("0",LEN($E184))),FALSE)),"Prefixo inválido",IF($C184="GTIN-14",IF(MID($F184,2,LEN($E184))=$E184,"OK","Prefixo não confere"),IF(LEFT($F184,LEN($E184))=$E184,"OK","Prefixo não confere")))))</f>
        <v/>
      </c>
      <c r="K184" s="17">
        <f>IF(COUNTA($A184:$F184)=0,"",IF(OR($C184="",$F184=""),"Incompleta",IFERROR(IF(AND(LEN($F184)=VLOOKUP($C184,Listas!$A$2:$B$5,2,FALSE)-1,$F184=TEXT(--$F184,REPT("0",LEN($F184)))),"OK","Base inválida"),"Tipo inválido")))</f>
        <v/>
      </c>
      <c r="L184" s="17">
        <f>IF($H184="","",IF(COUNTIF($H$6:$H$205,$H184)&gt;1,"Duplicado","Único"))</f>
        <v/>
      </c>
      <c r="M184" s="17">
        <f>IF(COUNTA($A184:$F184)=0,"",IF(OR($C184="",$D184=""),"Incompleta",IF(COUNTIFS(Listas!$F$2:$F$8,$C184,Listas!$G$2:$G$8,$D184)&gt;0,"OK","Revisar tipo x nível")))</f>
        <v/>
      </c>
      <c r="N184" s="17">
        <f>IF(COUNTA($A184:$F184)=0,"",IF(OR($A184="",$B184=""),"Cadastro incompleto",IF(OR($C184="",$D184="",$E184="",$F184=""),"Sem código",IF($K184&lt;&gt;"OK","Revisar código",IF($J184&lt;&gt;"OK","Revisar prefixo",IF($L184="Duplicado","Duplicado",IF($M184&lt;&gt;"OK","Revisar embalagem","Válido")))))))</f>
        <v/>
      </c>
      <c r="O184" s="14" t="n"/>
    </row>
    <row r="185" ht="22" customHeight="1">
      <c r="A185" s="13" t="n"/>
      <c r="B185" s="14" t="n"/>
      <c r="C185" s="15" t="n"/>
      <c r="D185" s="15" t="n"/>
      <c r="E185" s="16" t="n"/>
      <c r="F185" s="16" t="n"/>
      <c r="G185" s="17">
        <f>IF($K185&lt;&gt;"OK","",MOD(10-MOD(SUMPRODUCT(--MID($F185,ROW(INDIRECT("1:"&amp;LEN($F185))),1),IF(MOD(LEN($F185)-ROW(INDIRECT("1:"&amp;LEN($F185))),2)=0,3,1)),10),10))</f>
        <v/>
      </c>
      <c r="H185" s="18">
        <f>IF($G185="","",$F185&amp;TEXT($G185,"0"))</f>
        <v/>
      </c>
      <c r="I185" s="18">
        <f>IF($N185="Válido",$H185,"")</f>
        <v/>
      </c>
      <c r="J185" s="17">
        <f>IF(COUNTA($A185:$F185)=0,"",IF(OR($C185="",$E185="",$F185=""),"Incompleto",IF(NOT(IFERROR($E185=TEXT(--$E185,REPT("0",LEN($E185))),FALSE)),"Prefixo inválido",IF($C185="GTIN-14",IF(MID($F185,2,LEN($E185))=$E185,"OK","Prefixo não confere"),IF(LEFT($F185,LEN($E185))=$E185,"OK","Prefixo não confere")))))</f>
        <v/>
      </c>
      <c r="K185" s="17">
        <f>IF(COUNTA($A185:$F185)=0,"",IF(OR($C185="",$F185=""),"Incompleta",IFERROR(IF(AND(LEN($F185)=VLOOKUP($C185,Listas!$A$2:$B$5,2,FALSE)-1,$F185=TEXT(--$F185,REPT("0",LEN($F185)))),"OK","Base inválida"),"Tipo inválido")))</f>
        <v/>
      </c>
      <c r="L185" s="17">
        <f>IF($H185="","",IF(COUNTIF($H$6:$H$205,$H185)&gt;1,"Duplicado","Único"))</f>
        <v/>
      </c>
      <c r="M185" s="17">
        <f>IF(COUNTA($A185:$F185)=0,"",IF(OR($C185="",$D185=""),"Incompleta",IF(COUNTIFS(Listas!$F$2:$F$8,$C185,Listas!$G$2:$G$8,$D185)&gt;0,"OK","Revisar tipo x nível")))</f>
        <v/>
      </c>
      <c r="N185" s="17">
        <f>IF(COUNTA($A185:$F185)=0,"",IF(OR($A185="",$B185=""),"Cadastro incompleto",IF(OR($C185="",$D185="",$E185="",$F185=""),"Sem código",IF($K185&lt;&gt;"OK","Revisar código",IF($J185&lt;&gt;"OK","Revisar prefixo",IF($L185="Duplicado","Duplicado",IF($M185&lt;&gt;"OK","Revisar embalagem","Válido")))))))</f>
        <v/>
      </c>
      <c r="O185" s="14" t="n"/>
    </row>
    <row r="186" ht="22" customHeight="1">
      <c r="A186" s="13" t="n"/>
      <c r="B186" s="14" t="n"/>
      <c r="C186" s="15" t="n"/>
      <c r="D186" s="15" t="n"/>
      <c r="E186" s="16" t="n"/>
      <c r="F186" s="16" t="n"/>
      <c r="G186" s="17">
        <f>IF($K186&lt;&gt;"OK","",MOD(10-MOD(SUMPRODUCT(--MID($F186,ROW(INDIRECT("1:"&amp;LEN($F186))),1),IF(MOD(LEN($F186)-ROW(INDIRECT("1:"&amp;LEN($F186))),2)=0,3,1)),10),10))</f>
        <v/>
      </c>
      <c r="H186" s="18">
        <f>IF($G186="","",$F186&amp;TEXT($G186,"0"))</f>
        <v/>
      </c>
      <c r="I186" s="18">
        <f>IF($N186="Válido",$H186,"")</f>
        <v/>
      </c>
      <c r="J186" s="17">
        <f>IF(COUNTA($A186:$F186)=0,"",IF(OR($C186="",$E186="",$F186=""),"Incompleto",IF(NOT(IFERROR($E186=TEXT(--$E186,REPT("0",LEN($E186))),FALSE)),"Prefixo inválido",IF($C186="GTIN-14",IF(MID($F186,2,LEN($E186))=$E186,"OK","Prefixo não confere"),IF(LEFT($F186,LEN($E186))=$E186,"OK","Prefixo não confere")))))</f>
        <v/>
      </c>
      <c r="K186" s="17">
        <f>IF(COUNTA($A186:$F186)=0,"",IF(OR($C186="",$F186=""),"Incompleta",IFERROR(IF(AND(LEN($F186)=VLOOKUP($C186,Listas!$A$2:$B$5,2,FALSE)-1,$F186=TEXT(--$F186,REPT("0",LEN($F186)))),"OK","Base inválida"),"Tipo inválido")))</f>
        <v/>
      </c>
      <c r="L186" s="17">
        <f>IF($H186="","",IF(COUNTIF($H$6:$H$205,$H186)&gt;1,"Duplicado","Único"))</f>
        <v/>
      </c>
      <c r="M186" s="17">
        <f>IF(COUNTA($A186:$F186)=0,"",IF(OR($C186="",$D186=""),"Incompleta",IF(COUNTIFS(Listas!$F$2:$F$8,$C186,Listas!$G$2:$G$8,$D186)&gt;0,"OK","Revisar tipo x nível")))</f>
        <v/>
      </c>
      <c r="N186" s="17">
        <f>IF(COUNTA($A186:$F186)=0,"",IF(OR($A186="",$B186=""),"Cadastro incompleto",IF(OR($C186="",$D186="",$E186="",$F186=""),"Sem código",IF($K186&lt;&gt;"OK","Revisar código",IF($J186&lt;&gt;"OK","Revisar prefixo",IF($L186="Duplicado","Duplicado",IF($M186&lt;&gt;"OK","Revisar embalagem","Válido")))))))</f>
        <v/>
      </c>
      <c r="O186" s="14" t="n"/>
    </row>
    <row r="187" ht="22" customHeight="1">
      <c r="A187" s="13" t="n"/>
      <c r="B187" s="14" t="n"/>
      <c r="C187" s="15" t="n"/>
      <c r="D187" s="15" t="n"/>
      <c r="E187" s="16" t="n"/>
      <c r="F187" s="16" t="n"/>
      <c r="G187" s="17">
        <f>IF($K187&lt;&gt;"OK","",MOD(10-MOD(SUMPRODUCT(--MID($F187,ROW(INDIRECT("1:"&amp;LEN($F187))),1),IF(MOD(LEN($F187)-ROW(INDIRECT("1:"&amp;LEN($F187))),2)=0,3,1)),10),10))</f>
        <v/>
      </c>
      <c r="H187" s="18">
        <f>IF($G187="","",$F187&amp;TEXT($G187,"0"))</f>
        <v/>
      </c>
      <c r="I187" s="18">
        <f>IF($N187="Válido",$H187,"")</f>
        <v/>
      </c>
      <c r="J187" s="17">
        <f>IF(COUNTA($A187:$F187)=0,"",IF(OR($C187="",$E187="",$F187=""),"Incompleto",IF(NOT(IFERROR($E187=TEXT(--$E187,REPT("0",LEN($E187))),FALSE)),"Prefixo inválido",IF($C187="GTIN-14",IF(MID($F187,2,LEN($E187))=$E187,"OK","Prefixo não confere"),IF(LEFT($F187,LEN($E187))=$E187,"OK","Prefixo não confere")))))</f>
        <v/>
      </c>
      <c r="K187" s="17">
        <f>IF(COUNTA($A187:$F187)=0,"",IF(OR($C187="",$F187=""),"Incompleta",IFERROR(IF(AND(LEN($F187)=VLOOKUP($C187,Listas!$A$2:$B$5,2,FALSE)-1,$F187=TEXT(--$F187,REPT("0",LEN($F187)))),"OK","Base inválida"),"Tipo inválido")))</f>
        <v/>
      </c>
      <c r="L187" s="17">
        <f>IF($H187="","",IF(COUNTIF($H$6:$H$205,$H187)&gt;1,"Duplicado","Único"))</f>
        <v/>
      </c>
      <c r="M187" s="17">
        <f>IF(COUNTA($A187:$F187)=0,"",IF(OR($C187="",$D187=""),"Incompleta",IF(COUNTIFS(Listas!$F$2:$F$8,$C187,Listas!$G$2:$G$8,$D187)&gt;0,"OK","Revisar tipo x nível")))</f>
        <v/>
      </c>
      <c r="N187" s="17">
        <f>IF(COUNTA($A187:$F187)=0,"",IF(OR($A187="",$B187=""),"Cadastro incompleto",IF(OR($C187="",$D187="",$E187="",$F187=""),"Sem código",IF($K187&lt;&gt;"OK","Revisar código",IF($J187&lt;&gt;"OK","Revisar prefixo",IF($L187="Duplicado","Duplicado",IF($M187&lt;&gt;"OK","Revisar embalagem","Válido")))))))</f>
        <v/>
      </c>
      <c r="O187" s="14" t="n"/>
    </row>
    <row r="188" ht="22" customHeight="1">
      <c r="A188" s="13" t="n"/>
      <c r="B188" s="14" t="n"/>
      <c r="C188" s="15" t="n"/>
      <c r="D188" s="15" t="n"/>
      <c r="E188" s="16" t="n"/>
      <c r="F188" s="16" t="n"/>
      <c r="G188" s="17">
        <f>IF($K188&lt;&gt;"OK","",MOD(10-MOD(SUMPRODUCT(--MID($F188,ROW(INDIRECT("1:"&amp;LEN($F188))),1),IF(MOD(LEN($F188)-ROW(INDIRECT("1:"&amp;LEN($F188))),2)=0,3,1)),10),10))</f>
        <v/>
      </c>
      <c r="H188" s="18">
        <f>IF($G188="","",$F188&amp;TEXT($G188,"0"))</f>
        <v/>
      </c>
      <c r="I188" s="18">
        <f>IF($N188="Válido",$H188,"")</f>
        <v/>
      </c>
      <c r="J188" s="17">
        <f>IF(COUNTA($A188:$F188)=0,"",IF(OR($C188="",$E188="",$F188=""),"Incompleto",IF(NOT(IFERROR($E188=TEXT(--$E188,REPT("0",LEN($E188))),FALSE)),"Prefixo inválido",IF($C188="GTIN-14",IF(MID($F188,2,LEN($E188))=$E188,"OK","Prefixo não confere"),IF(LEFT($F188,LEN($E188))=$E188,"OK","Prefixo não confere")))))</f>
        <v/>
      </c>
      <c r="K188" s="17">
        <f>IF(COUNTA($A188:$F188)=0,"",IF(OR($C188="",$F188=""),"Incompleta",IFERROR(IF(AND(LEN($F188)=VLOOKUP($C188,Listas!$A$2:$B$5,2,FALSE)-1,$F188=TEXT(--$F188,REPT("0",LEN($F188)))),"OK","Base inválida"),"Tipo inválido")))</f>
        <v/>
      </c>
      <c r="L188" s="17">
        <f>IF($H188="","",IF(COUNTIF($H$6:$H$205,$H188)&gt;1,"Duplicado","Único"))</f>
        <v/>
      </c>
      <c r="M188" s="17">
        <f>IF(COUNTA($A188:$F188)=0,"",IF(OR($C188="",$D188=""),"Incompleta",IF(COUNTIFS(Listas!$F$2:$F$8,$C188,Listas!$G$2:$G$8,$D188)&gt;0,"OK","Revisar tipo x nível")))</f>
        <v/>
      </c>
      <c r="N188" s="17">
        <f>IF(COUNTA($A188:$F188)=0,"",IF(OR($A188="",$B188=""),"Cadastro incompleto",IF(OR($C188="",$D188="",$E188="",$F188=""),"Sem código",IF($K188&lt;&gt;"OK","Revisar código",IF($J188&lt;&gt;"OK","Revisar prefixo",IF($L188="Duplicado","Duplicado",IF($M188&lt;&gt;"OK","Revisar embalagem","Válido")))))))</f>
        <v/>
      </c>
      <c r="O188" s="14" t="n"/>
    </row>
    <row r="189" ht="22" customHeight="1">
      <c r="A189" s="13" t="n"/>
      <c r="B189" s="14" t="n"/>
      <c r="C189" s="15" t="n"/>
      <c r="D189" s="15" t="n"/>
      <c r="E189" s="16" t="n"/>
      <c r="F189" s="16" t="n"/>
      <c r="G189" s="17">
        <f>IF($K189&lt;&gt;"OK","",MOD(10-MOD(SUMPRODUCT(--MID($F189,ROW(INDIRECT("1:"&amp;LEN($F189))),1),IF(MOD(LEN($F189)-ROW(INDIRECT("1:"&amp;LEN($F189))),2)=0,3,1)),10),10))</f>
        <v/>
      </c>
      <c r="H189" s="18">
        <f>IF($G189="","",$F189&amp;TEXT($G189,"0"))</f>
        <v/>
      </c>
      <c r="I189" s="18">
        <f>IF($N189="Válido",$H189,"")</f>
        <v/>
      </c>
      <c r="J189" s="17">
        <f>IF(COUNTA($A189:$F189)=0,"",IF(OR($C189="",$E189="",$F189=""),"Incompleto",IF(NOT(IFERROR($E189=TEXT(--$E189,REPT("0",LEN($E189))),FALSE)),"Prefixo inválido",IF($C189="GTIN-14",IF(MID($F189,2,LEN($E189))=$E189,"OK","Prefixo não confere"),IF(LEFT($F189,LEN($E189))=$E189,"OK","Prefixo não confere")))))</f>
        <v/>
      </c>
      <c r="K189" s="17">
        <f>IF(COUNTA($A189:$F189)=0,"",IF(OR($C189="",$F189=""),"Incompleta",IFERROR(IF(AND(LEN($F189)=VLOOKUP($C189,Listas!$A$2:$B$5,2,FALSE)-1,$F189=TEXT(--$F189,REPT("0",LEN($F189)))),"OK","Base inválida"),"Tipo inválido")))</f>
        <v/>
      </c>
      <c r="L189" s="17">
        <f>IF($H189="","",IF(COUNTIF($H$6:$H$205,$H189)&gt;1,"Duplicado","Único"))</f>
        <v/>
      </c>
      <c r="M189" s="17">
        <f>IF(COUNTA($A189:$F189)=0,"",IF(OR($C189="",$D189=""),"Incompleta",IF(COUNTIFS(Listas!$F$2:$F$8,$C189,Listas!$G$2:$G$8,$D189)&gt;0,"OK","Revisar tipo x nível")))</f>
        <v/>
      </c>
      <c r="N189" s="17">
        <f>IF(COUNTA($A189:$F189)=0,"",IF(OR($A189="",$B189=""),"Cadastro incompleto",IF(OR($C189="",$D189="",$E189="",$F189=""),"Sem código",IF($K189&lt;&gt;"OK","Revisar código",IF($J189&lt;&gt;"OK","Revisar prefixo",IF($L189="Duplicado","Duplicado",IF($M189&lt;&gt;"OK","Revisar embalagem","Válido")))))))</f>
        <v/>
      </c>
      <c r="O189" s="14" t="n"/>
    </row>
    <row r="190" ht="22" customHeight="1">
      <c r="A190" s="13" t="n"/>
      <c r="B190" s="14" t="n"/>
      <c r="C190" s="15" t="n"/>
      <c r="D190" s="15" t="n"/>
      <c r="E190" s="16" t="n"/>
      <c r="F190" s="16" t="n"/>
      <c r="G190" s="17">
        <f>IF($K190&lt;&gt;"OK","",MOD(10-MOD(SUMPRODUCT(--MID($F190,ROW(INDIRECT("1:"&amp;LEN($F190))),1),IF(MOD(LEN($F190)-ROW(INDIRECT("1:"&amp;LEN($F190))),2)=0,3,1)),10),10))</f>
        <v/>
      </c>
      <c r="H190" s="18">
        <f>IF($G190="","",$F190&amp;TEXT($G190,"0"))</f>
        <v/>
      </c>
      <c r="I190" s="18">
        <f>IF($N190="Válido",$H190,"")</f>
        <v/>
      </c>
      <c r="J190" s="17">
        <f>IF(COUNTA($A190:$F190)=0,"",IF(OR($C190="",$E190="",$F190=""),"Incompleto",IF(NOT(IFERROR($E190=TEXT(--$E190,REPT("0",LEN($E190))),FALSE)),"Prefixo inválido",IF($C190="GTIN-14",IF(MID($F190,2,LEN($E190))=$E190,"OK","Prefixo não confere"),IF(LEFT($F190,LEN($E190))=$E190,"OK","Prefixo não confere")))))</f>
        <v/>
      </c>
      <c r="K190" s="17">
        <f>IF(COUNTA($A190:$F190)=0,"",IF(OR($C190="",$F190=""),"Incompleta",IFERROR(IF(AND(LEN($F190)=VLOOKUP($C190,Listas!$A$2:$B$5,2,FALSE)-1,$F190=TEXT(--$F190,REPT("0",LEN($F190)))),"OK","Base inválida"),"Tipo inválido")))</f>
        <v/>
      </c>
      <c r="L190" s="17">
        <f>IF($H190="","",IF(COUNTIF($H$6:$H$205,$H190)&gt;1,"Duplicado","Único"))</f>
        <v/>
      </c>
      <c r="M190" s="17">
        <f>IF(COUNTA($A190:$F190)=0,"",IF(OR($C190="",$D190=""),"Incompleta",IF(COUNTIFS(Listas!$F$2:$F$8,$C190,Listas!$G$2:$G$8,$D190)&gt;0,"OK","Revisar tipo x nível")))</f>
        <v/>
      </c>
      <c r="N190" s="17">
        <f>IF(COUNTA($A190:$F190)=0,"",IF(OR($A190="",$B190=""),"Cadastro incompleto",IF(OR($C190="",$D190="",$E190="",$F190=""),"Sem código",IF($K190&lt;&gt;"OK","Revisar código",IF($J190&lt;&gt;"OK","Revisar prefixo",IF($L190="Duplicado","Duplicado",IF($M190&lt;&gt;"OK","Revisar embalagem","Válido")))))))</f>
        <v/>
      </c>
      <c r="O190" s="14" t="n"/>
    </row>
    <row r="191" ht="22" customHeight="1">
      <c r="A191" s="13" t="n"/>
      <c r="B191" s="14" t="n"/>
      <c r="C191" s="15" t="n"/>
      <c r="D191" s="15" t="n"/>
      <c r="E191" s="16" t="n"/>
      <c r="F191" s="16" t="n"/>
      <c r="G191" s="17">
        <f>IF($K191&lt;&gt;"OK","",MOD(10-MOD(SUMPRODUCT(--MID($F191,ROW(INDIRECT("1:"&amp;LEN($F191))),1),IF(MOD(LEN($F191)-ROW(INDIRECT("1:"&amp;LEN($F191))),2)=0,3,1)),10),10))</f>
        <v/>
      </c>
      <c r="H191" s="18">
        <f>IF($G191="","",$F191&amp;TEXT($G191,"0"))</f>
        <v/>
      </c>
      <c r="I191" s="18">
        <f>IF($N191="Válido",$H191,"")</f>
        <v/>
      </c>
      <c r="J191" s="17">
        <f>IF(COUNTA($A191:$F191)=0,"",IF(OR($C191="",$E191="",$F191=""),"Incompleto",IF(NOT(IFERROR($E191=TEXT(--$E191,REPT("0",LEN($E191))),FALSE)),"Prefixo inválido",IF($C191="GTIN-14",IF(MID($F191,2,LEN($E191))=$E191,"OK","Prefixo não confere"),IF(LEFT($F191,LEN($E191))=$E191,"OK","Prefixo não confere")))))</f>
        <v/>
      </c>
      <c r="K191" s="17">
        <f>IF(COUNTA($A191:$F191)=0,"",IF(OR($C191="",$F191=""),"Incompleta",IFERROR(IF(AND(LEN($F191)=VLOOKUP($C191,Listas!$A$2:$B$5,2,FALSE)-1,$F191=TEXT(--$F191,REPT("0",LEN($F191)))),"OK","Base inválida"),"Tipo inválido")))</f>
        <v/>
      </c>
      <c r="L191" s="17">
        <f>IF($H191="","",IF(COUNTIF($H$6:$H$205,$H191)&gt;1,"Duplicado","Único"))</f>
        <v/>
      </c>
      <c r="M191" s="17">
        <f>IF(COUNTA($A191:$F191)=0,"",IF(OR($C191="",$D191=""),"Incompleta",IF(COUNTIFS(Listas!$F$2:$F$8,$C191,Listas!$G$2:$G$8,$D191)&gt;0,"OK","Revisar tipo x nível")))</f>
        <v/>
      </c>
      <c r="N191" s="17">
        <f>IF(COUNTA($A191:$F191)=0,"",IF(OR($A191="",$B191=""),"Cadastro incompleto",IF(OR($C191="",$D191="",$E191="",$F191=""),"Sem código",IF($K191&lt;&gt;"OK","Revisar código",IF($J191&lt;&gt;"OK","Revisar prefixo",IF($L191="Duplicado","Duplicado",IF($M191&lt;&gt;"OK","Revisar embalagem","Válido")))))))</f>
        <v/>
      </c>
      <c r="O191" s="14" t="n"/>
    </row>
    <row r="192" ht="22" customHeight="1">
      <c r="A192" s="13" t="n"/>
      <c r="B192" s="14" t="n"/>
      <c r="C192" s="15" t="n"/>
      <c r="D192" s="15" t="n"/>
      <c r="E192" s="16" t="n"/>
      <c r="F192" s="16" t="n"/>
      <c r="G192" s="17">
        <f>IF($K192&lt;&gt;"OK","",MOD(10-MOD(SUMPRODUCT(--MID($F192,ROW(INDIRECT("1:"&amp;LEN($F192))),1),IF(MOD(LEN($F192)-ROW(INDIRECT("1:"&amp;LEN($F192))),2)=0,3,1)),10),10))</f>
        <v/>
      </c>
      <c r="H192" s="18">
        <f>IF($G192="","",$F192&amp;TEXT($G192,"0"))</f>
        <v/>
      </c>
      <c r="I192" s="18">
        <f>IF($N192="Válido",$H192,"")</f>
        <v/>
      </c>
      <c r="J192" s="17">
        <f>IF(COUNTA($A192:$F192)=0,"",IF(OR($C192="",$E192="",$F192=""),"Incompleto",IF(NOT(IFERROR($E192=TEXT(--$E192,REPT("0",LEN($E192))),FALSE)),"Prefixo inválido",IF($C192="GTIN-14",IF(MID($F192,2,LEN($E192))=$E192,"OK","Prefixo não confere"),IF(LEFT($F192,LEN($E192))=$E192,"OK","Prefixo não confere")))))</f>
        <v/>
      </c>
      <c r="K192" s="17">
        <f>IF(COUNTA($A192:$F192)=0,"",IF(OR($C192="",$F192=""),"Incompleta",IFERROR(IF(AND(LEN($F192)=VLOOKUP($C192,Listas!$A$2:$B$5,2,FALSE)-1,$F192=TEXT(--$F192,REPT("0",LEN($F192)))),"OK","Base inválida"),"Tipo inválido")))</f>
        <v/>
      </c>
      <c r="L192" s="17">
        <f>IF($H192="","",IF(COUNTIF($H$6:$H$205,$H192)&gt;1,"Duplicado","Único"))</f>
        <v/>
      </c>
      <c r="M192" s="17">
        <f>IF(COUNTA($A192:$F192)=0,"",IF(OR($C192="",$D192=""),"Incompleta",IF(COUNTIFS(Listas!$F$2:$F$8,$C192,Listas!$G$2:$G$8,$D192)&gt;0,"OK","Revisar tipo x nível")))</f>
        <v/>
      </c>
      <c r="N192" s="17">
        <f>IF(COUNTA($A192:$F192)=0,"",IF(OR($A192="",$B192=""),"Cadastro incompleto",IF(OR($C192="",$D192="",$E192="",$F192=""),"Sem código",IF($K192&lt;&gt;"OK","Revisar código",IF($J192&lt;&gt;"OK","Revisar prefixo",IF($L192="Duplicado","Duplicado",IF($M192&lt;&gt;"OK","Revisar embalagem","Válido")))))))</f>
        <v/>
      </c>
      <c r="O192" s="14" t="n"/>
    </row>
    <row r="193" ht="22" customHeight="1">
      <c r="A193" s="13" t="n"/>
      <c r="B193" s="14" t="n"/>
      <c r="C193" s="15" t="n"/>
      <c r="D193" s="15" t="n"/>
      <c r="E193" s="16" t="n"/>
      <c r="F193" s="16" t="n"/>
      <c r="G193" s="17">
        <f>IF($K193&lt;&gt;"OK","",MOD(10-MOD(SUMPRODUCT(--MID($F193,ROW(INDIRECT("1:"&amp;LEN($F193))),1),IF(MOD(LEN($F193)-ROW(INDIRECT("1:"&amp;LEN($F193))),2)=0,3,1)),10),10))</f>
        <v/>
      </c>
      <c r="H193" s="18">
        <f>IF($G193="","",$F193&amp;TEXT($G193,"0"))</f>
        <v/>
      </c>
      <c r="I193" s="18">
        <f>IF($N193="Válido",$H193,"")</f>
        <v/>
      </c>
      <c r="J193" s="17">
        <f>IF(COUNTA($A193:$F193)=0,"",IF(OR($C193="",$E193="",$F193=""),"Incompleto",IF(NOT(IFERROR($E193=TEXT(--$E193,REPT("0",LEN($E193))),FALSE)),"Prefixo inválido",IF($C193="GTIN-14",IF(MID($F193,2,LEN($E193))=$E193,"OK","Prefixo não confere"),IF(LEFT($F193,LEN($E193))=$E193,"OK","Prefixo não confere")))))</f>
        <v/>
      </c>
      <c r="K193" s="17">
        <f>IF(COUNTA($A193:$F193)=0,"",IF(OR($C193="",$F193=""),"Incompleta",IFERROR(IF(AND(LEN($F193)=VLOOKUP($C193,Listas!$A$2:$B$5,2,FALSE)-1,$F193=TEXT(--$F193,REPT("0",LEN($F193)))),"OK","Base inválida"),"Tipo inválido")))</f>
        <v/>
      </c>
      <c r="L193" s="17">
        <f>IF($H193="","",IF(COUNTIF($H$6:$H$205,$H193)&gt;1,"Duplicado","Único"))</f>
        <v/>
      </c>
      <c r="M193" s="17">
        <f>IF(COUNTA($A193:$F193)=0,"",IF(OR($C193="",$D193=""),"Incompleta",IF(COUNTIFS(Listas!$F$2:$F$8,$C193,Listas!$G$2:$G$8,$D193)&gt;0,"OK","Revisar tipo x nível")))</f>
        <v/>
      </c>
      <c r="N193" s="17">
        <f>IF(COUNTA($A193:$F193)=0,"",IF(OR($A193="",$B193=""),"Cadastro incompleto",IF(OR($C193="",$D193="",$E193="",$F193=""),"Sem código",IF($K193&lt;&gt;"OK","Revisar código",IF($J193&lt;&gt;"OK","Revisar prefixo",IF($L193="Duplicado","Duplicado",IF($M193&lt;&gt;"OK","Revisar embalagem","Válido")))))))</f>
        <v/>
      </c>
      <c r="O193" s="14" t="n"/>
    </row>
    <row r="194" ht="22" customHeight="1">
      <c r="A194" s="13" t="n"/>
      <c r="B194" s="14" t="n"/>
      <c r="C194" s="15" t="n"/>
      <c r="D194" s="15" t="n"/>
      <c r="E194" s="16" t="n"/>
      <c r="F194" s="16" t="n"/>
      <c r="G194" s="17">
        <f>IF($K194&lt;&gt;"OK","",MOD(10-MOD(SUMPRODUCT(--MID($F194,ROW(INDIRECT("1:"&amp;LEN($F194))),1),IF(MOD(LEN($F194)-ROW(INDIRECT("1:"&amp;LEN($F194))),2)=0,3,1)),10),10))</f>
        <v/>
      </c>
      <c r="H194" s="18">
        <f>IF($G194="","",$F194&amp;TEXT($G194,"0"))</f>
        <v/>
      </c>
      <c r="I194" s="18">
        <f>IF($N194="Válido",$H194,"")</f>
        <v/>
      </c>
      <c r="J194" s="17">
        <f>IF(COUNTA($A194:$F194)=0,"",IF(OR($C194="",$E194="",$F194=""),"Incompleto",IF(NOT(IFERROR($E194=TEXT(--$E194,REPT("0",LEN($E194))),FALSE)),"Prefixo inválido",IF($C194="GTIN-14",IF(MID($F194,2,LEN($E194))=$E194,"OK","Prefixo não confere"),IF(LEFT($F194,LEN($E194))=$E194,"OK","Prefixo não confere")))))</f>
        <v/>
      </c>
      <c r="K194" s="17">
        <f>IF(COUNTA($A194:$F194)=0,"",IF(OR($C194="",$F194=""),"Incompleta",IFERROR(IF(AND(LEN($F194)=VLOOKUP($C194,Listas!$A$2:$B$5,2,FALSE)-1,$F194=TEXT(--$F194,REPT("0",LEN($F194)))),"OK","Base inválida"),"Tipo inválido")))</f>
        <v/>
      </c>
      <c r="L194" s="17">
        <f>IF($H194="","",IF(COUNTIF($H$6:$H$205,$H194)&gt;1,"Duplicado","Único"))</f>
        <v/>
      </c>
      <c r="M194" s="17">
        <f>IF(COUNTA($A194:$F194)=0,"",IF(OR($C194="",$D194=""),"Incompleta",IF(COUNTIFS(Listas!$F$2:$F$8,$C194,Listas!$G$2:$G$8,$D194)&gt;0,"OK","Revisar tipo x nível")))</f>
        <v/>
      </c>
      <c r="N194" s="17">
        <f>IF(COUNTA($A194:$F194)=0,"",IF(OR($A194="",$B194=""),"Cadastro incompleto",IF(OR($C194="",$D194="",$E194="",$F194=""),"Sem código",IF($K194&lt;&gt;"OK","Revisar código",IF($J194&lt;&gt;"OK","Revisar prefixo",IF($L194="Duplicado","Duplicado",IF($M194&lt;&gt;"OK","Revisar embalagem","Válido")))))))</f>
        <v/>
      </c>
      <c r="O194" s="14" t="n"/>
    </row>
    <row r="195" ht="22" customHeight="1">
      <c r="A195" s="13" t="n"/>
      <c r="B195" s="14" t="n"/>
      <c r="C195" s="15" t="n"/>
      <c r="D195" s="15" t="n"/>
      <c r="E195" s="16" t="n"/>
      <c r="F195" s="16" t="n"/>
      <c r="G195" s="17">
        <f>IF($K195&lt;&gt;"OK","",MOD(10-MOD(SUMPRODUCT(--MID($F195,ROW(INDIRECT("1:"&amp;LEN($F195))),1),IF(MOD(LEN($F195)-ROW(INDIRECT("1:"&amp;LEN($F195))),2)=0,3,1)),10),10))</f>
        <v/>
      </c>
      <c r="H195" s="18">
        <f>IF($G195="","",$F195&amp;TEXT($G195,"0"))</f>
        <v/>
      </c>
      <c r="I195" s="18">
        <f>IF($N195="Válido",$H195,"")</f>
        <v/>
      </c>
      <c r="J195" s="17">
        <f>IF(COUNTA($A195:$F195)=0,"",IF(OR($C195="",$E195="",$F195=""),"Incompleto",IF(NOT(IFERROR($E195=TEXT(--$E195,REPT("0",LEN($E195))),FALSE)),"Prefixo inválido",IF($C195="GTIN-14",IF(MID($F195,2,LEN($E195))=$E195,"OK","Prefixo não confere"),IF(LEFT($F195,LEN($E195))=$E195,"OK","Prefixo não confere")))))</f>
        <v/>
      </c>
      <c r="K195" s="17">
        <f>IF(COUNTA($A195:$F195)=0,"",IF(OR($C195="",$F195=""),"Incompleta",IFERROR(IF(AND(LEN($F195)=VLOOKUP($C195,Listas!$A$2:$B$5,2,FALSE)-1,$F195=TEXT(--$F195,REPT("0",LEN($F195)))),"OK","Base inválida"),"Tipo inválido")))</f>
        <v/>
      </c>
      <c r="L195" s="17">
        <f>IF($H195="","",IF(COUNTIF($H$6:$H$205,$H195)&gt;1,"Duplicado","Único"))</f>
        <v/>
      </c>
      <c r="M195" s="17">
        <f>IF(COUNTA($A195:$F195)=0,"",IF(OR($C195="",$D195=""),"Incompleta",IF(COUNTIFS(Listas!$F$2:$F$8,$C195,Listas!$G$2:$G$8,$D195)&gt;0,"OK","Revisar tipo x nível")))</f>
        <v/>
      </c>
      <c r="N195" s="17">
        <f>IF(COUNTA($A195:$F195)=0,"",IF(OR($A195="",$B195=""),"Cadastro incompleto",IF(OR($C195="",$D195="",$E195="",$F195=""),"Sem código",IF($K195&lt;&gt;"OK","Revisar código",IF($J195&lt;&gt;"OK","Revisar prefixo",IF($L195="Duplicado","Duplicado",IF($M195&lt;&gt;"OK","Revisar embalagem","Válido")))))))</f>
        <v/>
      </c>
      <c r="O195" s="14" t="n"/>
    </row>
    <row r="196" ht="22" customHeight="1">
      <c r="A196" s="13" t="n"/>
      <c r="B196" s="14" t="n"/>
      <c r="C196" s="15" t="n"/>
      <c r="D196" s="15" t="n"/>
      <c r="E196" s="16" t="n"/>
      <c r="F196" s="16" t="n"/>
      <c r="G196" s="17">
        <f>IF($K196&lt;&gt;"OK","",MOD(10-MOD(SUMPRODUCT(--MID($F196,ROW(INDIRECT("1:"&amp;LEN($F196))),1),IF(MOD(LEN($F196)-ROW(INDIRECT("1:"&amp;LEN($F196))),2)=0,3,1)),10),10))</f>
        <v/>
      </c>
      <c r="H196" s="18">
        <f>IF($G196="","",$F196&amp;TEXT($G196,"0"))</f>
        <v/>
      </c>
      <c r="I196" s="18">
        <f>IF($N196="Válido",$H196,"")</f>
        <v/>
      </c>
      <c r="J196" s="17">
        <f>IF(COUNTA($A196:$F196)=0,"",IF(OR($C196="",$E196="",$F196=""),"Incompleto",IF(NOT(IFERROR($E196=TEXT(--$E196,REPT("0",LEN($E196))),FALSE)),"Prefixo inválido",IF($C196="GTIN-14",IF(MID($F196,2,LEN($E196))=$E196,"OK","Prefixo não confere"),IF(LEFT($F196,LEN($E196))=$E196,"OK","Prefixo não confere")))))</f>
        <v/>
      </c>
      <c r="K196" s="17">
        <f>IF(COUNTA($A196:$F196)=0,"",IF(OR($C196="",$F196=""),"Incompleta",IFERROR(IF(AND(LEN($F196)=VLOOKUP($C196,Listas!$A$2:$B$5,2,FALSE)-1,$F196=TEXT(--$F196,REPT("0",LEN($F196)))),"OK","Base inválida"),"Tipo inválido")))</f>
        <v/>
      </c>
      <c r="L196" s="17">
        <f>IF($H196="","",IF(COUNTIF($H$6:$H$205,$H196)&gt;1,"Duplicado","Único"))</f>
        <v/>
      </c>
      <c r="M196" s="17">
        <f>IF(COUNTA($A196:$F196)=0,"",IF(OR($C196="",$D196=""),"Incompleta",IF(COUNTIFS(Listas!$F$2:$F$8,$C196,Listas!$G$2:$G$8,$D196)&gt;0,"OK","Revisar tipo x nível")))</f>
        <v/>
      </c>
      <c r="N196" s="17">
        <f>IF(COUNTA($A196:$F196)=0,"",IF(OR($A196="",$B196=""),"Cadastro incompleto",IF(OR($C196="",$D196="",$E196="",$F196=""),"Sem código",IF($K196&lt;&gt;"OK","Revisar código",IF($J196&lt;&gt;"OK","Revisar prefixo",IF($L196="Duplicado","Duplicado",IF($M196&lt;&gt;"OK","Revisar embalagem","Válido")))))))</f>
        <v/>
      </c>
      <c r="O196" s="14" t="n"/>
    </row>
    <row r="197" ht="22" customHeight="1">
      <c r="A197" s="13" t="n"/>
      <c r="B197" s="14" t="n"/>
      <c r="C197" s="15" t="n"/>
      <c r="D197" s="15" t="n"/>
      <c r="E197" s="16" t="n"/>
      <c r="F197" s="16" t="n"/>
      <c r="G197" s="17">
        <f>IF($K197&lt;&gt;"OK","",MOD(10-MOD(SUMPRODUCT(--MID($F197,ROW(INDIRECT("1:"&amp;LEN($F197))),1),IF(MOD(LEN($F197)-ROW(INDIRECT("1:"&amp;LEN($F197))),2)=0,3,1)),10),10))</f>
        <v/>
      </c>
      <c r="H197" s="18">
        <f>IF($G197="","",$F197&amp;TEXT($G197,"0"))</f>
        <v/>
      </c>
      <c r="I197" s="18">
        <f>IF($N197="Válido",$H197,"")</f>
        <v/>
      </c>
      <c r="J197" s="17">
        <f>IF(COUNTA($A197:$F197)=0,"",IF(OR($C197="",$E197="",$F197=""),"Incompleto",IF(NOT(IFERROR($E197=TEXT(--$E197,REPT("0",LEN($E197))),FALSE)),"Prefixo inválido",IF($C197="GTIN-14",IF(MID($F197,2,LEN($E197))=$E197,"OK","Prefixo não confere"),IF(LEFT($F197,LEN($E197))=$E197,"OK","Prefixo não confere")))))</f>
        <v/>
      </c>
      <c r="K197" s="17">
        <f>IF(COUNTA($A197:$F197)=0,"",IF(OR($C197="",$F197=""),"Incompleta",IFERROR(IF(AND(LEN($F197)=VLOOKUP($C197,Listas!$A$2:$B$5,2,FALSE)-1,$F197=TEXT(--$F197,REPT("0",LEN($F197)))),"OK","Base inválida"),"Tipo inválido")))</f>
        <v/>
      </c>
      <c r="L197" s="17">
        <f>IF($H197="","",IF(COUNTIF($H$6:$H$205,$H197)&gt;1,"Duplicado","Único"))</f>
        <v/>
      </c>
      <c r="M197" s="17">
        <f>IF(COUNTA($A197:$F197)=0,"",IF(OR($C197="",$D197=""),"Incompleta",IF(COUNTIFS(Listas!$F$2:$F$8,$C197,Listas!$G$2:$G$8,$D197)&gt;0,"OK","Revisar tipo x nível")))</f>
        <v/>
      </c>
      <c r="N197" s="17">
        <f>IF(COUNTA($A197:$F197)=0,"",IF(OR($A197="",$B197=""),"Cadastro incompleto",IF(OR($C197="",$D197="",$E197="",$F197=""),"Sem código",IF($K197&lt;&gt;"OK","Revisar código",IF($J197&lt;&gt;"OK","Revisar prefixo",IF($L197="Duplicado","Duplicado",IF($M197&lt;&gt;"OK","Revisar embalagem","Válido")))))))</f>
        <v/>
      </c>
      <c r="O197" s="14" t="n"/>
    </row>
    <row r="198" ht="22" customHeight="1">
      <c r="A198" s="13" t="n"/>
      <c r="B198" s="14" t="n"/>
      <c r="C198" s="15" t="n"/>
      <c r="D198" s="15" t="n"/>
      <c r="E198" s="16" t="n"/>
      <c r="F198" s="16" t="n"/>
      <c r="G198" s="17">
        <f>IF($K198&lt;&gt;"OK","",MOD(10-MOD(SUMPRODUCT(--MID($F198,ROW(INDIRECT("1:"&amp;LEN($F198))),1),IF(MOD(LEN($F198)-ROW(INDIRECT("1:"&amp;LEN($F198))),2)=0,3,1)),10),10))</f>
        <v/>
      </c>
      <c r="H198" s="18">
        <f>IF($G198="","",$F198&amp;TEXT($G198,"0"))</f>
        <v/>
      </c>
      <c r="I198" s="18">
        <f>IF($N198="Válido",$H198,"")</f>
        <v/>
      </c>
      <c r="J198" s="17">
        <f>IF(COUNTA($A198:$F198)=0,"",IF(OR($C198="",$E198="",$F198=""),"Incompleto",IF(NOT(IFERROR($E198=TEXT(--$E198,REPT("0",LEN($E198))),FALSE)),"Prefixo inválido",IF($C198="GTIN-14",IF(MID($F198,2,LEN($E198))=$E198,"OK","Prefixo não confere"),IF(LEFT($F198,LEN($E198))=$E198,"OK","Prefixo não confere")))))</f>
        <v/>
      </c>
      <c r="K198" s="17">
        <f>IF(COUNTA($A198:$F198)=0,"",IF(OR($C198="",$F198=""),"Incompleta",IFERROR(IF(AND(LEN($F198)=VLOOKUP($C198,Listas!$A$2:$B$5,2,FALSE)-1,$F198=TEXT(--$F198,REPT("0",LEN($F198)))),"OK","Base inválida"),"Tipo inválido")))</f>
        <v/>
      </c>
      <c r="L198" s="17">
        <f>IF($H198="","",IF(COUNTIF($H$6:$H$205,$H198)&gt;1,"Duplicado","Único"))</f>
        <v/>
      </c>
      <c r="M198" s="17">
        <f>IF(COUNTA($A198:$F198)=0,"",IF(OR($C198="",$D198=""),"Incompleta",IF(COUNTIFS(Listas!$F$2:$F$8,$C198,Listas!$G$2:$G$8,$D198)&gt;0,"OK","Revisar tipo x nível")))</f>
        <v/>
      </c>
      <c r="N198" s="17">
        <f>IF(COUNTA($A198:$F198)=0,"",IF(OR($A198="",$B198=""),"Cadastro incompleto",IF(OR($C198="",$D198="",$E198="",$F198=""),"Sem código",IF($K198&lt;&gt;"OK","Revisar código",IF($J198&lt;&gt;"OK","Revisar prefixo",IF($L198="Duplicado","Duplicado",IF($M198&lt;&gt;"OK","Revisar embalagem","Válido")))))))</f>
        <v/>
      </c>
      <c r="O198" s="14" t="n"/>
    </row>
    <row r="199" ht="22" customHeight="1">
      <c r="A199" s="13" t="n"/>
      <c r="B199" s="14" t="n"/>
      <c r="C199" s="15" t="n"/>
      <c r="D199" s="15" t="n"/>
      <c r="E199" s="16" t="n"/>
      <c r="F199" s="16" t="n"/>
      <c r="G199" s="17">
        <f>IF($K199&lt;&gt;"OK","",MOD(10-MOD(SUMPRODUCT(--MID($F199,ROW(INDIRECT("1:"&amp;LEN($F199))),1),IF(MOD(LEN($F199)-ROW(INDIRECT("1:"&amp;LEN($F199))),2)=0,3,1)),10),10))</f>
        <v/>
      </c>
      <c r="H199" s="18">
        <f>IF($G199="","",$F199&amp;TEXT($G199,"0"))</f>
        <v/>
      </c>
      <c r="I199" s="18">
        <f>IF($N199="Válido",$H199,"")</f>
        <v/>
      </c>
      <c r="J199" s="17">
        <f>IF(COUNTA($A199:$F199)=0,"",IF(OR($C199="",$E199="",$F199=""),"Incompleto",IF(NOT(IFERROR($E199=TEXT(--$E199,REPT("0",LEN($E199))),FALSE)),"Prefixo inválido",IF($C199="GTIN-14",IF(MID($F199,2,LEN($E199))=$E199,"OK","Prefixo não confere"),IF(LEFT($F199,LEN($E199))=$E199,"OK","Prefixo não confere")))))</f>
        <v/>
      </c>
      <c r="K199" s="17">
        <f>IF(COUNTA($A199:$F199)=0,"",IF(OR($C199="",$F199=""),"Incompleta",IFERROR(IF(AND(LEN($F199)=VLOOKUP($C199,Listas!$A$2:$B$5,2,FALSE)-1,$F199=TEXT(--$F199,REPT("0",LEN($F199)))),"OK","Base inválida"),"Tipo inválido")))</f>
        <v/>
      </c>
      <c r="L199" s="17">
        <f>IF($H199="","",IF(COUNTIF($H$6:$H$205,$H199)&gt;1,"Duplicado","Único"))</f>
        <v/>
      </c>
      <c r="M199" s="17">
        <f>IF(COUNTA($A199:$F199)=0,"",IF(OR($C199="",$D199=""),"Incompleta",IF(COUNTIFS(Listas!$F$2:$F$8,$C199,Listas!$G$2:$G$8,$D199)&gt;0,"OK","Revisar tipo x nível")))</f>
        <v/>
      </c>
      <c r="N199" s="17">
        <f>IF(COUNTA($A199:$F199)=0,"",IF(OR($A199="",$B199=""),"Cadastro incompleto",IF(OR($C199="",$D199="",$E199="",$F199=""),"Sem código",IF($K199&lt;&gt;"OK","Revisar código",IF($J199&lt;&gt;"OK","Revisar prefixo",IF($L199="Duplicado","Duplicado",IF($M199&lt;&gt;"OK","Revisar embalagem","Válido")))))))</f>
        <v/>
      </c>
      <c r="O199" s="14" t="n"/>
    </row>
    <row r="200" ht="22" customHeight="1">
      <c r="A200" s="13" t="n"/>
      <c r="B200" s="14" t="n"/>
      <c r="C200" s="15" t="n"/>
      <c r="D200" s="15" t="n"/>
      <c r="E200" s="16" t="n"/>
      <c r="F200" s="16" t="n"/>
      <c r="G200" s="17">
        <f>IF($K200&lt;&gt;"OK","",MOD(10-MOD(SUMPRODUCT(--MID($F200,ROW(INDIRECT("1:"&amp;LEN($F200))),1),IF(MOD(LEN($F200)-ROW(INDIRECT("1:"&amp;LEN($F200))),2)=0,3,1)),10),10))</f>
        <v/>
      </c>
      <c r="H200" s="18">
        <f>IF($G200="","",$F200&amp;TEXT($G200,"0"))</f>
        <v/>
      </c>
      <c r="I200" s="18">
        <f>IF($N200="Válido",$H200,"")</f>
        <v/>
      </c>
      <c r="J200" s="17">
        <f>IF(COUNTA($A200:$F200)=0,"",IF(OR($C200="",$E200="",$F200=""),"Incompleto",IF(NOT(IFERROR($E200=TEXT(--$E200,REPT("0",LEN($E200))),FALSE)),"Prefixo inválido",IF($C200="GTIN-14",IF(MID($F200,2,LEN($E200))=$E200,"OK","Prefixo não confere"),IF(LEFT($F200,LEN($E200))=$E200,"OK","Prefixo não confere")))))</f>
        <v/>
      </c>
      <c r="K200" s="17">
        <f>IF(COUNTA($A200:$F200)=0,"",IF(OR($C200="",$F200=""),"Incompleta",IFERROR(IF(AND(LEN($F200)=VLOOKUP($C200,Listas!$A$2:$B$5,2,FALSE)-1,$F200=TEXT(--$F200,REPT("0",LEN($F200)))),"OK","Base inválida"),"Tipo inválido")))</f>
        <v/>
      </c>
      <c r="L200" s="17">
        <f>IF($H200="","",IF(COUNTIF($H$6:$H$205,$H200)&gt;1,"Duplicado","Único"))</f>
        <v/>
      </c>
      <c r="M200" s="17">
        <f>IF(COUNTA($A200:$F200)=0,"",IF(OR($C200="",$D200=""),"Incompleta",IF(COUNTIFS(Listas!$F$2:$F$8,$C200,Listas!$G$2:$G$8,$D200)&gt;0,"OK","Revisar tipo x nível")))</f>
        <v/>
      </c>
      <c r="N200" s="17">
        <f>IF(COUNTA($A200:$F200)=0,"",IF(OR($A200="",$B200=""),"Cadastro incompleto",IF(OR($C200="",$D200="",$E200="",$F200=""),"Sem código",IF($K200&lt;&gt;"OK","Revisar código",IF($J200&lt;&gt;"OK","Revisar prefixo",IF($L200="Duplicado","Duplicado",IF($M200&lt;&gt;"OK","Revisar embalagem","Válido")))))))</f>
        <v/>
      </c>
      <c r="O200" s="14" t="n"/>
    </row>
    <row r="201" ht="22" customHeight="1">
      <c r="A201" s="13" t="n"/>
      <c r="B201" s="14" t="n"/>
      <c r="C201" s="15" t="n"/>
      <c r="D201" s="15" t="n"/>
      <c r="E201" s="16" t="n"/>
      <c r="F201" s="16" t="n"/>
      <c r="G201" s="17">
        <f>IF($K201&lt;&gt;"OK","",MOD(10-MOD(SUMPRODUCT(--MID($F201,ROW(INDIRECT("1:"&amp;LEN($F201))),1),IF(MOD(LEN($F201)-ROW(INDIRECT("1:"&amp;LEN($F201))),2)=0,3,1)),10),10))</f>
        <v/>
      </c>
      <c r="H201" s="18">
        <f>IF($G201="","",$F201&amp;TEXT($G201,"0"))</f>
        <v/>
      </c>
      <c r="I201" s="18">
        <f>IF($N201="Válido",$H201,"")</f>
        <v/>
      </c>
      <c r="J201" s="17">
        <f>IF(COUNTA($A201:$F201)=0,"",IF(OR($C201="",$E201="",$F201=""),"Incompleto",IF(NOT(IFERROR($E201=TEXT(--$E201,REPT("0",LEN($E201))),FALSE)),"Prefixo inválido",IF($C201="GTIN-14",IF(MID($F201,2,LEN($E201))=$E201,"OK","Prefixo não confere"),IF(LEFT($F201,LEN($E201))=$E201,"OK","Prefixo não confere")))))</f>
        <v/>
      </c>
      <c r="K201" s="17">
        <f>IF(COUNTA($A201:$F201)=0,"",IF(OR($C201="",$F201=""),"Incompleta",IFERROR(IF(AND(LEN($F201)=VLOOKUP($C201,Listas!$A$2:$B$5,2,FALSE)-1,$F201=TEXT(--$F201,REPT("0",LEN($F201)))),"OK","Base inválida"),"Tipo inválido")))</f>
        <v/>
      </c>
      <c r="L201" s="17">
        <f>IF($H201="","",IF(COUNTIF($H$6:$H$205,$H201)&gt;1,"Duplicado","Único"))</f>
        <v/>
      </c>
      <c r="M201" s="17">
        <f>IF(COUNTA($A201:$F201)=0,"",IF(OR($C201="",$D201=""),"Incompleta",IF(COUNTIFS(Listas!$F$2:$F$8,$C201,Listas!$G$2:$G$8,$D201)&gt;0,"OK","Revisar tipo x nível")))</f>
        <v/>
      </c>
      <c r="N201" s="17">
        <f>IF(COUNTA($A201:$F201)=0,"",IF(OR($A201="",$B201=""),"Cadastro incompleto",IF(OR($C201="",$D201="",$E201="",$F201=""),"Sem código",IF($K201&lt;&gt;"OK","Revisar código",IF($J201&lt;&gt;"OK","Revisar prefixo",IF($L201="Duplicado","Duplicado",IF($M201&lt;&gt;"OK","Revisar embalagem","Válido")))))))</f>
        <v/>
      </c>
      <c r="O201" s="14" t="n"/>
    </row>
    <row r="202" ht="22" customHeight="1">
      <c r="A202" s="13" t="n"/>
      <c r="B202" s="14" t="n"/>
      <c r="C202" s="15" t="n"/>
      <c r="D202" s="15" t="n"/>
      <c r="E202" s="16" t="n"/>
      <c r="F202" s="16" t="n"/>
      <c r="G202" s="17">
        <f>IF($K202&lt;&gt;"OK","",MOD(10-MOD(SUMPRODUCT(--MID($F202,ROW(INDIRECT("1:"&amp;LEN($F202))),1),IF(MOD(LEN($F202)-ROW(INDIRECT("1:"&amp;LEN($F202))),2)=0,3,1)),10),10))</f>
        <v/>
      </c>
      <c r="H202" s="18">
        <f>IF($G202="","",$F202&amp;TEXT($G202,"0"))</f>
        <v/>
      </c>
      <c r="I202" s="18">
        <f>IF($N202="Válido",$H202,"")</f>
        <v/>
      </c>
      <c r="J202" s="17">
        <f>IF(COUNTA($A202:$F202)=0,"",IF(OR($C202="",$E202="",$F202=""),"Incompleto",IF(NOT(IFERROR($E202=TEXT(--$E202,REPT("0",LEN($E202))),FALSE)),"Prefixo inválido",IF($C202="GTIN-14",IF(MID($F202,2,LEN($E202))=$E202,"OK","Prefixo não confere"),IF(LEFT($F202,LEN($E202))=$E202,"OK","Prefixo não confere")))))</f>
        <v/>
      </c>
      <c r="K202" s="17">
        <f>IF(COUNTA($A202:$F202)=0,"",IF(OR($C202="",$F202=""),"Incompleta",IFERROR(IF(AND(LEN($F202)=VLOOKUP($C202,Listas!$A$2:$B$5,2,FALSE)-1,$F202=TEXT(--$F202,REPT("0",LEN($F202)))),"OK","Base inválida"),"Tipo inválido")))</f>
        <v/>
      </c>
      <c r="L202" s="17">
        <f>IF($H202="","",IF(COUNTIF($H$6:$H$205,$H202)&gt;1,"Duplicado","Único"))</f>
        <v/>
      </c>
      <c r="M202" s="17">
        <f>IF(COUNTA($A202:$F202)=0,"",IF(OR($C202="",$D202=""),"Incompleta",IF(COUNTIFS(Listas!$F$2:$F$8,$C202,Listas!$G$2:$G$8,$D202)&gt;0,"OK","Revisar tipo x nível")))</f>
        <v/>
      </c>
      <c r="N202" s="17">
        <f>IF(COUNTA($A202:$F202)=0,"",IF(OR($A202="",$B202=""),"Cadastro incompleto",IF(OR($C202="",$D202="",$E202="",$F202=""),"Sem código",IF($K202&lt;&gt;"OK","Revisar código",IF($J202&lt;&gt;"OK","Revisar prefixo",IF($L202="Duplicado","Duplicado",IF($M202&lt;&gt;"OK","Revisar embalagem","Válido")))))))</f>
        <v/>
      </c>
      <c r="O202" s="14" t="n"/>
    </row>
    <row r="203" ht="22" customHeight="1">
      <c r="A203" s="13" t="n"/>
      <c r="B203" s="14" t="n"/>
      <c r="C203" s="15" t="n"/>
      <c r="D203" s="15" t="n"/>
      <c r="E203" s="16" t="n"/>
      <c r="F203" s="16" t="n"/>
      <c r="G203" s="17">
        <f>IF($K203&lt;&gt;"OK","",MOD(10-MOD(SUMPRODUCT(--MID($F203,ROW(INDIRECT("1:"&amp;LEN($F203))),1),IF(MOD(LEN($F203)-ROW(INDIRECT("1:"&amp;LEN($F203))),2)=0,3,1)),10),10))</f>
        <v/>
      </c>
      <c r="H203" s="18">
        <f>IF($G203="","",$F203&amp;TEXT($G203,"0"))</f>
        <v/>
      </c>
      <c r="I203" s="18">
        <f>IF($N203="Válido",$H203,"")</f>
        <v/>
      </c>
      <c r="J203" s="17">
        <f>IF(COUNTA($A203:$F203)=0,"",IF(OR($C203="",$E203="",$F203=""),"Incompleto",IF(NOT(IFERROR($E203=TEXT(--$E203,REPT("0",LEN($E203))),FALSE)),"Prefixo inválido",IF($C203="GTIN-14",IF(MID($F203,2,LEN($E203))=$E203,"OK","Prefixo não confere"),IF(LEFT($F203,LEN($E203))=$E203,"OK","Prefixo não confere")))))</f>
        <v/>
      </c>
      <c r="K203" s="17">
        <f>IF(COUNTA($A203:$F203)=0,"",IF(OR($C203="",$F203=""),"Incompleta",IFERROR(IF(AND(LEN($F203)=VLOOKUP($C203,Listas!$A$2:$B$5,2,FALSE)-1,$F203=TEXT(--$F203,REPT("0",LEN($F203)))),"OK","Base inválida"),"Tipo inválido")))</f>
        <v/>
      </c>
      <c r="L203" s="17">
        <f>IF($H203="","",IF(COUNTIF($H$6:$H$205,$H203)&gt;1,"Duplicado","Único"))</f>
        <v/>
      </c>
      <c r="M203" s="17">
        <f>IF(COUNTA($A203:$F203)=0,"",IF(OR($C203="",$D203=""),"Incompleta",IF(COUNTIFS(Listas!$F$2:$F$8,$C203,Listas!$G$2:$G$8,$D203)&gt;0,"OK","Revisar tipo x nível")))</f>
        <v/>
      </c>
      <c r="N203" s="17">
        <f>IF(COUNTA($A203:$F203)=0,"",IF(OR($A203="",$B203=""),"Cadastro incompleto",IF(OR($C203="",$D203="",$E203="",$F203=""),"Sem código",IF($K203&lt;&gt;"OK","Revisar código",IF($J203&lt;&gt;"OK","Revisar prefixo",IF($L203="Duplicado","Duplicado",IF($M203&lt;&gt;"OK","Revisar embalagem","Válido")))))))</f>
        <v/>
      </c>
      <c r="O203" s="14" t="n"/>
    </row>
    <row r="204" ht="22" customHeight="1">
      <c r="A204" s="13" t="n"/>
      <c r="B204" s="14" t="n"/>
      <c r="C204" s="15" t="n"/>
      <c r="D204" s="15" t="n"/>
      <c r="E204" s="16" t="n"/>
      <c r="F204" s="16" t="n"/>
      <c r="G204" s="17">
        <f>IF($K204&lt;&gt;"OK","",MOD(10-MOD(SUMPRODUCT(--MID($F204,ROW(INDIRECT("1:"&amp;LEN($F204))),1),IF(MOD(LEN($F204)-ROW(INDIRECT("1:"&amp;LEN($F204))),2)=0,3,1)),10),10))</f>
        <v/>
      </c>
      <c r="H204" s="18">
        <f>IF($G204="","",$F204&amp;TEXT($G204,"0"))</f>
        <v/>
      </c>
      <c r="I204" s="18">
        <f>IF($N204="Válido",$H204,"")</f>
        <v/>
      </c>
      <c r="J204" s="17">
        <f>IF(COUNTA($A204:$F204)=0,"",IF(OR($C204="",$E204="",$F204=""),"Incompleto",IF(NOT(IFERROR($E204=TEXT(--$E204,REPT("0",LEN($E204))),FALSE)),"Prefixo inválido",IF($C204="GTIN-14",IF(MID($F204,2,LEN($E204))=$E204,"OK","Prefixo não confere"),IF(LEFT($F204,LEN($E204))=$E204,"OK","Prefixo não confere")))))</f>
        <v/>
      </c>
      <c r="K204" s="17">
        <f>IF(COUNTA($A204:$F204)=0,"",IF(OR($C204="",$F204=""),"Incompleta",IFERROR(IF(AND(LEN($F204)=VLOOKUP($C204,Listas!$A$2:$B$5,2,FALSE)-1,$F204=TEXT(--$F204,REPT("0",LEN($F204)))),"OK","Base inválida"),"Tipo inválido")))</f>
        <v/>
      </c>
      <c r="L204" s="17">
        <f>IF($H204="","",IF(COUNTIF($H$6:$H$205,$H204)&gt;1,"Duplicado","Único"))</f>
        <v/>
      </c>
      <c r="M204" s="17">
        <f>IF(COUNTA($A204:$F204)=0,"",IF(OR($C204="",$D204=""),"Incompleta",IF(COUNTIFS(Listas!$F$2:$F$8,$C204,Listas!$G$2:$G$8,$D204)&gt;0,"OK","Revisar tipo x nível")))</f>
        <v/>
      </c>
      <c r="N204" s="17">
        <f>IF(COUNTA($A204:$F204)=0,"",IF(OR($A204="",$B204=""),"Cadastro incompleto",IF(OR($C204="",$D204="",$E204="",$F204=""),"Sem código",IF($K204&lt;&gt;"OK","Revisar código",IF($J204&lt;&gt;"OK","Revisar prefixo",IF($L204="Duplicado","Duplicado",IF($M204&lt;&gt;"OK","Revisar embalagem","Válido")))))))</f>
        <v/>
      </c>
      <c r="O204" s="14" t="n"/>
    </row>
    <row r="205" ht="22" customHeight="1">
      <c r="A205" s="13" t="n"/>
      <c r="B205" s="14" t="n"/>
      <c r="C205" s="15" t="n"/>
      <c r="D205" s="15" t="n"/>
      <c r="E205" s="16" t="n"/>
      <c r="F205" s="16" t="n"/>
      <c r="G205" s="17">
        <f>IF($K205&lt;&gt;"OK","",MOD(10-MOD(SUMPRODUCT(--MID($F205,ROW(INDIRECT("1:"&amp;LEN($F205))),1),IF(MOD(LEN($F205)-ROW(INDIRECT("1:"&amp;LEN($F205))),2)=0,3,1)),10),10))</f>
        <v/>
      </c>
      <c r="H205" s="18">
        <f>IF($G205="","",$F205&amp;TEXT($G205,"0"))</f>
        <v/>
      </c>
      <c r="I205" s="18">
        <f>IF($N205="Válido",$H205,"")</f>
        <v/>
      </c>
      <c r="J205" s="17">
        <f>IF(COUNTA($A205:$F205)=0,"",IF(OR($C205="",$E205="",$F205=""),"Incompleto",IF(NOT(IFERROR($E205=TEXT(--$E205,REPT("0",LEN($E205))),FALSE)),"Prefixo inválido",IF($C205="GTIN-14",IF(MID($F205,2,LEN($E205))=$E205,"OK","Prefixo não confere"),IF(LEFT($F205,LEN($E205))=$E205,"OK","Prefixo não confere")))))</f>
        <v/>
      </c>
      <c r="K205" s="17">
        <f>IF(COUNTA($A205:$F205)=0,"",IF(OR($C205="",$F205=""),"Incompleta",IFERROR(IF(AND(LEN($F205)=VLOOKUP($C205,Listas!$A$2:$B$5,2,FALSE)-1,$F205=TEXT(--$F205,REPT("0",LEN($F205)))),"OK","Base inválida"),"Tipo inválido")))</f>
        <v/>
      </c>
      <c r="L205" s="17">
        <f>IF($H205="","",IF(COUNTIF($H$6:$H$205,$H205)&gt;1,"Duplicado","Único"))</f>
        <v/>
      </c>
      <c r="M205" s="17">
        <f>IF(COUNTA($A205:$F205)=0,"",IF(OR($C205="",$D205=""),"Incompleta",IF(COUNTIFS(Listas!$F$2:$F$8,$C205,Listas!$G$2:$G$8,$D205)&gt;0,"OK","Revisar tipo x nível")))</f>
        <v/>
      </c>
      <c r="N205" s="17">
        <f>IF(COUNTA($A205:$F205)=0,"",IF(OR($A205="",$B205=""),"Cadastro incompleto",IF(OR($C205="",$D205="",$E205="",$F205=""),"Sem código",IF($K205&lt;&gt;"OK","Revisar código",IF($J205&lt;&gt;"OK","Revisar prefixo",IF($L205="Duplicado","Duplicado",IF($M205&lt;&gt;"OK","Revisar embalagem","Válido")))))))</f>
        <v/>
      </c>
      <c r="O205" s="14" t="n"/>
    </row>
  </sheetData>
  <autoFilter ref="A5:O205"/>
  <mergeCells count="1">
    <mergeCell ref="A1:O1"/>
  </mergeCells>
  <conditionalFormatting sqref="N6:N205">
    <cfRule type="cellIs" priority="1" operator="equal" dxfId="0">
      <formula>"Válido"</formula>
    </cfRule>
    <cfRule type="cellIs" priority="2" operator="equal" dxfId="1">
      <formula>"Duplicado"</formula>
    </cfRule>
    <cfRule type="expression" priority="3" dxfId="3">
      <formula>LEFT($N6,7)="Revisar"</formula>
    </cfRule>
    <cfRule type="cellIs" priority="4" operator="equal" dxfId="2">
      <formula>"Sem código"</formula>
    </cfRule>
    <cfRule type="cellIs" priority="5" operator="equal" dxfId="4">
      <formula>"Cadastro incompleto"</formula>
    </cfRule>
  </conditionalFormatting>
  <conditionalFormatting sqref="H6:H205">
    <cfRule type="expression" priority="6" dxfId="1">
      <formula>AND($H6&lt;&gt;"",COUNTIF($H$6:$H$205,$H6)&gt;1)</formula>
    </cfRule>
  </conditionalFormatting>
  <conditionalFormatting sqref="I6:I205">
    <cfRule type="expression" priority="7" dxfId="0">
      <formula>$I6&lt;&gt;""</formula>
    </cfRule>
  </conditionalFormatting>
  <conditionalFormatting sqref="E6:F205">
    <cfRule type="expression" priority="8" dxfId="5">
      <formula>AND(COUNTA($A6:$F6)&gt;0,OR($J6="Prefixo inválido",$J6="Prefixo não confere",$K6="Base inválida"))</formula>
    </cfRule>
  </conditionalFormatting>
  <dataValidations count="7">
    <dataValidation sqref="A6:A205" showDropDown="0" showInputMessage="1" showErrorMessage="1" allowBlank="0" errorTitle="SKU muito longo" error="Use no máximo 40 caracteres." promptTitle="SKU interno" prompt="Informe o SKU interno usado para identificar o produto." type="textLength" operator="lessThanOrEqual">
      <formula1>40</formula1>
    </dataValidation>
    <dataValidation sqref="B6:B205" showDropDown="0" showInputMessage="0" showErrorMessage="1" allowBlank="0" errorTitle="Nome muito longo" error="Use no máximo 100 caracteres para o nome do produto." type="textLength" operator="lessThanOrEqual">
      <formula1>100</formula1>
    </dataValidation>
    <dataValidation sqref="C6:C205" showDropDown="0" showInputMessage="1" showErrorMessage="1" allowBlank="0" errorTitle="Tipo GTIN inválido" error="Selecione um tipo GTIN da lista." promptTitle="Tipo GTIN" prompt="Selecione o comprimento comercial aplicável." type="list" errorStyle="stop">
      <formula1>"GTIN-8,GTIN-12,GTIN-13,GTIN-14"</formula1>
    </dataValidation>
    <dataValidation sqref="D6:D205" showDropDown="0" showInputMessage="0" showErrorMessage="1" allowBlank="0" errorTitle="Nível inválido" error="Selecione um nível de embalagem da lista." type="list" errorStyle="stop">
      <formula1>"Unidade de consumo,Caixa,Fardo,Display,Palete"</formula1>
    </dataValidation>
    <dataValidation sqref="E6:E205" showDropDown="0" showInputMessage="1" showErrorMessage="1" allowBlank="0" errorTitle="Revisar prefixo" error="Use somente algarismos e preserve eventuais zeros à esquerda." promptTitle="Prefixo" prompt="Use somente algarismos e preserve eventuais zeros à esquerda." type="custom" errorStyle="warning">
      <formula1>=OR(E6="",AND(LEN(E6)&gt;=3,LEN(E6)&lt;=12,IFERROR(E6=TEXT(--E6,REPT("0",LEN(E6))),FALSE)))</formula1>
    </dataValidation>
    <dataValidation sqref="F6:F205" showDropDown="0" showInputMessage="1" showErrorMessage="1" allowBlank="0" errorTitle="Revisar base" error="Informe a base numérica sem o dígito verificador, no comprimento indicado pelo tipo GTIN." promptTitle="Base sem dígito" prompt="Informe a base completa, sem o dígito verificador final." type="custom" errorStyle="warning">
      <formula1>=OR(F6="",AND(C6&lt;&gt;"",LEN(F6)=IFERROR(VLOOKUP(C6,Listas!$A$2:$B$5,2,FALSE)-1,0),IFERROR(F6=TEXT(--F6,REPT("0",LEN(F6))),FALSE)))</formula1>
    </dataValidation>
    <dataValidation sqref="O6:O205" showDropDown="0" showInputMessage="0" showErrorMessage="1" allowBlank="0" errorTitle="Observação muito longa" error="Use no máximo 200 caracteres." type="textLength" operator="lessThanOrEqual">
      <formula1>200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8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1" customWidth="1" min="3" max="3"/>
    <col width="24" customWidth="1" min="4" max="4"/>
    <col width="3" customWidth="1" min="5" max="5"/>
    <col width="16" customWidth="1" min="6" max="6"/>
    <col width="24" customWidth="1" min="7" max="7"/>
    <col width="3" customWidth="1" min="8" max="8"/>
    <col width="24" customWidth="1" min="9" max="9"/>
    <col width="3" customWidth="1" min="10" max="10"/>
    <col width="48" customWidth="1" min="11" max="11"/>
  </cols>
  <sheetData>
    <row r="1" ht="42" customHeight="1">
      <c r="A1" s="3" t="inlineStr">
        <is>
          <t>Tipo GTIN</t>
        </is>
      </c>
      <c r="B1" s="3" t="inlineStr">
        <is>
          <t>Comprimento total</t>
        </is>
      </c>
      <c r="C1" s="3" t="inlineStr">
        <is>
          <t>Comprimento da base</t>
        </is>
      </c>
      <c r="D1" s="3" t="inlineStr">
        <is>
          <t>Nível de embalagem</t>
        </is>
      </c>
      <c r="E1" s="19" t="n"/>
      <c r="F1" s="3" t="inlineStr">
        <is>
          <t>Tipo GTIN</t>
        </is>
      </c>
      <c r="G1" s="3" t="inlineStr">
        <is>
          <t>Nível permitido</t>
        </is>
      </c>
      <c r="H1" s="19" t="n"/>
      <c r="I1" s="3" t="inlineStr">
        <is>
          <t>Situação</t>
        </is>
      </c>
      <c r="K1" s="20" t="inlineStr">
        <is>
          <t>Listas de apoio usadas pelas validações e fórmulas. Alterações podem modificar os resultados do arquivo.</t>
        </is>
      </c>
    </row>
    <row r="2">
      <c r="A2" s="19" t="inlineStr">
        <is>
          <t>GTIN-8</t>
        </is>
      </c>
      <c r="B2" s="19" t="n">
        <v>8</v>
      </c>
      <c r="C2" s="19" t="n">
        <v>7</v>
      </c>
      <c r="D2" s="19" t="inlineStr">
        <is>
          <t>Unidade de consumo</t>
        </is>
      </c>
      <c r="E2" s="19" t="n"/>
      <c r="F2" s="19" t="inlineStr">
        <is>
          <t>GTIN-8</t>
        </is>
      </c>
      <c r="G2" s="19" t="inlineStr">
        <is>
          <t>Unidade de consumo</t>
        </is>
      </c>
      <c r="H2" s="19" t="n"/>
      <c r="I2" s="19" t="inlineStr">
        <is>
          <t>Válido</t>
        </is>
      </c>
    </row>
    <row r="3">
      <c r="A3" s="21" t="inlineStr">
        <is>
          <t>GTIN-12</t>
        </is>
      </c>
      <c r="B3" s="21" t="n">
        <v>12</v>
      </c>
      <c r="C3" s="21" t="n">
        <v>11</v>
      </c>
      <c r="D3" s="21" t="inlineStr">
        <is>
          <t>Caixa</t>
        </is>
      </c>
      <c r="E3" s="21" t="n"/>
      <c r="F3" s="21" t="inlineStr">
        <is>
          <t>GTIN-12</t>
        </is>
      </c>
      <c r="G3" s="21" t="inlineStr">
        <is>
          <t>Unidade de consumo</t>
        </is>
      </c>
      <c r="H3" s="21" t="n"/>
      <c r="I3" s="21" t="inlineStr">
        <is>
          <t>Sem código</t>
        </is>
      </c>
    </row>
    <row r="4">
      <c r="A4" s="19" t="inlineStr">
        <is>
          <t>GTIN-13</t>
        </is>
      </c>
      <c r="B4" s="19" t="n">
        <v>13</v>
      </c>
      <c r="C4" s="19" t="n">
        <v>12</v>
      </c>
      <c r="D4" s="19" t="inlineStr">
        <is>
          <t>Fardo</t>
        </is>
      </c>
      <c r="E4" s="19" t="n"/>
      <c r="F4" s="19" t="inlineStr">
        <is>
          <t>GTIN-13</t>
        </is>
      </c>
      <c r="G4" s="19" t="inlineStr">
        <is>
          <t>Unidade de consumo</t>
        </is>
      </c>
      <c r="H4" s="19" t="n"/>
      <c r="I4" s="19" t="inlineStr">
        <is>
          <t>Duplicado</t>
        </is>
      </c>
    </row>
    <row r="5">
      <c r="A5" s="21" t="inlineStr">
        <is>
          <t>GTIN-14</t>
        </is>
      </c>
      <c r="B5" s="21" t="n">
        <v>14</v>
      </c>
      <c r="C5" s="21" t="n">
        <v>13</v>
      </c>
      <c r="D5" s="21" t="inlineStr">
        <is>
          <t>Display</t>
        </is>
      </c>
      <c r="E5" s="21" t="n"/>
      <c r="F5" s="21" t="inlineStr">
        <is>
          <t>GTIN-14</t>
        </is>
      </c>
      <c r="G5" s="21" t="inlineStr">
        <is>
          <t>Caixa</t>
        </is>
      </c>
      <c r="H5" s="21" t="n"/>
      <c r="I5" s="21" t="inlineStr">
        <is>
          <t>Revisar código</t>
        </is>
      </c>
    </row>
    <row r="6">
      <c r="A6" s="19" t="n"/>
      <c r="B6" s="19" t="n"/>
      <c r="C6" s="19" t="n"/>
      <c r="D6" s="19" t="inlineStr">
        <is>
          <t>Palete</t>
        </is>
      </c>
      <c r="E6" s="19" t="n"/>
      <c r="F6" s="19" t="inlineStr">
        <is>
          <t>GTIN-14</t>
        </is>
      </c>
      <c r="G6" s="19" t="inlineStr">
        <is>
          <t>Fardo</t>
        </is>
      </c>
      <c r="H6" s="19" t="n"/>
      <c r="I6" s="19" t="inlineStr">
        <is>
          <t>Revisar prefixo</t>
        </is>
      </c>
    </row>
    <row r="7">
      <c r="A7" s="21" t="n"/>
      <c r="B7" s="21" t="n"/>
      <c r="C7" s="21" t="n"/>
      <c r="D7" s="21" t="n"/>
      <c r="E7" s="21" t="n"/>
      <c r="F7" s="21" t="inlineStr">
        <is>
          <t>GTIN-14</t>
        </is>
      </c>
      <c r="G7" s="21" t="inlineStr">
        <is>
          <t>Display</t>
        </is>
      </c>
      <c r="H7" s="21" t="n"/>
      <c r="I7" s="21" t="inlineStr">
        <is>
          <t>Revisar embalagem</t>
        </is>
      </c>
    </row>
    <row r="8">
      <c r="A8" s="19" t="n"/>
      <c r="B8" s="19" t="n"/>
      <c r="C8" s="19" t="n"/>
      <c r="D8" s="19" t="n"/>
      <c r="E8" s="19" t="n"/>
      <c r="F8" s="19" t="inlineStr">
        <is>
          <t>GTIN-14</t>
        </is>
      </c>
      <c r="G8" s="19" t="inlineStr">
        <is>
          <t>Palete</t>
        </is>
      </c>
      <c r="H8" s="19" t="n"/>
      <c r="I8" s="19" t="inlineStr">
        <is>
          <t>Cadastro incompleto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54"/>
  <sheetViews>
    <sheetView showGridLines="0"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9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Como usar a planilha EAN/GTIN de produtos</t>
        </is>
      </c>
      <c r="B1" s="37" t="n"/>
      <c r="C1" s="37" t="n"/>
      <c r="D1" s="37" t="n"/>
      <c r="E1" s="37" t="n"/>
      <c r="F1" s="37" t="n"/>
      <c r="G1" s="37" t="n"/>
      <c r="H1" s="38" t="n"/>
    </row>
    <row r="2"/>
    <row r="3" ht="22" customHeight="1">
      <c r="A3" s="10" t="inlineStr">
        <is>
          <t>Finalidade</t>
        </is>
      </c>
      <c r="B3" s="10" t="n"/>
      <c r="C3" s="10" t="n"/>
      <c r="D3" s="10" t="n"/>
      <c r="E3" s="10" t="n"/>
      <c r="F3" s="10" t="n"/>
      <c r="G3" s="10" t="n"/>
      <c r="H3" s="10" t="n"/>
    </row>
    <row r="4" ht="44" customHeight="1">
      <c r="A4" s="21" t="inlineStr">
        <is>
          <t>Este arquivo calcula o dígito verificador, identifica duplicidades internas, aponta produtos sem código e verifica a coerência operacional entre tipo GTIN e nível de embalagem.</t>
        </is>
      </c>
    </row>
    <row r="5"/>
    <row r="6" ht="22" customHeight="1">
      <c r="A6" s="10" t="inlineStr">
        <is>
          <t>Passos de uso</t>
        </is>
      </c>
      <c r="B6" s="10" t="n"/>
      <c r="C6" s="10" t="n"/>
      <c r="D6" s="10" t="n"/>
      <c r="E6" s="10" t="n"/>
      <c r="F6" s="10" t="n"/>
      <c r="G6" s="10" t="n"/>
      <c r="H6" s="10" t="n"/>
    </row>
    <row r="7" ht="24" customHeight="1">
      <c r="A7" s="22" t="n">
        <v>1</v>
      </c>
      <c r="B7" s="21" t="inlineStr">
        <is>
          <t>Acesse a aba Registro GTIN.</t>
        </is>
      </c>
    </row>
    <row r="8" ht="24" customHeight="1">
      <c r="A8" s="23" t="n">
        <v>2</v>
      </c>
      <c r="B8" s="12" t="inlineStr">
        <is>
          <t>Use uma linha para cada combinação de SKU e nível de embalagem.</t>
        </is>
      </c>
    </row>
    <row r="9" ht="24" customHeight="1">
      <c r="A9" s="22" t="n">
        <v>3</v>
      </c>
      <c r="B9" s="21" t="inlineStr">
        <is>
          <t>Preencha somente as células amarelas.</t>
        </is>
      </c>
    </row>
    <row r="10" ht="24" customHeight="1">
      <c r="A10" s="23" t="n">
        <v>4</v>
      </c>
      <c r="B10" s="12" t="inlineStr">
        <is>
          <t>Selecione o tipo GTIN e o nível de embalagem.</t>
        </is>
      </c>
    </row>
    <row r="11" ht="24" customHeight="1">
      <c r="A11" s="22" t="n">
        <v>5</v>
      </c>
      <c r="B11" s="21" t="inlineStr">
        <is>
          <t>Informe o prefixo como texto numérico.</t>
        </is>
      </c>
    </row>
    <row r="12" ht="24" customHeight="1">
      <c r="A12" s="23" t="n">
        <v>6</v>
      </c>
      <c r="B12" s="12" t="inlineStr">
        <is>
          <t>Informe a base completa sem o dígito verificador.</t>
        </is>
      </c>
    </row>
    <row r="13" ht="24" customHeight="1">
      <c r="A13" s="22" t="n">
        <v>7</v>
      </c>
      <c r="B13" s="21" t="inlineStr">
        <is>
          <t>Consulte a coluna Situação.</t>
        </is>
      </c>
    </row>
    <row r="14" ht="24" customHeight="1">
      <c r="A14" s="23" t="n">
        <v>8</v>
      </c>
      <c r="B14" s="12" t="inlineStr">
        <is>
          <t>Utilize o conteúdo de GTIN validado somente quando a situação for Válido.</t>
        </is>
      </c>
    </row>
    <row r="15" ht="24" customHeight="1">
      <c r="A15" s="22" t="n">
        <v>9</v>
      </c>
      <c r="B15" s="21" t="inlineStr">
        <is>
          <t>Corrija duplicidades, bases inválidas e incompatibilidades de embalagem antes de liberar o registro.</t>
        </is>
      </c>
    </row>
    <row r="16"/>
    <row r="17"/>
    <row r="18" ht="22" customHeight="1">
      <c r="A18" s="10" t="inlineStr">
        <is>
          <t>Regras de preenchimento</t>
        </is>
      </c>
      <c r="B18" s="10" t="n"/>
      <c r="C18" s="10" t="n"/>
      <c r="D18" s="10" t="n"/>
      <c r="E18" s="10" t="n"/>
      <c r="F18" s="10" t="n"/>
      <c r="G18" s="10" t="n"/>
      <c r="H18" s="10" t="n"/>
    </row>
    <row r="19" ht="24" customHeight="1">
      <c r="A19" s="22" t="inlineStr">
        <is>
          <t>•</t>
        </is>
      </c>
      <c r="B19" s="21" t="inlineStr">
        <is>
          <t>GTIN-8: base com 7 dígitos.</t>
        </is>
      </c>
    </row>
    <row r="20" ht="24" customHeight="1">
      <c r="A20" s="23" t="inlineStr">
        <is>
          <t>•</t>
        </is>
      </c>
      <c r="B20" s="12" t="inlineStr">
        <is>
          <t>GTIN-12: base com 11 dígitos.</t>
        </is>
      </c>
    </row>
    <row r="21" ht="24" customHeight="1">
      <c r="A21" s="22" t="inlineStr">
        <is>
          <t>•</t>
        </is>
      </c>
      <c r="B21" s="21" t="inlineStr">
        <is>
          <t>GTIN-13: base com 12 dígitos.</t>
        </is>
      </c>
    </row>
    <row r="22" ht="24" customHeight="1">
      <c r="A22" s="23" t="inlineStr">
        <is>
          <t>•</t>
        </is>
      </c>
      <c r="B22" s="12" t="inlineStr">
        <is>
          <t>GTIN-14: base com 13 dígitos.</t>
        </is>
      </c>
    </row>
    <row r="23" ht="40" customHeight="1">
      <c r="A23" s="22" t="inlineStr">
        <is>
          <t>•</t>
        </is>
      </c>
      <c r="B23" s="21" t="inlineStr">
        <is>
          <t>No GTIN-14, o primeiro dígito da base é tratado como indicador de embalagem e o prefixo é conferido a partir do segundo dígito.</t>
        </is>
      </c>
    </row>
    <row r="24" ht="24" customHeight="1">
      <c r="A24" s="23" t="inlineStr">
        <is>
          <t>•</t>
        </is>
      </c>
      <c r="B24" s="12" t="inlineStr">
        <is>
          <t>Zeros à esquerda fazem parte do código e devem ser preservados.</t>
        </is>
      </c>
    </row>
    <row r="25" ht="24" customHeight="1">
      <c r="A25" s="22" t="inlineStr">
        <is>
          <t>•</t>
        </is>
      </c>
      <c r="B25" s="21" t="inlineStr">
        <is>
          <t>Não digite o dígito verificador na coluna da base.</t>
        </is>
      </c>
    </row>
    <row r="26"/>
    <row r="27" ht="22" customHeight="1">
      <c r="A27" s="10" t="inlineStr">
        <is>
          <t>Significado das situações</t>
        </is>
      </c>
      <c r="B27" s="10" t="n"/>
      <c r="C27" s="10" t="n"/>
      <c r="D27" s="10" t="n"/>
      <c r="E27" s="10" t="n"/>
      <c r="F27" s="10" t="n"/>
      <c r="G27" s="10" t="n"/>
      <c r="H27" s="10" t="n"/>
    </row>
    <row r="28">
      <c r="A28" s="3" t="inlineStr">
        <is>
          <t>Situação</t>
        </is>
      </c>
      <c r="B28" s="3" t="inlineStr">
        <is>
          <t>Interpretação</t>
        </is>
      </c>
    </row>
    <row r="29" ht="30" customHeight="1">
      <c r="A29" s="21" t="inlineStr">
        <is>
          <t>Válido</t>
        </is>
      </c>
      <c r="B29" s="21" t="inlineStr">
        <is>
          <t>Estrutura, prefixo, duplicidade e embalagem aprovados no arquivo</t>
        </is>
      </c>
    </row>
    <row r="30" ht="30" customHeight="1">
      <c r="A30" s="12" t="inlineStr">
        <is>
          <t>Sem código</t>
        </is>
      </c>
      <c r="B30" s="12" t="inlineStr">
        <is>
          <t>Produto informado sem os dados necessários para calcular o GTIN</t>
        </is>
      </c>
    </row>
    <row r="31" ht="30" customHeight="1">
      <c r="A31" s="21" t="inlineStr">
        <is>
          <t>Duplicado</t>
        </is>
      </c>
      <c r="B31" s="21" t="inlineStr">
        <is>
          <t>O mesmo GTIN calculado aparece em mais de uma linha</t>
        </is>
      </c>
    </row>
    <row r="32" ht="30" customHeight="1">
      <c r="A32" s="12" t="inlineStr">
        <is>
          <t>Revisar código</t>
        </is>
      </c>
      <c r="B32" s="12" t="inlineStr">
        <is>
          <t>Base numérica ou comprimento incompatível com o tipo</t>
        </is>
      </c>
    </row>
    <row r="33" ht="30" customHeight="1">
      <c r="A33" s="21" t="inlineStr">
        <is>
          <t>Revisar prefixo</t>
        </is>
      </c>
      <c r="B33" s="21" t="inlineStr">
        <is>
          <t>Prefixo inválido ou divergente da base</t>
        </is>
      </c>
    </row>
    <row r="34" ht="30" customHeight="1">
      <c r="A34" s="12" t="inlineStr">
        <is>
          <t>Revisar embalagem</t>
        </is>
      </c>
      <c r="B34" s="12" t="inlineStr">
        <is>
          <t>Tipo GTIN incompatível com o nível adotado pelo modelo</t>
        </is>
      </c>
    </row>
    <row r="35" ht="30" customHeight="1">
      <c r="A35" s="21" t="inlineStr">
        <is>
          <t>Cadastro incompleto</t>
        </is>
      </c>
      <c r="B35" s="21" t="inlineStr">
        <is>
          <t>SKU ou nome do produto ausente</t>
        </is>
      </c>
    </row>
    <row r="36"/>
    <row r="37"/>
    <row r="38" ht="22" customHeight="1">
      <c r="A38" s="10" t="inlineStr">
        <is>
          <t>Limites do arquivo</t>
        </is>
      </c>
      <c r="B38" s="10" t="n"/>
      <c r="C38" s="10" t="n"/>
      <c r="D38" s="10" t="n"/>
      <c r="E38" s="10" t="n"/>
      <c r="F38" s="10" t="n"/>
      <c r="G38" s="10" t="n"/>
      <c r="H38" s="10" t="n"/>
    </row>
    <row r="39" ht="28" customHeight="1">
      <c r="A39" s="22" t="inlineStr">
        <is>
          <t>•</t>
        </is>
      </c>
      <c r="B39" s="21" t="inlineStr">
        <is>
          <t>A validação ocorre somente dentro desta pasta de trabalho.</t>
        </is>
      </c>
    </row>
    <row r="40" ht="28" customHeight="1">
      <c r="A40" s="23" t="inlineStr">
        <is>
          <t>•</t>
        </is>
      </c>
      <c r="B40" s="12" t="inlineStr">
        <is>
          <t>O arquivo não consulta registros externos.</t>
        </is>
      </c>
    </row>
    <row r="41" ht="28" customHeight="1">
      <c r="A41" s="22" t="inlineStr">
        <is>
          <t>•</t>
        </is>
      </c>
      <c r="B41" s="21" t="inlineStr">
        <is>
          <t>O resultado não confirma titularidade, autorização ou disponibilidade comercial do código.</t>
        </is>
      </c>
    </row>
    <row r="42" ht="28" customHeight="1">
      <c r="A42" s="23" t="inlineStr">
        <is>
          <t>•</t>
        </is>
      </c>
      <c r="B42" s="12" t="inlineStr">
        <is>
          <t>O SKU continua sendo o identificador interno da operação; o GTIN é tratado separadamente como identificador comercial.</t>
        </is>
      </c>
    </row>
    <row r="43" ht="28" customHeight="1">
      <c r="A43" s="22" t="inlineStr">
        <is>
          <t>•</t>
        </is>
      </c>
      <c r="B43" s="21" t="inlineStr">
        <is>
          <t>Os exemplos são fictícios e não devem ser usados em produtos reais.</t>
        </is>
      </c>
    </row>
    <row r="44"/>
    <row r="45"/>
    <row r="46" ht="22" customHeight="1">
      <c r="A46" s="10" t="inlineStr">
        <is>
          <t>Convenção visual</t>
        </is>
      </c>
      <c r="B46" s="10" t="n"/>
      <c r="C46" s="10" t="n"/>
      <c r="D46" s="10" t="n"/>
      <c r="E46" s="10" t="n"/>
      <c r="F46" s="10" t="n"/>
      <c r="G46" s="10" t="n"/>
      <c r="H46" s="10" t="n"/>
    </row>
    <row r="47" ht="23" customHeight="1">
      <c r="A47" s="24" t="inlineStr">
        <is>
          <t>Amarelo</t>
        </is>
      </c>
      <c r="B47" s="25" t="inlineStr">
        <is>
          <t>Entrada manual</t>
        </is>
      </c>
    </row>
    <row r="48" ht="23" customHeight="1">
      <c r="A48" s="26" t="inlineStr">
        <is>
          <t>Azul-claro</t>
        </is>
      </c>
      <c r="B48" s="27" t="inlineStr">
        <is>
          <t>Cálculo automático</t>
        </is>
      </c>
    </row>
    <row r="49" ht="23" customHeight="1">
      <c r="A49" s="28" t="inlineStr">
        <is>
          <t>Verde</t>
        </is>
      </c>
      <c r="B49" s="29" t="inlineStr">
        <is>
          <t>Registro válido</t>
        </is>
      </c>
    </row>
    <row r="50" ht="23" customHeight="1">
      <c r="A50" s="30" t="inlineStr">
        <is>
          <t>Vermelho</t>
        </is>
      </c>
      <c r="B50" s="31" t="inlineStr">
        <is>
          <t>Duplicidade ou erro</t>
        </is>
      </c>
    </row>
    <row r="51" ht="23" customHeight="1">
      <c r="A51" s="32" t="inlineStr">
        <is>
          <t>Laranja</t>
        </is>
      </c>
      <c r="B51" s="33" t="inlineStr">
        <is>
          <t>Revisão necessária</t>
        </is>
      </c>
    </row>
    <row r="52" ht="23" customHeight="1">
      <c r="A52" s="34" t="inlineStr">
        <is>
          <t>Cinza</t>
        </is>
      </c>
      <c r="B52" s="35" t="inlineStr">
        <is>
          <t>Cadastro incompleto</t>
        </is>
      </c>
    </row>
    <row r="53"/>
    <row r="54">
      <c r="A54" s="36" t="inlineStr">
        <is>
          <t>Versão do modelo: 06/09/2026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fictício de cadastro de produtos</dc:creator>
  <dc:title xmlns:dc="http://purl.org/dc/elements/1.1/">Controle de EAN/GTIN de produtos</dc:title>
  <dc:description xmlns:dc="http://purl.org/dc/elements/1.1/">Planilha para cálculo, validação estrutural e identificação de duplicidades de GTIN.</dc:description>
  <dc:subject xmlns:dc="http://purl.org/dc/elements/1.1/">Validação estrutural e controle interno de códigos GTIN</dc:subject>
  <dcterms:created xmlns:dcterms="http://purl.org/dc/terms/" xmlns:xsi="http://www.w3.org/2001/XMLSchema-instance" xsi:type="dcterms:W3CDTF">2026-09-06T13:29:41Z</dcterms:created>
  <dcterms:modified xmlns:dcterms="http://purl.org/dc/terms/" xmlns:xsi="http://www.w3.org/2001/XMLSchema-instance" xsi:type="dcterms:W3CDTF">2026-09-06T13:29:41+00:00Z</dcterms:modified>
</cp:coreProperties>
</file>