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Excesso de Estoque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"/>
    <numFmt numFmtId="166" formatCode="0.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F1F1F"/>
      <sz val="11"/>
    </font>
    <font>
      <name val="Calibri"/>
      <b val="1"/>
      <color rgb="001F1F1F"/>
      <sz val="16"/>
    </font>
    <font>
      <name val="Calibri"/>
      <b val="1"/>
      <color rgb="00FFFFFF"/>
      <sz val="11"/>
    </font>
    <font>
      <name val="Calibri"/>
      <color rgb="001F1F1F"/>
      <sz val="11"/>
    </font>
  </fonts>
  <fills count="9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6F0E4"/>
      </patternFill>
    </fill>
    <fill>
      <patternFill patternType="solid">
        <fgColor rgb="00FFFFFF"/>
      </patternFill>
    </fill>
    <fill>
      <patternFill patternType="solid">
        <fgColor rgb="00DDE9E2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7E6E6"/>
      </patternFill>
    </fill>
  </fills>
  <borders count="3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 style="medium">
        <color rgb="0017372E"/>
      </left>
      <right style="medium">
        <color rgb="0017372E"/>
      </right>
      <top style="medium">
        <color rgb="0017372E"/>
      </top>
      <bottom style="medium">
        <color rgb="0017372E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 wrapText="1"/>
    </xf>
    <xf numFmtId="1" fontId="3" fillId="4" borderId="2" applyAlignment="1" pivotButton="0" quotePrefix="0" xfId="0">
      <alignment horizontal="center" vertical="center"/>
    </xf>
    <xf numFmtId="165" fontId="3" fillId="4" borderId="2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3" borderId="1" pivotButton="0" quotePrefix="0" xfId="0"/>
    <xf numFmtId="164" fontId="2" fillId="4" borderId="1" pivotButton="0" quotePrefix="0" xfId="0"/>
    <xf numFmtId="0" fontId="2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167" fontId="5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 wrapText="1"/>
    </xf>
    <xf numFmtId="0" fontId="2" fillId="8" borderId="1" applyAlignment="1" pivotButton="0" quotePrefix="0" xfId="0">
      <alignment horizontal="center" vertical="center" wrapText="1"/>
    </xf>
    <xf numFmtId="0" fontId="2" fillId="5" borderId="1" pivotButton="0" quotePrefix="0" xfId="0"/>
    <xf numFmtId="0" fontId="5" fillId="3" borderId="1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6" fontId="5" fillId="7" borderId="1" applyAlignment="1" pivotButton="0" quotePrefix="0" xfId="0">
      <alignment horizontal="center" vertical="center"/>
    </xf>
    <xf numFmtId="167" fontId="5" fillId="8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ill>
        <patternFill patternType="solid">
          <fgColor rgb="00F4CCCC"/>
        </patternFill>
      </fill>
    </dxf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FD966"/>
        </patternFill>
      </fill>
    </dxf>
    <dxf>
      <font>
        <name val="Calibri"/>
        <b val="1"/>
        <color rgb="001F1F1F"/>
        <sz val="11"/>
      </font>
      <fill>
        <patternFill patternType="solid">
          <fgColor rgb="00FCE5CD"/>
        </patternFill>
      </fill>
    </dxf>
    <dxf>
      <fill>
        <patternFill patternType="solid">
          <fgColor rgb="00D9EAD3"/>
        </patternFill>
      </fill>
    </dxf>
    <dxf>
      <font>
        <name val="Calibri"/>
        <b val="1"/>
        <color rgb="002D6A57"/>
        <sz val="11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SKUs em excesso por prioridade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'Resumo'!$A$14:$A$17</f>
            </numRef>
          </cat>
          <val>
            <numRef>
              <f>'Resumo'!$B$14:$B$17</f>
            </numRef>
          </val>
        </ser>
        <dLbls>
          <numFmt formatCode="0"/>
          <dLblPos val="outEnd"/>
          <showVal val="1"/>
        </dLbls>
        <gapWidth val="7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SKUs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Capital imobilizado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'Resumo'!E13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'Resumo'!$D$14:$D$22</f>
            </numRef>
          </cat>
          <val>
            <numRef>
              <f>'Resumo'!$E$14:$E$22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Capital (R$)</a:t>
                </a:r>
              </a:p>
            </rich>
          </tx>
        </title>
        <numFmt formatCode="&quot;R$&quot; 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112000" cy="277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5112000" cy="277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ExcessoEstoque" displayName="tbExcessoEstoque" ref="A5:U155" headerRowCount="1">
  <autoFilter ref="A5:U155"/>
  <tableColumns count="21">
    <tableColumn id="1" name="SKU"/>
    <tableColumn id="2" name="Produto"/>
    <tableColumn id="3" name="Categoria"/>
    <tableColumn id="4" name="Situação do SKU"/>
    <tableColumn id="5" name="Saldo atual (un.)"/>
    <tableColumn id="6" name="Estoque máximo (un.)"/>
    <tableColumn id="7" name="Cobertura atual (dias)"/>
    <tableColumn id="8" name="Custo unitário (R$)"/>
    <tableColumn id="9" name="Validade"/>
    <tableColumn id="10" name="Quantidade excedente (un.)"/>
    <tableColumn id="11" name="Excesso sobre o máximo (%)"/>
    <tableColumn id="12" name="Capital imobilizado (R$)"/>
    <tableColumn id="13" name="Dias para vencer"/>
    <tableColumn id="14" name="Faixa de validade"/>
    <tableColumn id="15" name="Prioridade de ação"/>
    <tableColumn id="16" name="Destinação sugerida"/>
    <tableColumn id="17" name="Destinação definida"/>
    <tableColumn id="18" name="Status da ação"/>
    <tableColumn id="19" name="Data da decisão"/>
    <tableColumn id="20" name="Observações"/>
    <tableColumn id="21" name="Alerta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72E"/>
    <outlinePr summaryBelow="1" summaryRight="1"/>
    <pageSetUpPr/>
  </sheetPr>
  <dimension ref="A1:N23"/>
  <sheetViews>
    <sheetView showGridLines="0" zoomScale="7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9" customWidth="1" min="5" max="5"/>
    <col width="14" customWidth="1" min="6" max="6"/>
    <col width="16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28" customHeight="1">
      <c r="A1" s="1" t="inlineStr">
        <is>
          <t>Controle de Excesso e Ponta de Estoque</t>
        </is>
      </c>
    </row>
    <row r="2">
      <c r="A2" s="2" t="inlineStr">
        <is>
          <t>Data de referência</t>
        </is>
      </c>
      <c r="B2" s="3">
        <f>'Parâmetros'!$B$3</f>
        <v/>
      </c>
      <c r="D2" s="2" t="inlineStr">
        <is>
          <t>SKUs cadastrados</t>
        </is>
      </c>
      <c r="E2" s="4">
        <f>COUNTA('Excesso de Estoque'!$A$6:$A$155)</f>
        <v/>
      </c>
    </row>
    <row r="3"/>
    <row r="4" ht="34" customHeight="1">
      <c r="A4" s="5" t="inlineStr">
        <is>
          <t>SKUs em excesso</t>
        </is>
      </c>
      <c r="C4" s="5" t="inlineStr">
        <is>
          <t>Unidades excedentes</t>
        </is>
      </c>
      <c r="E4" s="5" t="inlineStr">
        <is>
          <t>Capital imobilizado</t>
        </is>
      </c>
      <c r="G4" s="5" t="inlineStr">
        <is>
          <t>Prioridade crítica</t>
        </is>
      </c>
    </row>
    <row r="5" ht="38" customHeight="1">
      <c r="A5" s="6">
        <f>COUNTIF('Excesso de Estoque'!$J$6:$J$155,"&gt;0")</f>
        <v/>
      </c>
      <c r="C5" s="6">
        <f>SUM('Excesso de Estoque'!$J$6:$J$155)</f>
        <v/>
      </c>
      <c r="E5" s="7">
        <f>SUM('Excesso de Estoque'!$L$6:$L$155)</f>
        <v/>
      </c>
      <c r="G5" s="6">
        <f>COUNTIF('Excesso de Estoque'!$O$6:$O$155,"Crítica")</f>
        <v/>
      </c>
    </row>
    <row r="6"/>
    <row r="7"/>
    <row r="8" ht="34" customHeight="1">
      <c r="A8" s="5" t="inlineStr">
        <is>
          <t>Vencendo em até 60 dias</t>
        </is>
      </c>
      <c r="C8" s="5" t="inlineStr">
        <is>
          <t>Validade vencida</t>
        </is>
      </c>
      <c r="E8" s="5" t="inlineStr">
        <is>
          <t>Destinações por definir</t>
        </is>
      </c>
      <c r="G8" s="5" t="inlineStr">
        <is>
          <t>Ações pendentes</t>
        </is>
      </c>
    </row>
    <row r="9" ht="38" customHeight="1">
      <c r="A9" s="6">
        <f>COUNTIFS('Excesso de Estoque'!$J$6:$J$155,"&gt;0",'Excesso de Estoque'!$M$6:$M$155,"&gt;=0",'Excesso de Estoque'!$M$6:$M$155,"&lt;="&amp;'Parâmetros'!$B$5)</f>
        <v/>
      </c>
      <c r="C9" s="6">
        <f>COUNTIFS('Excesso de Estoque'!$J$6:$J$155,"&gt;0",'Excesso de Estoque'!$N$6:$N$155,"Vencida")</f>
        <v/>
      </c>
      <c r="E9" s="6">
        <f>COUNTIFS('Excesso de Estoque'!$J$6:$J$155,"&gt;0",'Excesso de Estoque'!$Q$6:$Q$155,"")</f>
        <v/>
      </c>
      <c r="G9" s="6">
        <f>COUNTIFS('Excesso de Estoque'!$J$6:$J$155,"&gt;0",'Excesso de Estoque'!$R$6:$R$155,"&lt;&gt;Concluída")</f>
        <v/>
      </c>
    </row>
    <row r="10"/>
    <row r="11"/>
    <row r="12"/>
    <row r="13">
      <c r="A13" s="8" t="inlineStr">
        <is>
          <t>Prioridade</t>
        </is>
      </c>
      <c r="B13" s="8" t="inlineStr">
        <is>
          <t>SKUs em excesso</t>
        </is>
      </c>
      <c r="D13" s="8" t="inlineStr">
        <is>
          <t>Categoria</t>
        </is>
      </c>
      <c r="E13" s="8" t="inlineStr">
        <is>
          <t>Capital imobilizado</t>
        </is>
      </c>
    </row>
    <row r="14">
      <c r="A14" s="9" t="inlineStr">
        <is>
          <t>Crítica</t>
        </is>
      </c>
      <c r="B14" s="10">
        <f>COUNTIFS('Excesso de Estoque'!$J$6:$J$155,"&gt;0",'Excesso de Estoque'!$O$6:$O$155,$A14)</f>
        <v/>
      </c>
      <c r="D14" s="9">
        <f>'Parâmetros'!D3</f>
        <v/>
      </c>
      <c r="E14" s="11">
        <f>SUMIFS('Excesso de Estoque'!$L$6:$L$155,'Excesso de Estoque'!$C$6:$C$155,$D14)</f>
        <v/>
      </c>
    </row>
    <row r="15">
      <c r="A15" s="12" t="inlineStr">
        <is>
          <t>Alta</t>
        </is>
      </c>
      <c r="B15" s="13">
        <f>COUNTIFS('Excesso de Estoque'!$J$6:$J$155,"&gt;0",'Excesso de Estoque'!$O$6:$O$155,$A15)</f>
        <v/>
      </c>
      <c r="D15" s="12">
        <f>'Parâmetros'!D4</f>
        <v/>
      </c>
      <c r="E15" s="14">
        <f>SUMIFS('Excesso de Estoque'!$L$6:$L$155,'Excesso de Estoque'!$C$6:$C$155,$D15)</f>
        <v/>
      </c>
    </row>
    <row r="16">
      <c r="A16" s="9" t="inlineStr">
        <is>
          <t>Média</t>
        </is>
      </c>
      <c r="B16" s="10">
        <f>COUNTIFS('Excesso de Estoque'!$J$6:$J$155,"&gt;0",'Excesso de Estoque'!$O$6:$O$155,$A16)</f>
        <v/>
      </c>
      <c r="D16" s="9">
        <f>'Parâmetros'!D5</f>
        <v/>
      </c>
      <c r="E16" s="11">
        <f>SUMIFS('Excesso de Estoque'!$L$6:$L$155,'Excesso de Estoque'!$C$6:$C$155,$D16)</f>
        <v/>
      </c>
    </row>
    <row r="17">
      <c r="A17" s="12" t="inlineStr">
        <is>
          <t>Baixa</t>
        </is>
      </c>
      <c r="B17" s="13">
        <f>COUNTIFS('Excesso de Estoque'!$J$6:$J$155,"&gt;0",'Excesso de Estoque'!$O$6:$O$155,$A17)</f>
        <v/>
      </c>
      <c r="D17" s="12">
        <f>'Parâmetros'!D6</f>
        <v/>
      </c>
      <c r="E17" s="14">
        <f>SUMIFS('Excesso de Estoque'!$L$6:$L$155,'Excesso de Estoque'!$C$6:$C$155,$D17)</f>
        <v/>
      </c>
    </row>
    <row r="18">
      <c r="A18" s="15" t="inlineStr">
        <is>
          <t>Total</t>
        </is>
      </c>
      <c r="B18" s="16">
        <f>SUM(B14:B17)</f>
        <v/>
      </c>
      <c r="D18" s="9">
        <f>'Parâmetros'!D7</f>
        <v/>
      </c>
      <c r="E18" s="11">
        <f>SUMIFS('Excesso de Estoque'!$L$6:$L$155,'Excesso de Estoque'!$C$6:$C$155,$D18)</f>
        <v/>
      </c>
    </row>
    <row r="19">
      <c r="D19" s="12">
        <f>'Parâmetros'!D8</f>
        <v/>
      </c>
      <c r="E19" s="14">
        <f>SUMIFS('Excesso de Estoque'!$L$6:$L$155,'Excesso de Estoque'!$C$6:$C$155,$D19)</f>
        <v/>
      </c>
    </row>
    <row r="20">
      <c r="D20" s="9">
        <f>'Parâmetros'!D9</f>
        <v/>
      </c>
      <c r="E20" s="11">
        <f>SUMIFS('Excesso de Estoque'!$L$6:$L$155,'Excesso de Estoque'!$C$6:$C$155,$D20)</f>
        <v/>
      </c>
    </row>
    <row r="21">
      <c r="D21" s="12">
        <f>'Parâmetros'!D10</f>
        <v/>
      </c>
      <c r="E21" s="14">
        <f>SUMIFS('Excesso de Estoque'!$L$6:$L$155,'Excesso de Estoque'!$C$6:$C$155,$D21)</f>
        <v/>
      </c>
    </row>
    <row r="22">
      <c r="D22" s="9">
        <f>'Parâmetros'!D11</f>
        <v/>
      </c>
      <c r="E22" s="11">
        <f>SUMIFS('Excesso de Estoque'!$L$6:$L$155,'Excesso de Estoque'!$C$6:$C$155,$D22)</f>
        <v/>
      </c>
    </row>
    <row r="23">
      <c r="D23" s="15" t="inlineStr">
        <is>
          <t>Total</t>
        </is>
      </c>
      <c r="E23" s="17">
        <f>SUM(E14:E22)</f>
        <v/>
      </c>
    </row>
  </sheetData>
  <mergeCells count="1">
    <mergeCell ref="A1:N1"/>
  </mergeCells>
  <conditionalFormatting sqref="G5">
    <cfRule type="expression" priority="1" dxfId="0">
      <formula>G5&gt;0</formula>
    </cfRule>
  </conditionalFormatting>
  <conditionalFormatting sqref="C9">
    <cfRule type="expression" priority="2" dxfId="1">
      <formula>C9&gt;0</formula>
    </cfRule>
  </conditionalFormatting>
  <conditionalFormatting sqref="E9">
    <cfRule type="expression" priority="3" dxfId="2">
      <formula>E9&gt;0</formula>
    </cfRule>
  </conditionalFormatting>
  <conditionalFormatting sqref="G9">
    <cfRule type="expression" priority="4" dxfId="3">
      <formula>G9&gt;0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65D32"/>
    <outlinePr summaryBelow="1" summaryRight="1"/>
    <pageSetUpPr/>
  </sheetPr>
  <dimension ref="A1:U15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8" customWidth="1" min="3" max="3"/>
    <col width="18" customWidth="1" min="4" max="4"/>
    <col width="15" customWidth="1" min="5" max="5"/>
    <col width="17" customWidth="1" min="6" max="6"/>
    <col width="17" customWidth="1" min="7" max="7"/>
    <col width="17" customWidth="1" min="8" max="8"/>
    <col width="13" customWidth="1" min="9" max="9"/>
    <col width="19" customWidth="1" min="10" max="10"/>
    <col width="19" customWidth="1" min="11" max="11"/>
    <col width="19" customWidth="1" min="12" max="12"/>
    <col width="15" customWidth="1" min="13" max="13"/>
    <col width="22" customWidth="1" min="14" max="14"/>
    <col width="19" customWidth="1" min="15" max="15"/>
    <col width="29" customWidth="1" min="16" max="16"/>
    <col width="29" customWidth="1" min="17" max="17"/>
    <col width="18" customWidth="1" min="18" max="18"/>
    <col width="16" customWidth="1" min="19" max="19"/>
    <col width="39" customWidth="1" min="20" max="20"/>
    <col width="28" customWidth="1" min="21" max="21"/>
  </cols>
  <sheetData>
    <row r="1" ht="28" customHeight="1">
      <c r="A1" s="1" t="inlineStr">
        <is>
          <t>Cadastro e Tratamento do Excesso de Estoque</t>
        </is>
      </c>
    </row>
    <row r="2">
      <c r="A2" s="18" t="inlineStr">
        <is>
          <t>Data de referência</t>
        </is>
      </c>
      <c r="B2" s="19">
        <f>'Parâmetros'!$B$3</f>
        <v/>
      </c>
    </row>
    <row r="3" ht="22" customHeight="1">
      <c r="A3" s="20" t="inlineStr">
        <is>
          <t>Células amarelas são entradas manuais. Células cinzas contêm cálculos e não devem ser substituídas.</t>
        </is>
      </c>
    </row>
    <row r="4"/>
    <row r="5" ht="52" customHeight="1">
      <c r="A5" s="21" t="inlineStr">
        <is>
          <t>SKU</t>
        </is>
      </c>
      <c r="B5" s="21" t="inlineStr">
        <is>
          <t>Produto</t>
        </is>
      </c>
      <c r="C5" s="21" t="inlineStr">
        <is>
          <t>Categoria</t>
        </is>
      </c>
      <c r="D5" s="21" t="inlineStr">
        <is>
          <t>Situação do SKU</t>
        </is>
      </c>
      <c r="E5" s="21" t="inlineStr">
        <is>
          <t>Saldo atual (un.)</t>
        </is>
      </c>
      <c r="F5" s="21" t="inlineStr">
        <is>
          <t>Estoque máximo (un.)</t>
        </is>
      </c>
      <c r="G5" s="21" t="inlineStr">
        <is>
          <t>Cobertura atual (dias)</t>
        </is>
      </c>
      <c r="H5" s="21" t="inlineStr">
        <is>
          <t>Custo unitário (R$)</t>
        </is>
      </c>
      <c r="I5" s="21" t="inlineStr">
        <is>
          <t>Validade</t>
        </is>
      </c>
      <c r="J5" s="21" t="inlineStr">
        <is>
          <t>Quantidade excedente (un.)</t>
        </is>
      </c>
      <c r="K5" s="21" t="inlineStr">
        <is>
          <t>Excesso sobre o máximo (%)</t>
        </is>
      </c>
      <c r="L5" s="21" t="inlineStr">
        <is>
          <t>Capital imobilizado (R$)</t>
        </is>
      </c>
      <c r="M5" s="21" t="inlineStr">
        <is>
          <t>Dias para vencer</t>
        </is>
      </c>
      <c r="N5" s="21" t="inlineStr">
        <is>
          <t>Faixa de validade</t>
        </is>
      </c>
      <c r="O5" s="21" t="inlineStr">
        <is>
          <t>Prioridade de ação</t>
        </is>
      </c>
      <c r="P5" s="21" t="inlineStr">
        <is>
          <t>Destinação sugerida</t>
        </is>
      </c>
      <c r="Q5" s="21" t="inlineStr">
        <is>
          <t>Destinação definida</t>
        </is>
      </c>
      <c r="R5" s="21" t="inlineStr">
        <is>
          <t>Status da ação</t>
        </is>
      </c>
      <c r="S5" s="21" t="inlineStr">
        <is>
          <t>Data da decisão</t>
        </is>
      </c>
      <c r="T5" s="21" t="inlineStr">
        <is>
          <t>Observações</t>
        </is>
      </c>
      <c r="U5" s="21" t="inlineStr">
        <is>
          <t>Alerta</t>
        </is>
      </c>
    </row>
    <row r="6" ht="34" customHeight="1">
      <c r="A6" s="22" t="inlineStr">
        <is>
          <t>FIC-001</t>
        </is>
      </c>
      <c r="B6" s="22" t="inlineStr">
        <is>
          <t>Caneca Neblina 350 ml</t>
        </is>
      </c>
      <c r="C6" s="22" t="inlineStr">
        <is>
          <t>Casa e cozinha</t>
        </is>
      </c>
      <c r="D6" s="22" t="inlineStr">
        <is>
          <t>Ativo</t>
        </is>
      </c>
      <c r="E6" s="23" t="n">
        <v>180</v>
      </c>
      <c r="F6" s="23" t="n">
        <v>100</v>
      </c>
      <c r="G6" s="41" t="n">
        <v>140</v>
      </c>
      <c r="H6" s="25" t="n">
        <v>18.5</v>
      </c>
      <c r="I6" s="26" t="n"/>
      <c r="J6" s="27">
        <f>IF($A6="","",IF(OR($E6="",$F6=""),"",IFERROR(MAX($E6-$F6,0),"")))</f>
        <v/>
      </c>
      <c r="K6" s="42">
        <f>IF($A6="","",IF(OR($J6="",$F6&lt;=0),"",IFERROR($J6/$F6,"")))</f>
        <v/>
      </c>
      <c r="L6" s="29">
        <f>IF($A6="","",IF(OR($J6="",$H6=""),"",IFERROR($J6*$H6,"")))</f>
        <v/>
      </c>
      <c r="M6" s="27">
        <f>IF($A6="","",IF($I6="","",IFERROR($I6-'Parâmetros'!$B$3,"")))</f>
        <v/>
      </c>
      <c r="N6" s="30">
        <f>IF($A6="","",IF($I6="","Sem validade informada",IF($M6="","Revisar validade",IF($M6&lt;0,"Vencida",IF($M6&lt;='Parâmetros'!$B$4,"Validade crítica",IF($M6&lt;='Parâmetros'!$B$5,"Validade em atenção","Validade regular"))))))</f>
        <v/>
      </c>
      <c r="O6" s="30">
        <f>IF($A6="","",IFERROR(IF(OR($J6="",$D6="",$G6="",$H6=""),"Revisar cadastro",IF($J6=0,"Sem excesso",IF(OR(AND($I6&lt;&gt;"",$M6&lt;='Parâmetros'!$B$4),$G6&gt;='Parâmetros'!$B$7),"Crítica",IF(OR(AND($I6&lt;&gt;"",$M6&lt;='Parâmetros'!$B$5),$G6&gt;='Parâmetros'!$B$6,$L6&gt;='Parâmetros'!$B$9),"Alta",IF(OR($L6&gt;='Parâmetros'!$B$8,AND($K6&lt;&gt;"",$K6&gt;='Parâmetros'!$B$10)),"Média","Baixa"))))),"Revisar cadastro"))</f>
        <v/>
      </c>
      <c r="P6" s="30">
        <f>IF($A6="","",IFERROR(IF($J6="","Revisar cadastro",IF($J6=0,"Sem ação",IF(AND($I6&lt;&gt;"",$M6&lt;0),"Segregar para avaliação interna",IF(AND($I6&lt;&gt;"",$M6&lt;='Parâmetros'!$B$4),"Liquidação imediata",IF($D6="Descontinuado","Liquidação de ponta",IF(AND($I6&lt;&gt;"",$M6&lt;='Parâmetros'!$B$5),"Campanha promocional",IF($D6="Sazonal","Campanha promocional",IF($G6&gt;='Parâmetros'!$B$7,"Suspender reposição",IF($L6&gt;='Parâmetros'!$B$9,"Campanha promocional","Reduzir próxima compra"))))))))),"Revisar cadastro"))</f>
        <v/>
      </c>
      <c r="Q6" s="22" t="inlineStr">
        <is>
          <t>Suspender reposição</t>
        </is>
      </c>
      <c r="R6" s="22" t="inlineStr">
        <is>
          <t>Em execução</t>
        </is>
      </c>
      <c r="S6" s="26" t="n">
        <v>46269</v>
      </c>
      <c r="T6" s="22" t="inlineStr">
        <is>
          <t>Pausar o próximo pedido planejado.</t>
        </is>
      </c>
      <c r="U6" s="30">
        <f>IF($A6="","",IF(COUNTIF($A$6:$A$155,$A6)&gt;1,"SKU duplicado",IF(OR($B6="",$C6="",$D6="",$E6="",$F6="",$G6="",$H6=""),"Preencher campos obrigatórios",IF($H6=0,"Revisar custo unitário",IF(AND($J6&gt;0,$I6&lt;&gt;"",$M6&lt;0),"Validade vencida",IF(AND($J6&gt;0,$Q6=""),"Definir destinação",IF(AND($J6&gt;0,$Q6&lt;&gt;"",$S6=""),"Informar data da decisão",IF(AND($J6&gt;0,OR($R6="",$R6="Não iniciada")),"Ação pendente",IF(AND($J6=0,$Q6&lt;&gt;"",$Q6&lt;&gt;"Sem ação"),"Revisar destinação","OK")))))))))</f>
        <v/>
      </c>
    </row>
    <row r="7" ht="34" customHeight="1">
      <c r="A7" s="22" t="inlineStr">
        <is>
          <t>FIC-002</t>
        </is>
      </c>
      <c r="B7" s="22" t="inlineStr">
        <is>
          <t>Barra Frutal Aurora 30 g</t>
        </is>
      </c>
      <c r="C7" s="22" t="inlineStr">
        <is>
          <t>Alimentos</t>
        </is>
      </c>
      <c r="D7" s="22" t="inlineStr">
        <is>
          <t>Ativo</t>
        </is>
      </c>
      <c r="E7" s="23" t="n">
        <v>500</v>
      </c>
      <c r="F7" s="23" t="n">
        <v>300</v>
      </c>
      <c r="G7" s="41" t="n">
        <v>100</v>
      </c>
      <c r="H7" s="25" t="n">
        <v>2.8</v>
      </c>
      <c r="I7" s="26" t="n">
        <v>46292</v>
      </c>
      <c r="J7" s="27">
        <f>IF($A7="","",IF(OR($E7="",$F7=""),"",IFERROR(MAX($E7-$F7,0),"")))</f>
        <v/>
      </c>
      <c r="K7" s="42">
        <f>IF($A7="","",IF(OR($J7="",$F7&lt;=0),"",IFERROR($J7/$F7,"")))</f>
        <v/>
      </c>
      <c r="L7" s="29">
        <f>IF($A7="","",IF(OR($J7="",$H7=""),"",IFERROR($J7*$H7,"")))</f>
        <v/>
      </c>
      <c r="M7" s="27">
        <f>IF($A7="","",IF($I7="","",IFERROR($I7-'Parâmetros'!$B$3,"")))</f>
        <v/>
      </c>
      <c r="N7" s="30">
        <f>IF($A7="","",IF($I7="","Sem validade informada",IF($M7="","Revisar validade",IF($M7&lt;0,"Vencida",IF($M7&lt;='Parâmetros'!$B$4,"Validade crítica",IF($M7&lt;='Parâmetros'!$B$5,"Validade em atenção","Validade regular"))))))</f>
        <v/>
      </c>
      <c r="O7" s="30">
        <f>IF($A7="","",IFERROR(IF(OR($J7="",$D7="",$G7="",$H7=""),"Revisar cadastro",IF($J7=0,"Sem excesso",IF(OR(AND($I7&lt;&gt;"",$M7&lt;='Parâmetros'!$B$4),$G7&gt;='Parâmetros'!$B$7),"Crítica",IF(OR(AND($I7&lt;&gt;"",$M7&lt;='Parâmetros'!$B$5),$G7&gt;='Parâmetros'!$B$6,$L7&gt;='Parâmetros'!$B$9),"Alta",IF(OR($L7&gt;='Parâmetros'!$B$8,AND($K7&lt;&gt;"",$K7&gt;='Parâmetros'!$B$10)),"Média","Baixa"))))),"Revisar cadastro"))</f>
        <v/>
      </c>
      <c r="P7" s="30">
        <f>IF($A7="","",IFERROR(IF($J7="","Revisar cadastro",IF($J7=0,"Sem ação",IF(AND($I7&lt;&gt;"",$M7&lt;0),"Segregar para avaliação interna",IF(AND($I7&lt;&gt;"",$M7&lt;='Parâmetros'!$B$4),"Liquidação imediata",IF($D7="Descontinuado","Liquidação de ponta",IF(AND($I7&lt;&gt;"",$M7&lt;='Parâmetros'!$B$5),"Campanha promocional",IF($D7="Sazonal","Campanha promocional",IF($G7&gt;='Parâmetros'!$B$7,"Suspender reposição",IF($L7&gt;='Parâmetros'!$B$9,"Campanha promocional","Reduzir próxima compra"))))))))),"Revisar cadastro"))</f>
        <v/>
      </c>
      <c r="Q7" s="22" t="inlineStr">
        <is>
          <t>Liquidação imediata</t>
        </is>
      </c>
      <c r="R7" s="22" t="inlineStr">
        <is>
          <t>Planejada</t>
        </is>
      </c>
      <c r="S7" s="26" t="n">
        <v>46271</v>
      </c>
      <c r="T7" s="22" t="inlineStr">
        <is>
          <t>Separar lote para campanha curta.</t>
        </is>
      </c>
      <c r="U7" s="30">
        <f>IF($A7="","",IF(COUNTIF($A$6:$A$155,$A7)&gt;1,"SKU duplicado",IF(OR($B7="",$C7="",$D7="",$E7="",$F7="",$G7="",$H7=""),"Preencher campos obrigatórios",IF($H7=0,"Revisar custo unitário",IF(AND($J7&gt;0,$I7&lt;&gt;"",$M7&lt;0),"Validade vencida",IF(AND($J7&gt;0,$Q7=""),"Definir destinação",IF(AND($J7&gt;0,$Q7&lt;&gt;"",$S7=""),"Informar data da decisão",IF(AND($J7&gt;0,OR($R7="",$R7="Não iniciada")),"Ação pendente",IF(AND($J7=0,$Q7&lt;&gt;"",$Q7&lt;&gt;"Sem ação"),"Revisar destinação","OK")))))))))</f>
        <v/>
      </c>
    </row>
    <row r="8" ht="34" customHeight="1">
      <c r="A8" s="22" t="inlineStr">
        <is>
          <t>FIC-003</t>
        </is>
      </c>
      <c r="B8" s="22" t="inlineStr">
        <is>
          <t>Sabonete Brisa Azul 90 g</t>
        </is>
      </c>
      <c r="C8" s="22" t="inlineStr">
        <is>
          <t>Beleza</t>
        </is>
      </c>
      <c r="D8" s="22" t="inlineStr">
        <is>
          <t>Ativo</t>
        </is>
      </c>
      <c r="E8" s="23" t="n">
        <v>240</v>
      </c>
      <c r="F8" s="23" t="n">
        <v>200</v>
      </c>
      <c r="G8" s="41" t="n">
        <v>75</v>
      </c>
      <c r="H8" s="25" t="n">
        <v>4.2</v>
      </c>
      <c r="I8" s="26" t="n">
        <v>46317</v>
      </c>
      <c r="J8" s="27">
        <f>IF($A8="","",IF(OR($E8="",$F8=""),"",IFERROR(MAX($E8-$F8,0),"")))</f>
        <v/>
      </c>
      <c r="K8" s="42">
        <f>IF($A8="","",IF(OR($J8="",$F8&lt;=0),"",IFERROR($J8/$F8,"")))</f>
        <v/>
      </c>
      <c r="L8" s="29">
        <f>IF($A8="","",IF(OR($J8="",$H8=""),"",IFERROR($J8*$H8,"")))</f>
        <v/>
      </c>
      <c r="M8" s="27">
        <f>IF($A8="","",IF($I8="","",IFERROR($I8-'Parâmetros'!$B$3,"")))</f>
        <v/>
      </c>
      <c r="N8" s="30">
        <f>IF($A8="","",IF($I8="","Sem validade informada",IF($M8="","Revisar validade",IF($M8&lt;0,"Vencida",IF($M8&lt;='Parâmetros'!$B$4,"Validade crítica",IF($M8&lt;='Parâmetros'!$B$5,"Validade em atenção","Validade regular"))))))</f>
        <v/>
      </c>
      <c r="O8" s="30">
        <f>IF($A8="","",IFERROR(IF(OR($J8="",$D8="",$G8="",$H8=""),"Revisar cadastro",IF($J8=0,"Sem excesso",IF(OR(AND($I8&lt;&gt;"",$M8&lt;='Parâmetros'!$B$4),$G8&gt;='Parâmetros'!$B$7),"Crítica",IF(OR(AND($I8&lt;&gt;"",$M8&lt;='Parâmetros'!$B$5),$G8&gt;='Parâmetros'!$B$6,$L8&gt;='Parâmetros'!$B$9),"Alta",IF(OR($L8&gt;='Parâmetros'!$B$8,AND($K8&lt;&gt;"",$K8&gt;='Parâmetros'!$B$10)),"Média","Baixa"))))),"Revisar cadastro"))</f>
        <v/>
      </c>
      <c r="P8" s="30">
        <f>IF($A8="","",IFERROR(IF($J8="","Revisar cadastro",IF($J8=0,"Sem ação",IF(AND($I8&lt;&gt;"",$M8&lt;0),"Segregar para avaliação interna",IF(AND($I8&lt;&gt;"",$M8&lt;='Parâmetros'!$B$4),"Liquidação imediata",IF($D8="Descontinuado","Liquidação de ponta",IF(AND($I8&lt;&gt;"",$M8&lt;='Parâmetros'!$B$5),"Campanha promocional",IF($D8="Sazonal","Campanha promocional",IF($G8&gt;='Parâmetros'!$B$7,"Suspender reposição",IF($L8&gt;='Parâmetros'!$B$9,"Campanha promocional","Reduzir próxima compra"))))))))),"Revisar cadastro"))</f>
        <v/>
      </c>
      <c r="Q8" s="22" t="n"/>
      <c r="R8" s="22" t="inlineStr">
        <is>
          <t>Não iniciada</t>
        </is>
      </c>
      <c r="S8" s="26" t="n"/>
      <c r="T8" s="22" t="inlineStr">
        <is>
          <t>Avaliar campanha na vitrine virtual.</t>
        </is>
      </c>
      <c r="U8" s="30">
        <f>IF($A8="","",IF(COUNTIF($A$6:$A$155,$A8)&gt;1,"SKU duplicado",IF(OR($B8="",$C8="",$D8="",$E8="",$F8="",$G8="",$H8=""),"Preencher campos obrigatórios",IF($H8=0,"Revisar custo unitário",IF(AND($J8&gt;0,$I8&lt;&gt;"",$M8&lt;0),"Validade vencida",IF(AND($J8&gt;0,$Q8=""),"Definir destinação",IF(AND($J8&gt;0,$Q8&lt;&gt;"",$S8=""),"Informar data da decisão",IF(AND($J8&gt;0,OR($R8="",$R8="Não iniciada")),"Ação pendente",IF(AND($J8=0,$Q8&lt;&gt;"",$Q8&lt;&gt;"Sem ação"),"Revisar destinação","OK")))))))))</f>
        <v/>
      </c>
    </row>
    <row r="9" ht="34" customHeight="1">
      <c r="A9" s="22" t="inlineStr">
        <is>
          <t>FIC-004</t>
        </is>
      </c>
      <c r="B9" s="22" t="inlineStr">
        <is>
          <t>Caderno Órbita A5</t>
        </is>
      </c>
      <c r="C9" s="22" t="inlineStr">
        <is>
          <t>Papelaria</t>
        </is>
      </c>
      <c r="D9" s="22" t="inlineStr">
        <is>
          <t>Descontinuado</t>
        </is>
      </c>
      <c r="E9" s="23" t="n">
        <v>90</v>
      </c>
      <c r="F9" s="23" t="n">
        <v>30</v>
      </c>
      <c r="G9" s="41" t="n">
        <v>80</v>
      </c>
      <c r="H9" s="25" t="n">
        <v>12</v>
      </c>
      <c r="I9" s="26" t="n"/>
      <c r="J9" s="27">
        <f>IF($A9="","",IF(OR($E9="",$F9=""),"",IFERROR(MAX($E9-$F9,0),"")))</f>
        <v/>
      </c>
      <c r="K9" s="42">
        <f>IF($A9="","",IF(OR($J9="",$F9&lt;=0),"",IFERROR($J9/$F9,"")))</f>
        <v/>
      </c>
      <c r="L9" s="29">
        <f>IF($A9="","",IF(OR($J9="",$H9=""),"",IFERROR($J9*$H9,"")))</f>
        <v/>
      </c>
      <c r="M9" s="27">
        <f>IF($A9="","",IF($I9="","",IFERROR($I9-'Parâmetros'!$B$3,"")))</f>
        <v/>
      </c>
      <c r="N9" s="30">
        <f>IF($A9="","",IF($I9="","Sem validade informada",IF($M9="","Revisar validade",IF($M9&lt;0,"Vencida",IF($M9&lt;='Parâmetros'!$B$4,"Validade crítica",IF($M9&lt;='Parâmetros'!$B$5,"Validade em atenção","Validade regular"))))))</f>
        <v/>
      </c>
      <c r="O9" s="30">
        <f>IF($A9="","",IFERROR(IF(OR($J9="",$D9="",$G9="",$H9=""),"Revisar cadastro",IF($J9=0,"Sem excesso",IF(OR(AND($I9&lt;&gt;"",$M9&lt;='Parâmetros'!$B$4),$G9&gt;='Parâmetros'!$B$7),"Crítica",IF(OR(AND($I9&lt;&gt;"",$M9&lt;='Parâmetros'!$B$5),$G9&gt;='Parâmetros'!$B$6,$L9&gt;='Parâmetros'!$B$9),"Alta",IF(OR($L9&gt;='Parâmetros'!$B$8,AND($K9&lt;&gt;"",$K9&gt;='Parâmetros'!$B$10)),"Média","Baixa"))))),"Revisar cadastro"))</f>
        <v/>
      </c>
      <c r="P9" s="30">
        <f>IF($A9="","",IFERROR(IF($J9="","Revisar cadastro",IF($J9=0,"Sem ação",IF(AND($I9&lt;&gt;"",$M9&lt;0),"Segregar para avaliação interna",IF(AND($I9&lt;&gt;"",$M9&lt;='Parâmetros'!$B$4),"Liquidação imediata",IF($D9="Descontinuado","Liquidação de ponta",IF(AND($I9&lt;&gt;"",$M9&lt;='Parâmetros'!$B$5),"Campanha promocional",IF($D9="Sazonal","Campanha promocional",IF($G9&gt;='Parâmetros'!$B$7,"Suspender reposição",IF($L9&gt;='Parâmetros'!$B$9,"Campanha promocional","Reduzir próxima compra"))))))))),"Revisar cadastro"))</f>
        <v/>
      </c>
      <c r="Q9" s="22" t="inlineStr">
        <is>
          <t>Liquidação de ponta</t>
        </is>
      </c>
      <c r="R9" s="22" t="inlineStr">
        <is>
          <t>Em execução</t>
        </is>
      </c>
      <c r="S9" s="26" t="n">
        <v>46268</v>
      </c>
      <c r="T9" s="22" t="inlineStr">
        <is>
          <t>Encerrar o saldo do SKU descontinuado.</t>
        </is>
      </c>
      <c r="U9" s="30">
        <f>IF($A9="","",IF(COUNTIF($A$6:$A$155,$A9)&gt;1,"SKU duplicado",IF(OR($B9="",$C9="",$D9="",$E9="",$F9="",$G9="",$H9=""),"Preencher campos obrigatórios",IF($H9=0,"Revisar custo unitário",IF(AND($J9&gt;0,$I9&lt;&gt;"",$M9&lt;0),"Validade vencida",IF(AND($J9&gt;0,$Q9=""),"Definir destinação",IF(AND($J9&gt;0,$Q9&lt;&gt;"",$S9=""),"Informar data da decisão",IF(AND($J9&gt;0,OR($R9="",$R9="Não iniciada")),"Ação pendente",IF(AND($J9=0,$Q9&lt;&gt;"",$Q9&lt;&gt;"Sem ação"),"Revisar destinação","OK")))))))))</f>
        <v/>
      </c>
    </row>
    <row r="10" ht="34" customHeight="1">
      <c r="A10" s="22" t="inlineStr">
        <is>
          <t>FIC-005</t>
        </is>
      </c>
      <c r="B10" s="22" t="inlineStr">
        <is>
          <t>Luminária Pingo LED</t>
        </is>
      </c>
      <c r="C10" s="22" t="inlineStr">
        <is>
          <t>Casa e cozinha</t>
        </is>
      </c>
      <c r="D10" s="22" t="inlineStr">
        <is>
          <t>Sazonal</t>
        </is>
      </c>
      <c r="E10" s="23" t="n">
        <v>70</v>
      </c>
      <c r="F10" s="23" t="n">
        <v>50</v>
      </c>
      <c r="G10" s="41" t="n">
        <v>95</v>
      </c>
      <c r="H10" s="25" t="n">
        <v>42</v>
      </c>
      <c r="I10" s="26" t="n"/>
      <c r="J10" s="27">
        <f>IF($A10="","",IF(OR($E10="",$F10=""),"",IFERROR(MAX($E10-$F10,0),"")))</f>
        <v/>
      </c>
      <c r="K10" s="42">
        <f>IF($A10="","",IF(OR($J10="",$F10&lt;=0),"",IFERROR($J10/$F10,"")))</f>
        <v/>
      </c>
      <c r="L10" s="29">
        <f>IF($A10="","",IF(OR($J10="",$H10=""),"",IFERROR($J10*$H10,"")))</f>
        <v/>
      </c>
      <c r="M10" s="27">
        <f>IF($A10="","",IF($I10="","",IFERROR($I10-'Parâmetros'!$B$3,"")))</f>
        <v/>
      </c>
      <c r="N10" s="30">
        <f>IF($A10="","",IF($I10="","Sem validade informada",IF($M10="","Revisar validade",IF($M10&lt;0,"Vencida",IF($M10&lt;='Parâmetros'!$B$4,"Validade crítica",IF($M10&lt;='Parâmetros'!$B$5,"Validade em atenção","Validade regular"))))))</f>
        <v/>
      </c>
      <c r="O10" s="30">
        <f>IF($A10="","",IFERROR(IF(OR($J10="",$D10="",$G10="",$H10=""),"Revisar cadastro",IF($J10=0,"Sem excesso",IF(OR(AND($I10&lt;&gt;"",$M10&lt;='Parâmetros'!$B$4),$G10&gt;='Parâmetros'!$B$7),"Crítica",IF(OR(AND($I10&lt;&gt;"",$M10&lt;='Parâmetros'!$B$5),$G10&gt;='Parâmetros'!$B$6,$L10&gt;='Parâmetros'!$B$9),"Alta",IF(OR($L10&gt;='Parâmetros'!$B$8,AND($K10&lt;&gt;"",$K10&gt;='Parâmetros'!$B$10)),"Média","Baixa"))))),"Revisar cadastro"))</f>
        <v/>
      </c>
      <c r="P10" s="30">
        <f>IF($A10="","",IFERROR(IF($J10="","Revisar cadastro",IF($J10=0,"Sem ação",IF(AND($I10&lt;&gt;"",$M10&lt;0),"Segregar para avaliação interna",IF(AND($I10&lt;&gt;"",$M10&lt;='Parâmetros'!$B$4),"Liquidação imediata",IF($D10="Descontinuado","Liquidação de ponta",IF(AND($I10&lt;&gt;"",$M10&lt;='Parâmetros'!$B$5),"Campanha promocional",IF($D10="Sazonal","Campanha promocional",IF($G10&gt;='Parâmetros'!$B$7,"Suspender reposição",IF($L10&gt;='Parâmetros'!$B$9,"Campanha promocional","Reduzir próxima compra"))))))))),"Revisar cadastro"))</f>
        <v/>
      </c>
      <c r="Q10" s="22" t="inlineStr">
        <is>
          <t>Campanha promocional</t>
        </is>
      </c>
      <c r="R10" s="22" t="inlineStr">
        <is>
          <t>Planejada</t>
        </is>
      </c>
      <c r="S10" s="26" t="n">
        <v>46270</v>
      </c>
      <c r="T10" s="22" t="inlineStr">
        <is>
          <t>Programar ação para a próxima campanha.</t>
        </is>
      </c>
      <c r="U10" s="30">
        <f>IF($A10="","",IF(COUNTIF($A$6:$A$155,$A10)&gt;1,"SKU duplicado",IF(OR($B10="",$C10="",$D10="",$E10="",$F10="",$G10="",$H10=""),"Preencher campos obrigatórios",IF($H10=0,"Revisar custo unitário",IF(AND($J10&gt;0,$I10&lt;&gt;"",$M10&lt;0),"Validade vencida",IF(AND($J10&gt;0,$Q10=""),"Definir destinação",IF(AND($J10&gt;0,$Q10&lt;&gt;"",$S10=""),"Informar data da decisão",IF(AND($J10&gt;0,OR($R10="",$R10="Não iniciada")),"Ação pendente",IF(AND($J10=0,$Q10&lt;&gt;"",$Q10&lt;&gt;"Sem ação"),"Revisar destinação","OK")))))))))</f>
        <v/>
      </c>
    </row>
    <row r="11" ht="34" customHeight="1">
      <c r="A11" s="22" t="inlineStr">
        <is>
          <t>FIC-006</t>
        </is>
      </c>
      <c r="B11" s="22" t="inlineStr">
        <is>
          <t>Cabo Nuvem USB-C 1 m</t>
        </is>
      </c>
      <c r="C11" s="22" t="inlineStr">
        <is>
          <t>Eletrônicos</t>
        </is>
      </c>
      <c r="D11" s="22" t="inlineStr">
        <is>
          <t>Ativo</t>
        </is>
      </c>
      <c r="E11" s="23" t="n">
        <v>110</v>
      </c>
      <c r="F11" s="23" t="n">
        <v>100</v>
      </c>
      <c r="G11" s="41" t="n">
        <v>60</v>
      </c>
      <c r="H11" s="25" t="n">
        <v>15</v>
      </c>
      <c r="I11" s="26" t="n"/>
      <c r="J11" s="27">
        <f>IF($A11="","",IF(OR($E11="",$F11=""),"",IFERROR(MAX($E11-$F11,0),"")))</f>
        <v/>
      </c>
      <c r="K11" s="42">
        <f>IF($A11="","",IF(OR($J11="",$F11&lt;=0),"",IFERROR($J11/$F11,"")))</f>
        <v/>
      </c>
      <c r="L11" s="29">
        <f>IF($A11="","",IF(OR($J11="",$H11=""),"",IFERROR($J11*$H11,"")))</f>
        <v/>
      </c>
      <c r="M11" s="27">
        <f>IF($A11="","",IF($I11="","",IFERROR($I11-'Parâmetros'!$B$3,"")))</f>
        <v/>
      </c>
      <c r="N11" s="30">
        <f>IF($A11="","",IF($I11="","Sem validade informada",IF($M11="","Revisar validade",IF($M11&lt;0,"Vencida",IF($M11&lt;='Parâmetros'!$B$4,"Validade crítica",IF($M11&lt;='Parâmetros'!$B$5,"Validade em atenção","Validade regular"))))))</f>
        <v/>
      </c>
      <c r="O11" s="30">
        <f>IF($A11="","",IFERROR(IF(OR($J11="",$D11="",$G11="",$H11=""),"Revisar cadastro",IF($J11=0,"Sem excesso",IF(OR(AND($I11&lt;&gt;"",$M11&lt;='Parâmetros'!$B$4),$G11&gt;='Parâmetros'!$B$7),"Crítica",IF(OR(AND($I11&lt;&gt;"",$M11&lt;='Parâmetros'!$B$5),$G11&gt;='Parâmetros'!$B$6,$L11&gt;='Parâmetros'!$B$9),"Alta",IF(OR($L11&gt;='Parâmetros'!$B$8,AND($K11&lt;&gt;"",$K11&gt;='Parâmetros'!$B$10)),"Média","Baixa"))))),"Revisar cadastro"))</f>
        <v/>
      </c>
      <c r="P11" s="30">
        <f>IF($A11="","",IFERROR(IF($J11="","Revisar cadastro",IF($J11=0,"Sem ação",IF(AND($I11&lt;&gt;"",$M11&lt;0),"Segregar para avaliação interna",IF(AND($I11&lt;&gt;"",$M11&lt;='Parâmetros'!$B$4),"Liquidação imediata",IF($D11="Descontinuado","Liquidação de ponta",IF(AND($I11&lt;&gt;"",$M11&lt;='Parâmetros'!$B$5),"Campanha promocional",IF($D11="Sazonal","Campanha promocional",IF($G11&gt;='Parâmetros'!$B$7,"Suspender reposição",IF($L11&gt;='Parâmetros'!$B$9,"Campanha promocional","Reduzir próxima compra"))))))))),"Revisar cadastro"))</f>
        <v/>
      </c>
      <c r="Q11" s="22" t="inlineStr">
        <is>
          <t>Reduzir próxima compra</t>
        </is>
      </c>
      <c r="R11" s="22" t="inlineStr">
        <is>
          <t>Concluída</t>
        </is>
      </c>
      <c r="S11" s="26" t="n">
        <v>46267</v>
      </c>
      <c r="T11" s="22" t="inlineStr">
        <is>
          <t>Quantidade do pedido seguinte ajustada.</t>
        </is>
      </c>
      <c r="U11" s="30">
        <f>IF($A11="","",IF(COUNTIF($A$6:$A$155,$A11)&gt;1,"SKU duplicado",IF(OR($B11="",$C11="",$D11="",$E11="",$F11="",$G11="",$H11=""),"Preencher campos obrigatórios",IF($H11=0,"Revisar custo unitário",IF(AND($J11&gt;0,$I11&lt;&gt;"",$M11&lt;0),"Validade vencida",IF(AND($J11&gt;0,$Q11=""),"Definir destinação",IF(AND($J11&gt;0,$Q11&lt;&gt;"",$S11=""),"Informar data da decisão",IF(AND($J11&gt;0,OR($R11="",$R11="Não iniciada")),"Ação pendente",IF(AND($J11=0,$Q11&lt;&gt;"",$Q11&lt;&gt;"Sem ação"),"Revisar destinação","OK")))))))))</f>
        <v/>
      </c>
    </row>
    <row r="12" ht="34" customHeight="1">
      <c r="A12" s="22" t="inlineStr">
        <is>
          <t>FIC-007</t>
        </is>
      </c>
      <c r="B12" s="22" t="inlineStr">
        <is>
          <t>Garrafa Trilho 750 ml</t>
        </is>
      </c>
      <c r="C12" s="22" t="inlineStr">
        <is>
          <t>Esporte</t>
        </is>
      </c>
      <c r="D12" s="22" t="inlineStr">
        <is>
          <t>Ativo</t>
        </is>
      </c>
      <c r="E12" s="23" t="n">
        <v>98</v>
      </c>
      <c r="F12" s="23" t="n">
        <v>100</v>
      </c>
      <c r="G12" s="41" t="n">
        <v>50</v>
      </c>
      <c r="H12" s="25" t="n">
        <v>22</v>
      </c>
      <c r="I12" s="26" t="n"/>
      <c r="J12" s="27">
        <f>IF($A12="","",IF(OR($E12="",$F12=""),"",IFERROR(MAX($E12-$F12,0),"")))</f>
        <v/>
      </c>
      <c r="K12" s="42">
        <f>IF($A12="","",IF(OR($J12="",$F12&lt;=0),"",IFERROR($J12/$F12,"")))</f>
        <v/>
      </c>
      <c r="L12" s="29">
        <f>IF($A12="","",IF(OR($J12="",$H12=""),"",IFERROR($J12*$H12,"")))</f>
        <v/>
      </c>
      <c r="M12" s="27">
        <f>IF($A12="","",IF($I12="","",IFERROR($I12-'Parâmetros'!$B$3,"")))</f>
        <v/>
      </c>
      <c r="N12" s="30">
        <f>IF($A12="","",IF($I12="","Sem validade informada",IF($M12="","Revisar validade",IF($M12&lt;0,"Vencida",IF($M12&lt;='Parâmetros'!$B$4,"Validade crítica",IF($M12&lt;='Parâmetros'!$B$5,"Validade em atenção","Validade regular"))))))</f>
        <v/>
      </c>
      <c r="O12" s="30">
        <f>IF($A12="","",IFERROR(IF(OR($J12="",$D12="",$G12="",$H12=""),"Revisar cadastro",IF($J12=0,"Sem excesso",IF(OR(AND($I12&lt;&gt;"",$M12&lt;='Parâmetros'!$B$4),$G12&gt;='Parâmetros'!$B$7),"Crítica",IF(OR(AND($I12&lt;&gt;"",$M12&lt;='Parâmetros'!$B$5),$G12&gt;='Parâmetros'!$B$6,$L12&gt;='Parâmetros'!$B$9),"Alta",IF(OR($L12&gt;='Parâmetros'!$B$8,AND($K12&lt;&gt;"",$K12&gt;='Parâmetros'!$B$10)),"Média","Baixa"))))),"Revisar cadastro"))</f>
        <v/>
      </c>
      <c r="P12" s="30">
        <f>IF($A12="","",IFERROR(IF($J12="","Revisar cadastro",IF($J12=0,"Sem ação",IF(AND($I12&lt;&gt;"",$M12&lt;0),"Segregar para avaliação interna",IF(AND($I12&lt;&gt;"",$M12&lt;='Parâmetros'!$B$4),"Liquidação imediata",IF($D12="Descontinuado","Liquidação de ponta",IF(AND($I12&lt;&gt;"",$M12&lt;='Parâmetros'!$B$5),"Campanha promocional",IF($D12="Sazonal","Campanha promocional",IF($G12&gt;='Parâmetros'!$B$7,"Suspender reposição",IF($L12&gt;='Parâmetros'!$B$9,"Campanha promocional","Reduzir próxima compra"))))))))),"Revisar cadastro"))</f>
        <v/>
      </c>
      <c r="Q12" s="22" t="inlineStr">
        <is>
          <t>Sem ação</t>
        </is>
      </c>
      <c r="R12" s="22" t="inlineStr">
        <is>
          <t>Não aplicável</t>
        </is>
      </c>
      <c r="S12" s="26" t="n"/>
      <c r="T12" s="22" t="inlineStr">
        <is>
          <t>Saldo dentro da política.</t>
        </is>
      </c>
      <c r="U12" s="30">
        <f>IF($A12="","",IF(COUNTIF($A$6:$A$155,$A12)&gt;1,"SKU duplicado",IF(OR($B12="",$C12="",$D12="",$E12="",$F12="",$G12="",$H12=""),"Preencher campos obrigatórios",IF($H12=0,"Revisar custo unitário",IF(AND($J12&gt;0,$I12&lt;&gt;"",$M12&lt;0),"Validade vencida",IF(AND($J12&gt;0,$Q12=""),"Definir destinação",IF(AND($J12&gt;0,$Q12&lt;&gt;"",$S12=""),"Informar data da decisão",IF(AND($J12&gt;0,OR($R12="",$R12="Não iniciada")),"Ação pendente",IF(AND($J12=0,$Q12&lt;&gt;"",$Q12&lt;&gt;"Sem ação"),"Revisar destinação","OK")))))))))</f>
        <v/>
      </c>
    </row>
    <row r="13" ht="34" customHeight="1">
      <c r="A13" s="22" t="inlineStr">
        <is>
          <t>FIC-008</t>
        </is>
      </c>
      <c r="B13" s="22" t="inlineStr">
        <is>
          <t>Chá Lunar Camomila 20 sachês</t>
        </is>
      </c>
      <c r="C13" s="22" t="inlineStr">
        <is>
          <t>Alimentos</t>
        </is>
      </c>
      <c r="D13" s="22" t="inlineStr">
        <is>
          <t>Ativo</t>
        </is>
      </c>
      <c r="E13" s="23" t="n">
        <v>160</v>
      </c>
      <c r="F13" s="23" t="n">
        <v>80</v>
      </c>
      <c r="G13" s="41" t="n">
        <v>110</v>
      </c>
      <c r="H13" s="25" t="n">
        <v>6.5</v>
      </c>
      <c r="I13" s="26" t="n">
        <v>46266</v>
      </c>
      <c r="J13" s="27">
        <f>IF($A13="","",IF(OR($E13="",$F13=""),"",IFERROR(MAX($E13-$F13,0),"")))</f>
        <v/>
      </c>
      <c r="K13" s="42">
        <f>IF($A13="","",IF(OR($J13="",$F13&lt;=0),"",IFERROR($J13/$F13,"")))</f>
        <v/>
      </c>
      <c r="L13" s="29">
        <f>IF($A13="","",IF(OR($J13="",$H13=""),"",IFERROR($J13*$H13,"")))</f>
        <v/>
      </c>
      <c r="M13" s="27">
        <f>IF($A13="","",IF($I13="","",IFERROR($I13-'Parâmetros'!$B$3,"")))</f>
        <v/>
      </c>
      <c r="N13" s="30">
        <f>IF($A13="","",IF($I13="","Sem validade informada",IF($M13="","Revisar validade",IF($M13&lt;0,"Vencida",IF($M13&lt;='Parâmetros'!$B$4,"Validade crítica",IF($M13&lt;='Parâmetros'!$B$5,"Validade em atenção","Validade regular"))))))</f>
        <v/>
      </c>
      <c r="O13" s="30">
        <f>IF($A13="","",IFERROR(IF(OR($J13="",$D13="",$G13="",$H13=""),"Revisar cadastro",IF($J13=0,"Sem excesso",IF(OR(AND($I13&lt;&gt;"",$M13&lt;='Parâmetros'!$B$4),$G13&gt;='Parâmetros'!$B$7),"Crítica",IF(OR(AND($I13&lt;&gt;"",$M13&lt;='Parâmetros'!$B$5),$G13&gt;='Parâmetros'!$B$6,$L13&gt;='Parâmetros'!$B$9),"Alta",IF(OR($L13&gt;='Parâmetros'!$B$8,AND($K13&lt;&gt;"",$K13&gt;='Parâmetros'!$B$10)),"Média","Baixa"))))),"Revisar cadastro"))</f>
        <v/>
      </c>
      <c r="P13" s="30">
        <f>IF($A13="","",IFERROR(IF($J13="","Revisar cadastro",IF($J13=0,"Sem ação",IF(AND($I13&lt;&gt;"",$M13&lt;0),"Segregar para avaliação interna",IF(AND($I13&lt;&gt;"",$M13&lt;='Parâmetros'!$B$4),"Liquidação imediata",IF($D13="Descontinuado","Liquidação de ponta",IF(AND($I13&lt;&gt;"",$M13&lt;='Parâmetros'!$B$5),"Campanha promocional",IF($D13="Sazonal","Campanha promocional",IF($G13&gt;='Parâmetros'!$B$7,"Suspender reposição",IF($L13&gt;='Parâmetros'!$B$9,"Campanha promocional","Reduzir próxima compra"))))))))),"Revisar cadastro"))</f>
        <v/>
      </c>
      <c r="Q13" s="22" t="inlineStr">
        <is>
          <t>Segregar para avaliação interna</t>
        </is>
      </c>
      <c r="R13" s="22" t="inlineStr">
        <is>
          <t>Em execução</t>
        </is>
      </c>
      <c r="S13" s="26" t="n">
        <v>46272</v>
      </c>
      <c r="T13" s="22" t="inlineStr">
        <is>
          <t>Lote separado do estoque disponível.</t>
        </is>
      </c>
      <c r="U13" s="30">
        <f>IF($A13="","",IF(COUNTIF($A$6:$A$155,$A13)&gt;1,"SKU duplicado",IF(OR($B13="",$C13="",$D13="",$E13="",$F13="",$G13="",$H13=""),"Preencher campos obrigatórios",IF($H13=0,"Revisar custo unitário",IF(AND($J13&gt;0,$I13&lt;&gt;"",$M13&lt;0),"Validade vencida",IF(AND($J13&gt;0,$Q13=""),"Definir destinação",IF(AND($J13&gt;0,$Q13&lt;&gt;"",$S13=""),"Informar data da decisão",IF(AND($J13&gt;0,OR($R13="",$R13="Não iniciada")),"Ação pendente",IF(AND($J13=0,$Q13&lt;&gt;"",$Q13&lt;&gt;"Sem ação"),"Revisar destinação","OK")))))))))</f>
        <v/>
      </c>
    </row>
    <row r="14" ht="34" customHeight="1">
      <c r="A14" s="22" t="inlineStr">
        <is>
          <t>FIC-009</t>
        </is>
      </c>
      <c r="B14" s="22" t="inlineStr">
        <is>
          <t>Brinquedo Cubos Vento</t>
        </is>
      </c>
      <c r="C14" s="22" t="inlineStr">
        <is>
          <t>Brinquedos</t>
        </is>
      </c>
      <c r="D14" s="22" t="inlineStr">
        <is>
          <t>Ativo</t>
        </is>
      </c>
      <c r="E14" s="23" t="n">
        <v>210</v>
      </c>
      <c r="F14" s="23" t="n">
        <v>150</v>
      </c>
      <c r="G14" s="41" t="n">
        <v>85</v>
      </c>
      <c r="H14" s="25" t="n">
        <v>35</v>
      </c>
      <c r="I14" s="26" t="n"/>
      <c r="J14" s="27">
        <f>IF($A14="","",IF(OR($E14="",$F14=""),"",IFERROR(MAX($E14-$F14,0),"")))</f>
        <v/>
      </c>
      <c r="K14" s="42">
        <f>IF($A14="","",IF(OR($J14="",$F14&lt;=0),"",IFERROR($J14/$F14,"")))</f>
        <v/>
      </c>
      <c r="L14" s="29">
        <f>IF($A14="","",IF(OR($J14="",$H14=""),"",IFERROR($J14*$H14,"")))</f>
        <v/>
      </c>
      <c r="M14" s="27">
        <f>IF($A14="","",IF($I14="","",IFERROR($I14-'Parâmetros'!$B$3,"")))</f>
        <v/>
      </c>
      <c r="N14" s="30">
        <f>IF($A14="","",IF($I14="","Sem validade informada",IF($M14="","Revisar validade",IF($M14&lt;0,"Vencida",IF($M14&lt;='Parâmetros'!$B$4,"Validade crítica",IF($M14&lt;='Parâmetros'!$B$5,"Validade em atenção","Validade regular"))))))</f>
        <v/>
      </c>
      <c r="O14" s="30">
        <f>IF($A14="","",IFERROR(IF(OR($J14="",$D14="",$G14="",$H14=""),"Revisar cadastro",IF($J14=0,"Sem excesso",IF(OR(AND($I14&lt;&gt;"",$M14&lt;='Parâmetros'!$B$4),$G14&gt;='Parâmetros'!$B$7),"Crítica",IF(OR(AND($I14&lt;&gt;"",$M14&lt;='Parâmetros'!$B$5),$G14&gt;='Parâmetros'!$B$6,$L14&gt;='Parâmetros'!$B$9),"Alta",IF(OR($L14&gt;='Parâmetros'!$B$8,AND($K14&lt;&gt;"",$K14&gt;='Parâmetros'!$B$10)),"Média","Baixa"))))),"Revisar cadastro"))</f>
        <v/>
      </c>
      <c r="P14" s="30">
        <f>IF($A14="","",IFERROR(IF($J14="","Revisar cadastro",IF($J14=0,"Sem ação",IF(AND($I14&lt;&gt;"",$M14&lt;0),"Segregar para avaliação interna",IF(AND($I14&lt;&gt;"",$M14&lt;='Parâmetros'!$B$4),"Liquidação imediata",IF($D14="Descontinuado","Liquidação de ponta",IF(AND($I14&lt;&gt;"",$M14&lt;='Parâmetros'!$B$5),"Campanha promocional",IF($D14="Sazonal","Campanha promocional",IF($G14&gt;='Parâmetros'!$B$7,"Suspender reposição",IF($L14&gt;='Parâmetros'!$B$9,"Campanha promocional","Reduzir próxima compra"))))))))),"Revisar cadastro"))</f>
        <v/>
      </c>
      <c r="Q14" s="22" t="inlineStr">
        <is>
          <t>Kit/combinação</t>
        </is>
      </c>
      <c r="R14" s="22" t="inlineStr">
        <is>
          <t>Planejada</t>
        </is>
      </c>
      <c r="S14" s="26" t="n">
        <v>46271</v>
      </c>
      <c r="T14" s="22" t="inlineStr">
        <is>
          <t>Combinar com item complementar fictício.</t>
        </is>
      </c>
      <c r="U14" s="30">
        <f>IF($A14="","",IF(COUNTIF($A$6:$A$155,$A14)&gt;1,"SKU duplicado",IF(OR($B14="",$C14="",$D14="",$E14="",$F14="",$G14="",$H14=""),"Preencher campos obrigatórios",IF($H14=0,"Revisar custo unitário",IF(AND($J14&gt;0,$I14&lt;&gt;"",$M14&lt;0),"Validade vencida",IF(AND($J14&gt;0,$Q14=""),"Definir destinação",IF(AND($J14&gt;0,$Q14&lt;&gt;"",$S14=""),"Informar data da decisão",IF(AND($J14&gt;0,OR($R14="",$R14="Não iniciada")),"Ação pendente",IF(AND($J14=0,$Q14&lt;&gt;"",$Q14&lt;&gt;"Sem ação"),"Revisar destinação","OK")))))))))</f>
        <v/>
      </c>
    </row>
    <row r="15" ht="34" customHeight="1">
      <c r="A15" s="22" t="inlineStr">
        <is>
          <t>FIC-010</t>
        </is>
      </c>
      <c r="B15" s="22" t="inlineStr">
        <is>
          <t>Vela Bosque 180 g</t>
        </is>
      </c>
      <c r="C15" s="22" t="inlineStr">
        <is>
          <t>Casa e cozinha</t>
        </is>
      </c>
      <c r="D15" s="22" t="inlineStr">
        <is>
          <t>Ativo</t>
        </is>
      </c>
      <c r="E15" s="23" t="n">
        <v>140</v>
      </c>
      <c r="F15" s="23" t="n">
        <v>100</v>
      </c>
      <c r="G15" s="41" t="n">
        <v>92</v>
      </c>
      <c r="H15" s="25" t="n">
        <v>14</v>
      </c>
      <c r="I15" s="26" t="n">
        <v>46356</v>
      </c>
      <c r="J15" s="27">
        <f>IF($A15="","",IF(OR($E15="",$F15=""),"",IFERROR(MAX($E15-$F15,0),"")))</f>
        <v/>
      </c>
      <c r="K15" s="42">
        <f>IF($A15="","",IF(OR($J15="",$F15&lt;=0),"",IFERROR($J15/$F15,"")))</f>
        <v/>
      </c>
      <c r="L15" s="29">
        <f>IF($A15="","",IF(OR($J15="",$H15=""),"",IFERROR($J15*$H15,"")))</f>
        <v/>
      </c>
      <c r="M15" s="27">
        <f>IF($A15="","",IF($I15="","",IFERROR($I15-'Parâmetros'!$B$3,"")))</f>
        <v/>
      </c>
      <c r="N15" s="30">
        <f>IF($A15="","",IF($I15="","Sem validade informada",IF($M15="","Revisar validade",IF($M15&lt;0,"Vencida",IF($M15&lt;='Parâmetros'!$B$4,"Validade crítica",IF($M15&lt;='Parâmetros'!$B$5,"Validade em atenção","Validade regular"))))))</f>
        <v/>
      </c>
      <c r="O15" s="30">
        <f>IF($A15="","",IFERROR(IF(OR($J15="",$D15="",$G15="",$H15=""),"Revisar cadastro",IF($J15=0,"Sem excesso",IF(OR(AND($I15&lt;&gt;"",$M15&lt;='Parâmetros'!$B$4),$G15&gt;='Parâmetros'!$B$7),"Crítica",IF(OR(AND($I15&lt;&gt;"",$M15&lt;='Parâmetros'!$B$5),$G15&gt;='Parâmetros'!$B$6,$L15&gt;='Parâmetros'!$B$9),"Alta",IF(OR($L15&gt;='Parâmetros'!$B$8,AND($K15&lt;&gt;"",$K15&gt;='Parâmetros'!$B$10)),"Média","Baixa"))))),"Revisar cadastro"))</f>
        <v/>
      </c>
      <c r="P15" s="30">
        <f>IF($A15="","",IFERROR(IF($J15="","Revisar cadastro",IF($J15=0,"Sem ação",IF(AND($I15&lt;&gt;"",$M15&lt;0),"Segregar para avaliação interna",IF(AND($I15&lt;&gt;"",$M15&lt;='Parâmetros'!$B$4),"Liquidação imediata",IF($D15="Descontinuado","Liquidação de ponta",IF(AND($I15&lt;&gt;"",$M15&lt;='Parâmetros'!$B$5),"Campanha promocional",IF($D15="Sazonal","Campanha promocional",IF($G15&gt;='Parâmetros'!$B$7,"Suspender reposição",IF($L15&gt;='Parâmetros'!$B$9,"Campanha promocional","Reduzir próxima compra"))))))))),"Revisar cadastro"))</f>
        <v/>
      </c>
      <c r="Q15" s="22" t="n"/>
      <c r="R15" s="22" t="inlineStr">
        <is>
          <t>Não iniciada</t>
        </is>
      </c>
      <c r="S15" s="26" t="n"/>
      <c r="T15" s="22" t="inlineStr">
        <is>
          <t>Definir ação comercial.</t>
        </is>
      </c>
      <c r="U15" s="30">
        <f>IF($A15="","",IF(COUNTIF($A$6:$A$155,$A15)&gt;1,"SKU duplicado",IF(OR($B15="",$C15="",$D15="",$E15="",$F15="",$G15="",$H15=""),"Preencher campos obrigatórios",IF($H15=0,"Revisar custo unitário",IF(AND($J15&gt;0,$I15&lt;&gt;"",$M15&lt;0),"Validade vencida",IF(AND($J15&gt;0,$Q15=""),"Definir destinação",IF(AND($J15&gt;0,$Q15&lt;&gt;"",$S15=""),"Informar data da decisão",IF(AND($J15&gt;0,OR($R15="",$R15="Não iniciada")),"Ação pendente",IF(AND($J15=0,$Q15&lt;&gt;"",$Q15&lt;&gt;"Sem ação"),"Revisar destinação","OK")))))))))</f>
        <v/>
      </c>
    </row>
    <row r="16" ht="24" customHeight="1">
      <c r="A16" s="22" t="n"/>
      <c r="B16" s="22" t="n"/>
      <c r="C16" s="22" t="n"/>
      <c r="D16" s="22" t="n"/>
      <c r="E16" s="23" t="n"/>
      <c r="F16" s="23" t="n"/>
      <c r="G16" s="41" t="n"/>
      <c r="H16" s="25" t="n"/>
      <c r="I16" s="26" t="n"/>
      <c r="J16" s="27">
        <f>IF($A16="","",IF(OR($E16="",$F16=""),"",IFERROR(MAX($E16-$F16,0),"")))</f>
        <v/>
      </c>
      <c r="K16" s="42">
        <f>IF($A16="","",IF(OR($J16="",$F16&lt;=0),"",IFERROR($J16/$F16,"")))</f>
        <v/>
      </c>
      <c r="L16" s="29">
        <f>IF($A16="","",IF(OR($J16="",$H16=""),"",IFERROR($J16*$H16,"")))</f>
        <v/>
      </c>
      <c r="M16" s="27">
        <f>IF($A16="","",IF($I16="","",IFERROR($I16-'Parâmetros'!$B$3,"")))</f>
        <v/>
      </c>
      <c r="N16" s="30">
        <f>IF($A16="","",IF($I16="","Sem validade informada",IF($M16="","Revisar validade",IF($M16&lt;0,"Vencida",IF($M16&lt;='Parâmetros'!$B$4,"Validade crítica",IF($M16&lt;='Parâmetros'!$B$5,"Validade em atenção","Validade regular"))))))</f>
        <v/>
      </c>
      <c r="O16" s="30">
        <f>IF($A16="","",IFERROR(IF(OR($J16="",$D16="",$G16="",$H16=""),"Revisar cadastro",IF($J16=0,"Sem excesso",IF(OR(AND($I16&lt;&gt;"",$M16&lt;='Parâmetros'!$B$4),$G16&gt;='Parâmetros'!$B$7),"Crítica",IF(OR(AND($I16&lt;&gt;"",$M16&lt;='Parâmetros'!$B$5),$G16&gt;='Parâmetros'!$B$6,$L16&gt;='Parâmetros'!$B$9),"Alta",IF(OR($L16&gt;='Parâmetros'!$B$8,AND($K16&lt;&gt;"",$K16&gt;='Parâmetros'!$B$10)),"Média","Baixa"))))),"Revisar cadastro"))</f>
        <v/>
      </c>
      <c r="P16" s="30">
        <f>IF($A16="","",IFERROR(IF($J16="","Revisar cadastro",IF($J16=0,"Sem ação",IF(AND($I16&lt;&gt;"",$M16&lt;0),"Segregar para avaliação interna",IF(AND($I16&lt;&gt;"",$M16&lt;='Parâmetros'!$B$4),"Liquidação imediata",IF($D16="Descontinuado","Liquidação de ponta",IF(AND($I16&lt;&gt;"",$M16&lt;='Parâmetros'!$B$5),"Campanha promocional",IF($D16="Sazonal","Campanha promocional",IF($G16&gt;='Parâmetros'!$B$7,"Suspender reposição",IF($L16&gt;='Parâmetros'!$B$9,"Campanha promocional","Reduzir próxima compra"))))))))),"Revisar cadastro"))</f>
        <v/>
      </c>
      <c r="Q16" s="22" t="n"/>
      <c r="R16" s="22" t="n"/>
      <c r="S16" s="26" t="n"/>
      <c r="T16" s="22" t="n"/>
      <c r="U16" s="30">
        <f>IF($A16="","",IF(COUNTIF($A$6:$A$155,$A16)&gt;1,"SKU duplicado",IF(OR($B16="",$C16="",$D16="",$E16="",$F16="",$G16="",$H16=""),"Preencher campos obrigatórios",IF($H16=0,"Revisar custo unitário",IF(AND($J16&gt;0,$I16&lt;&gt;"",$M16&lt;0),"Validade vencida",IF(AND($J16&gt;0,$Q16=""),"Definir destinação",IF(AND($J16&gt;0,$Q16&lt;&gt;"",$S16=""),"Informar data da decisão",IF(AND($J16&gt;0,OR($R16="",$R16="Não iniciada")),"Ação pendente",IF(AND($J16=0,$Q16&lt;&gt;"",$Q16&lt;&gt;"Sem ação"),"Revisar destinação","OK")))))))))</f>
        <v/>
      </c>
    </row>
    <row r="17" ht="24" customHeight="1">
      <c r="A17" s="22" t="n"/>
      <c r="B17" s="22" t="n"/>
      <c r="C17" s="22" t="n"/>
      <c r="D17" s="22" t="n"/>
      <c r="E17" s="23" t="n"/>
      <c r="F17" s="23" t="n"/>
      <c r="G17" s="41" t="n"/>
      <c r="H17" s="25" t="n"/>
      <c r="I17" s="26" t="n"/>
      <c r="J17" s="27">
        <f>IF($A17="","",IF(OR($E17="",$F17=""),"",IFERROR(MAX($E17-$F17,0),"")))</f>
        <v/>
      </c>
      <c r="K17" s="42">
        <f>IF($A17="","",IF(OR($J17="",$F17&lt;=0),"",IFERROR($J17/$F17,"")))</f>
        <v/>
      </c>
      <c r="L17" s="29">
        <f>IF($A17="","",IF(OR($J17="",$H17=""),"",IFERROR($J17*$H17,"")))</f>
        <v/>
      </c>
      <c r="M17" s="27">
        <f>IF($A17="","",IF($I17="","",IFERROR($I17-'Parâmetros'!$B$3,"")))</f>
        <v/>
      </c>
      <c r="N17" s="30">
        <f>IF($A17="","",IF($I17="","Sem validade informada",IF($M17="","Revisar validade",IF($M17&lt;0,"Vencida",IF($M17&lt;='Parâmetros'!$B$4,"Validade crítica",IF($M17&lt;='Parâmetros'!$B$5,"Validade em atenção","Validade regular"))))))</f>
        <v/>
      </c>
      <c r="O17" s="30">
        <f>IF($A17="","",IFERROR(IF(OR($J17="",$D17="",$G17="",$H17=""),"Revisar cadastro",IF($J17=0,"Sem excesso",IF(OR(AND($I17&lt;&gt;"",$M17&lt;='Parâmetros'!$B$4),$G17&gt;='Parâmetros'!$B$7),"Crítica",IF(OR(AND($I17&lt;&gt;"",$M17&lt;='Parâmetros'!$B$5),$G17&gt;='Parâmetros'!$B$6,$L17&gt;='Parâmetros'!$B$9),"Alta",IF(OR($L17&gt;='Parâmetros'!$B$8,AND($K17&lt;&gt;"",$K17&gt;='Parâmetros'!$B$10)),"Média","Baixa"))))),"Revisar cadastro"))</f>
        <v/>
      </c>
      <c r="P17" s="30">
        <f>IF($A17="","",IFERROR(IF($J17="","Revisar cadastro",IF($J17=0,"Sem ação",IF(AND($I17&lt;&gt;"",$M17&lt;0),"Segregar para avaliação interna",IF(AND($I17&lt;&gt;"",$M17&lt;='Parâmetros'!$B$4),"Liquidação imediata",IF($D17="Descontinuado","Liquidação de ponta",IF(AND($I17&lt;&gt;"",$M17&lt;='Parâmetros'!$B$5),"Campanha promocional",IF($D17="Sazonal","Campanha promocional",IF($G17&gt;='Parâmetros'!$B$7,"Suspender reposição",IF($L17&gt;='Parâmetros'!$B$9,"Campanha promocional","Reduzir próxima compra"))))))))),"Revisar cadastro"))</f>
        <v/>
      </c>
      <c r="Q17" s="22" t="n"/>
      <c r="R17" s="22" t="n"/>
      <c r="S17" s="26" t="n"/>
      <c r="T17" s="22" t="n"/>
      <c r="U17" s="30">
        <f>IF($A17="","",IF(COUNTIF($A$6:$A$155,$A17)&gt;1,"SKU duplicado",IF(OR($B17="",$C17="",$D17="",$E17="",$F17="",$G17="",$H17=""),"Preencher campos obrigatórios",IF($H17=0,"Revisar custo unitário",IF(AND($J17&gt;0,$I17&lt;&gt;"",$M17&lt;0),"Validade vencida",IF(AND($J17&gt;0,$Q17=""),"Definir destinação",IF(AND($J17&gt;0,$Q17&lt;&gt;"",$S17=""),"Informar data da decisão",IF(AND($J17&gt;0,OR($R17="",$R17="Não iniciada")),"Ação pendente",IF(AND($J17=0,$Q17&lt;&gt;"",$Q17&lt;&gt;"Sem ação"),"Revisar destinação","OK")))))))))</f>
        <v/>
      </c>
    </row>
    <row r="18" ht="24" customHeight="1">
      <c r="A18" s="22" t="n"/>
      <c r="B18" s="22" t="n"/>
      <c r="C18" s="22" t="n"/>
      <c r="D18" s="22" t="n"/>
      <c r="E18" s="23" t="n"/>
      <c r="F18" s="23" t="n"/>
      <c r="G18" s="41" t="n"/>
      <c r="H18" s="25" t="n"/>
      <c r="I18" s="26" t="n"/>
      <c r="J18" s="27">
        <f>IF($A18="","",IF(OR($E18="",$F18=""),"",IFERROR(MAX($E18-$F18,0),"")))</f>
        <v/>
      </c>
      <c r="K18" s="42">
        <f>IF($A18="","",IF(OR($J18="",$F18&lt;=0),"",IFERROR($J18/$F18,"")))</f>
        <v/>
      </c>
      <c r="L18" s="29">
        <f>IF($A18="","",IF(OR($J18="",$H18=""),"",IFERROR($J18*$H18,"")))</f>
        <v/>
      </c>
      <c r="M18" s="27">
        <f>IF($A18="","",IF($I18="","",IFERROR($I18-'Parâmetros'!$B$3,"")))</f>
        <v/>
      </c>
      <c r="N18" s="30">
        <f>IF($A18="","",IF($I18="","Sem validade informada",IF($M18="","Revisar validade",IF($M18&lt;0,"Vencida",IF($M18&lt;='Parâmetros'!$B$4,"Validade crítica",IF($M18&lt;='Parâmetros'!$B$5,"Validade em atenção","Validade regular"))))))</f>
        <v/>
      </c>
      <c r="O18" s="30">
        <f>IF($A18="","",IFERROR(IF(OR($J18="",$D18="",$G18="",$H18=""),"Revisar cadastro",IF($J18=0,"Sem excesso",IF(OR(AND($I18&lt;&gt;"",$M18&lt;='Parâmetros'!$B$4),$G18&gt;='Parâmetros'!$B$7),"Crítica",IF(OR(AND($I18&lt;&gt;"",$M18&lt;='Parâmetros'!$B$5),$G18&gt;='Parâmetros'!$B$6,$L18&gt;='Parâmetros'!$B$9),"Alta",IF(OR($L18&gt;='Parâmetros'!$B$8,AND($K18&lt;&gt;"",$K18&gt;='Parâmetros'!$B$10)),"Média","Baixa"))))),"Revisar cadastro"))</f>
        <v/>
      </c>
      <c r="P18" s="30">
        <f>IF($A18="","",IFERROR(IF($J18="","Revisar cadastro",IF($J18=0,"Sem ação",IF(AND($I18&lt;&gt;"",$M18&lt;0),"Segregar para avaliação interna",IF(AND($I18&lt;&gt;"",$M18&lt;='Parâmetros'!$B$4),"Liquidação imediata",IF($D18="Descontinuado","Liquidação de ponta",IF(AND($I18&lt;&gt;"",$M18&lt;='Parâmetros'!$B$5),"Campanha promocional",IF($D18="Sazonal","Campanha promocional",IF($G18&gt;='Parâmetros'!$B$7,"Suspender reposição",IF($L18&gt;='Parâmetros'!$B$9,"Campanha promocional","Reduzir próxima compra"))))))))),"Revisar cadastro"))</f>
        <v/>
      </c>
      <c r="Q18" s="22" t="n"/>
      <c r="R18" s="22" t="n"/>
      <c r="S18" s="26" t="n"/>
      <c r="T18" s="22" t="n"/>
      <c r="U18" s="30">
        <f>IF($A18="","",IF(COUNTIF($A$6:$A$155,$A18)&gt;1,"SKU duplicado",IF(OR($B18="",$C18="",$D18="",$E18="",$F18="",$G18="",$H18=""),"Preencher campos obrigatórios",IF($H18=0,"Revisar custo unitário",IF(AND($J18&gt;0,$I18&lt;&gt;"",$M18&lt;0),"Validade vencida",IF(AND($J18&gt;0,$Q18=""),"Definir destinação",IF(AND($J18&gt;0,$Q18&lt;&gt;"",$S18=""),"Informar data da decisão",IF(AND($J18&gt;0,OR($R18="",$R18="Não iniciada")),"Ação pendente",IF(AND($J18=0,$Q18&lt;&gt;"",$Q18&lt;&gt;"Sem ação"),"Revisar destinação","OK")))))))))</f>
        <v/>
      </c>
    </row>
    <row r="19" ht="24" customHeight="1">
      <c r="A19" s="22" t="n"/>
      <c r="B19" s="22" t="n"/>
      <c r="C19" s="22" t="n"/>
      <c r="D19" s="22" t="n"/>
      <c r="E19" s="23" t="n"/>
      <c r="F19" s="23" t="n"/>
      <c r="G19" s="41" t="n"/>
      <c r="H19" s="25" t="n"/>
      <c r="I19" s="26" t="n"/>
      <c r="J19" s="27">
        <f>IF($A19="","",IF(OR($E19="",$F19=""),"",IFERROR(MAX($E19-$F19,0),"")))</f>
        <v/>
      </c>
      <c r="K19" s="42">
        <f>IF($A19="","",IF(OR($J19="",$F19&lt;=0),"",IFERROR($J19/$F19,"")))</f>
        <v/>
      </c>
      <c r="L19" s="29">
        <f>IF($A19="","",IF(OR($J19="",$H19=""),"",IFERROR($J19*$H19,"")))</f>
        <v/>
      </c>
      <c r="M19" s="27">
        <f>IF($A19="","",IF($I19="","",IFERROR($I19-'Parâmetros'!$B$3,"")))</f>
        <v/>
      </c>
      <c r="N19" s="30">
        <f>IF($A19="","",IF($I19="","Sem validade informada",IF($M19="","Revisar validade",IF($M19&lt;0,"Vencida",IF($M19&lt;='Parâmetros'!$B$4,"Validade crítica",IF($M19&lt;='Parâmetros'!$B$5,"Validade em atenção","Validade regular"))))))</f>
        <v/>
      </c>
      <c r="O19" s="30">
        <f>IF($A19="","",IFERROR(IF(OR($J19="",$D19="",$G19="",$H19=""),"Revisar cadastro",IF($J19=0,"Sem excesso",IF(OR(AND($I19&lt;&gt;"",$M19&lt;='Parâmetros'!$B$4),$G19&gt;='Parâmetros'!$B$7),"Crítica",IF(OR(AND($I19&lt;&gt;"",$M19&lt;='Parâmetros'!$B$5),$G19&gt;='Parâmetros'!$B$6,$L19&gt;='Parâmetros'!$B$9),"Alta",IF(OR($L19&gt;='Parâmetros'!$B$8,AND($K19&lt;&gt;"",$K19&gt;='Parâmetros'!$B$10)),"Média","Baixa"))))),"Revisar cadastro"))</f>
        <v/>
      </c>
      <c r="P19" s="30">
        <f>IF($A19="","",IFERROR(IF($J19="","Revisar cadastro",IF($J19=0,"Sem ação",IF(AND($I19&lt;&gt;"",$M19&lt;0),"Segregar para avaliação interna",IF(AND($I19&lt;&gt;"",$M19&lt;='Parâmetros'!$B$4),"Liquidação imediata",IF($D19="Descontinuado","Liquidação de ponta",IF(AND($I19&lt;&gt;"",$M19&lt;='Parâmetros'!$B$5),"Campanha promocional",IF($D19="Sazonal","Campanha promocional",IF($G19&gt;='Parâmetros'!$B$7,"Suspender reposição",IF($L19&gt;='Parâmetros'!$B$9,"Campanha promocional","Reduzir próxima compra"))))))))),"Revisar cadastro"))</f>
        <v/>
      </c>
      <c r="Q19" s="22" t="n"/>
      <c r="R19" s="22" t="n"/>
      <c r="S19" s="26" t="n"/>
      <c r="T19" s="22" t="n"/>
      <c r="U19" s="30">
        <f>IF($A19="","",IF(COUNTIF($A$6:$A$155,$A19)&gt;1,"SKU duplicado",IF(OR($B19="",$C19="",$D19="",$E19="",$F19="",$G19="",$H19=""),"Preencher campos obrigatórios",IF($H19=0,"Revisar custo unitário",IF(AND($J19&gt;0,$I19&lt;&gt;"",$M19&lt;0),"Validade vencida",IF(AND($J19&gt;0,$Q19=""),"Definir destinação",IF(AND($J19&gt;0,$Q19&lt;&gt;"",$S19=""),"Informar data da decisão",IF(AND($J19&gt;0,OR($R19="",$R19="Não iniciada")),"Ação pendente",IF(AND($J19=0,$Q19&lt;&gt;"",$Q19&lt;&gt;"Sem ação"),"Revisar destinação","OK")))))))))</f>
        <v/>
      </c>
    </row>
    <row r="20" ht="24" customHeight="1">
      <c r="A20" s="22" t="n"/>
      <c r="B20" s="22" t="n"/>
      <c r="C20" s="22" t="n"/>
      <c r="D20" s="22" t="n"/>
      <c r="E20" s="23" t="n"/>
      <c r="F20" s="23" t="n"/>
      <c r="G20" s="41" t="n"/>
      <c r="H20" s="25" t="n"/>
      <c r="I20" s="26" t="n"/>
      <c r="J20" s="27">
        <f>IF($A20="","",IF(OR($E20="",$F20=""),"",IFERROR(MAX($E20-$F20,0),"")))</f>
        <v/>
      </c>
      <c r="K20" s="42">
        <f>IF($A20="","",IF(OR($J20="",$F20&lt;=0),"",IFERROR($J20/$F20,"")))</f>
        <v/>
      </c>
      <c r="L20" s="29">
        <f>IF($A20="","",IF(OR($J20="",$H20=""),"",IFERROR($J20*$H20,"")))</f>
        <v/>
      </c>
      <c r="M20" s="27">
        <f>IF($A20="","",IF($I20="","",IFERROR($I20-'Parâmetros'!$B$3,"")))</f>
        <v/>
      </c>
      <c r="N20" s="30">
        <f>IF($A20="","",IF($I20="","Sem validade informada",IF($M20="","Revisar validade",IF($M20&lt;0,"Vencida",IF($M20&lt;='Parâmetros'!$B$4,"Validade crítica",IF($M20&lt;='Parâmetros'!$B$5,"Validade em atenção","Validade regular"))))))</f>
        <v/>
      </c>
      <c r="O20" s="30">
        <f>IF($A20="","",IFERROR(IF(OR($J20="",$D20="",$G20="",$H20=""),"Revisar cadastro",IF($J20=0,"Sem excesso",IF(OR(AND($I20&lt;&gt;"",$M20&lt;='Parâmetros'!$B$4),$G20&gt;='Parâmetros'!$B$7),"Crítica",IF(OR(AND($I20&lt;&gt;"",$M20&lt;='Parâmetros'!$B$5),$G20&gt;='Parâmetros'!$B$6,$L20&gt;='Parâmetros'!$B$9),"Alta",IF(OR($L20&gt;='Parâmetros'!$B$8,AND($K20&lt;&gt;"",$K20&gt;='Parâmetros'!$B$10)),"Média","Baixa"))))),"Revisar cadastro"))</f>
        <v/>
      </c>
      <c r="P20" s="30">
        <f>IF($A20="","",IFERROR(IF($J20="","Revisar cadastro",IF($J20=0,"Sem ação",IF(AND($I20&lt;&gt;"",$M20&lt;0),"Segregar para avaliação interna",IF(AND($I20&lt;&gt;"",$M20&lt;='Parâmetros'!$B$4),"Liquidação imediata",IF($D20="Descontinuado","Liquidação de ponta",IF(AND($I20&lt;&gt;"",$M20&lt;='Parâmetros'!$B$5),"Campanha promocional",IF($D20="Sazonal","Campanha promocional",IF($G20&gt;='Parâmetros'!$B$7,"Suspender reposição",IF($L20&gt;='Parâmetros'!$B$9,"Campanha promocional","Reduzir próxima compra"))))))))),"Revisar cadastro"))</f>
        <v/>
      </c>
      <c r="Q20" s="22" t="n"/>
      <c r="R20" s="22" t="n"/>
      <c r="S20" s="26" t="n"/>
      <c r="T20" s="22" t="n"/>
      <c r="U20" s="30">
        <f>IF($A20="","",IF(COUNTIF($A$6:$A$155,$A20)&gt;1,"SKU duplicado",IF(OR($B20="",$C20="",$D20="",$E20="",$F20="",$G20="",$H20=""),"Preencher campos obrigatórios",IF($H20=0,"Revisar custo unitário",IF(AND($J20&gt;0,$I20&lt;&gt;"",$M20&lt;0),"Validade vencida",IF(AND($J20&gt;0,$Q20=""),"Definir destinação",IF(AND($J20&gt;0,$Q20&lt;&gt;"",$S20=""),"Informar data da decisão",IF(AND($J20&gt;0,OR($R20="",$R20="Não iniciada")),"Ação pendente",IF(AND($J20=0,$Q20&lt;&gt;"",$Q20&lt;&gt;"Sem ação"),"Revisar destinação","OK")))))))))</f>
        <v/>
      </c>
    </row>
    <row r="21" ht="24" customHeight="1">
      <c r="A21" s="22" t="n"/>
      <c r="B21" s="22" t="n"/>
      <c r="C21" s="22" t="n"/>
      <c r="D21" s="22" t="n"/>
      <c r="E21" s="23" t="n"/>
      <c r="F21" s="23" t="n"/>
      <c r="G21" s="41" t="n"/>
      <c r="H21" s="25" t="n"/>
      <c r="I21" s="26" t="n"/>
      <c r="J21" s="27">
        <f>IF($A21="","",IF(OR($E21="",$F21=""),"",IFERROR(MAX($E21-$F21,0),"")))</f>
        <v/>
      </c>
      <c r="K21" s="42">
        <f>IF($A21="","",IF(OR($J21="",$F21&lt;=0),"",IFERROR($J21/$F21,"")))</f>
        <v/>
      </c>
      <c r="L21" s="29">
        <f>IF($A21="","",IF(OR($J21="",$H21=""),"",IFERROR($J21*$H21,"")))</f>
        <v/>
      </c>
      <c r="M21" s="27">
        <f>IF($A21="","",IF($I21="","",IFERROR($I21-'Parâmetros'!$B$3,"")))</f>
        <v/>
      </c>
      <c r="N21" s="30">
        <f>IF($A21="","",IF($I21="","Sem validade informada",IF($M21="","Revisar validade",IF($M21&lt;0,"Vencida",IF($M21&lt;='Parâmetros'!$B$4,"Validade crítica",IF($M21&lt;='Parâmetros'!$B$5,"Validade em atenção","Validade regular"))))))</f>
        <v/>
      </c>
      <c r="O21" s="30">
        <f>IF($A21="","",IFERROR(IF(OR($J21="",$D21="",$G21="",$H21=""),"Revisar cadastro",IF($J21=0,"Sem excesso",IF(OR(AND($I21&lt;&gt;"",$M21&lt;='Parâmetros'!$B$4),$G21&gt;='Parâmetros'!$B$7),"Crítica",IF(OR(AND($I21&lt;&gt;"",$M21&lt;='Parâmetros'!$B$5),$G21&gt;='Parâmetros'!$B$6,$L21&gt;='Parâmetros'!$B$9),"Alta",IF(OR($L21&gt;='Parâmetros'!$B$8,AND($K21&lt;&gt;"",$K21&gt;='Parâmetros'!$B$10)),"Média","Baixa"))))),"Revisar cadastro"))</f>
        <v/>
      </c>
      <c r="P21" s="30">
        <f>IF($A21="","",IFERROR(IF($J21="","Revisar cadastro",IF($J21=0,"Sem ação",IF(AND($I21&lt;&gt;"",$M21&lt;0),"Segregar para avaliação interna",IF(AND($I21&lt;&gt;"",$M21&lt;='Parâmetros'!$B$4),"Liquidação imediata",IF($D21="Descontinuado","Liquidação de ponta",IF(AND($I21&lt;&gt;"",$M21&lt;='Parâmetros'!$B$5),"Campanha promocional",IF($D21="Sazonal","Campanha promocional",IF($G21&gt;='Parâmetros'!$B$7,"Suspender reposição",IF($L21&gt;='Parâmetros'!$B$9,"Campanha promocional","Reduzir próxima compra"))))))))),"Revisar cadastro"))</f>
        <v/>
      </c>
      <c r="Q21" s="22" t="n"/>
      <c r="R21" s="22" t="n"/>
      <c r="S21" s="26" t="n"/>
      <c r="T21" s="22" t="n"/>
      <c r="U21" s="30">
        <f>IF($A21="","",IF(COUNTIF($A$6:$A$155,$A21)&gt;1,"SKU duplicado",IF(OR($B21="",$C21="",$D21="",$E21="",$F21="",$G21="",$H21=""),"Preencher campos obrigatórios",IF($H21=0,"Revisar custo unitário",IF(AND($J21&gt;0,$I21&lt;&gt;"",$M21&lt;0),"Validade vencida",IF(AND($J21&gt;0,$Q21=""),"Definir destinação",IF(AND($J21&gt;0,$Q21&lt;&gt;"",$S21=""),"Informar data da decisão",IF(AND($J21&gt;0,OR($R21="",$R21="Não iniciada")),"Ação pendente",IF(AND($J21=0,$Q21&lt;&gt;"",$Q21&lt;&gt;"Sem ação"),"Revisar destinação","OK")))))))))</f>
        <v/>
      </c>
    </row>
    <row r="22" ht="24" customHeight="1">
      <c r="A22" s="22" t="n"/>
      <c r="B22" s="22" t="n"/>
      <c r="C22" s="22" t="n"/>
      <c r="D22" s="22" t="n"/>
      <c r="E22" s="23" t="n"/>
      <c r="F22" s="23" t="n"/>
      <c r="G22" s="41" t="n"/>
      <c r="H22" s="25" t="n"/>
      <c r="I22" s="26" t="n"/>
      <c r="J22" s="27">
        <f>IF($A22="","",IF(OR($E22="",$F22=""),"",IFERROR(MAX($E22-$F22,0),"")))</f>
        <v/>
      </c>
      <c r="K22" s="42">
        <f>IF($A22="","",IF(OR($J22="",$F22&lt;=0),"",IFERROR($J22/$F22,"")))</f>
        <v/>
      </c>
      <c r="L22" s="29">
        <f>IF($A22="","",IF(OR($J22="",$H22=""),"",IFERROR($J22*$H22,"")))</f>
        <v/>
      </c>
      <c r="M22" s="27">
        <f>IF($A22="","",IF($I22="","",IFERROR($I22-'Parâmetros'!$B$3,"")))</f>
        <v/>
      </c>
      <c r="N22" s="30">
        <f>IF($A22="","",IF($I22="","Sem validade informada",IF($M22="","Revisar validade",IF($M22&lt;0,"Vencida",IF($M22&lt;='Parâmetros'!$B$4,"Validade crítica",IF($M22&lt;='Parâmetros'!$B$5,"Validade em atenção","Validade regular"))))))</f>
        <v/>
      </c>
      <c r="O22" s="30">
        <f>IF($A22="","",IFERROR(IF(OR($J22="",$D22="",$G22="",$H22=""),"Revisar cadastro",IF($J22=0,"Sem excesso",IF(OR(AND($I22&lt;&gt;"",$M22&lt;='Parâmetros'!$B$4),$G22&gt;='Parâmetros'!$B$7),"Crítica",IF(OR(AND($I22&lt;&gt;"",$M22&lt;='Parâmetros'!$B$5),$G22&gt;='Parâmetros'!$B$6,$L22&gt;='Parâmetros'!$B$9),"Alta",IF(OR($L22&gt;='Parâmetros'!$B$8,AND($K22&lt;&gt;"",$K22&gt;='Parâmetros'!$B$10)),"Média","Baixa"))))),"Revisar cadastro"))</f>
        <v/>
      </c>
      <c r="P22" s="30">
        <f>IF($A22="","",IFERROR(IF($J22="","Revisar cadastro",IF($J22=0,"Sem ação",IF(AND($I22&lt;&gt;"",$M22&lt;0),"Segregar para avaliação interna",IF(AND($I22&lt;&gt;"",$M22&lt;='Parâmetros'!$B$4),"Liquidação imediata",IF($D22="Descontinuado","Liquidação de ponta",IF(AND($I22&lt;&gt;"",$M22&lt;='Parâmetros'!$B$5),"Campanha promocional",IF($D22="Sazonal","Campanha promocional",IF($G22&gt;='Parâmetros'!$B$7,"Suspender reposição",IF($L22&gt;='Parâmetros'!$B$9,"Campanha promocional","Reduzir próxima compra"))))))))),"Revisar cadastro"))</f>
        <v/>
      </c>
      <c r="Q22" s="22" t="n"/>
      <c r="R22" s="22" t="n"/>
      <c r="S22" s="26" t="n"/>
      <c r="T22" s="22" t="n"/>
      <c r="U22" s="30">
        <f>IF($A22="","",IF(COUNTIF($A$6:$A$155,$A22)&gt;1,"SKU duplicado",IF(OR($B22="",$C22="",$D22="",$E22="",$F22="",$G22="",$H22=""),"Preencher campos obrigatórios",IF($H22=0,"Revisar custo unitário",IF(AND($J22&gt;0,$I22&lt;&gt;"",$M22&lt;0),"Validade vencida",IF(AND($J22&gt;0,$Q22=""),"Definir destinação",IF(AND($J22&gt;0,$Q22&lt;&gt;"",$S22=""),"Informar data da decisão",IF(AND($J22&gt;0,OR($R22="",$R22="Não iniciada")),"Ação pendente",IF(AND($J22=0,$Q22&lt;&gt;"",$Q22&lt;&gt;"Sem ação"),"Revisar destinação","OK")))))))))</f>
        <v/>
      </c>
    </row>
    <row r="23" ht="24" customHeight="1">
      <c r="A23" s="22" t="n"/>
      <c r="B23" s="22" t="n"/>
      <c r="C23" s="22" t="n"/>
      <c r="D23" s="22" t="n"/>
      <c r="E23" s="23" t="n"/>
      <c r="F23" s="23" t="n"/>
      <c r="G23" s="41" t="n"/>
      <c r="H23" s="25" t="n"/>
      <c r="I23" s="26" t="n"/>
      <c r="J23" s="27">
        <f>IF($A23="","",IF(OR($E23="",$F23=""),"",IFERROR(MAX($E23-$F23,0),"")))</f>
        <v/>
      </c>
      <c r="K23" s="42">
        <f>IF($A23="","",IF(OR($J23="",$F23&lt;=0),"",IFERROR($J23/$F23,"")))</f>
        <v/>
      </c>
      <c r="L23" s="29">
        <f>IF($A23="","",IF(OR($J23="",$H23=""),"",IFERROR($J23*$H23,"")))</f>
        <v/>
      </c>
      <c r="M23" s="27">
        <f>IF($A23="","",IF($I23="","",IFERROR($I23-'Parâmetros'!$B$3,"")))</f>
        <v/>
      </c>
      <c r="N23" s="30">
        <f>IF($A23="","",IF($I23="","Sem validade informada",IF($M23="","Revisar validade",IF($M23&lt;0,"Vencida",IF($M23&lt;='Parâmetros'!$B$4,"Validade crítica",IF($M23&lt;='Parâmetros'!$B$5,"Validade em atenção","Validade regular"))))))</f>
        <v/>
      </c>
      <c r="O23" s="30">
        <f>IF($A23="","",IFERROR(IF(OR($J23="",$D23="",$G23="",$H23=""),"Revisar cadastro",IF($J23=0,"Sem excesso",IF(OR(AND($I23&lt;&gt;"",$M23&lt;='Parâmetros'!$B$4),$G23&gt;='Parâmetros'!$B$7),"Crítica",IF(OR(AND($I23&lt;&gt;"",$M23&lt;='Parâmetros'!$B$5),$G23&gt;='Parâmetros'!$B$6,$L23&gt;='Parâmetros'!$B$9),"Alta",IF(OR($L23&gt;='Parâmetros'!$B$8,AND($K23&lt;&gt;"",$K23&gt;='Parâmetros'!$B$10)),"Média","Baixa"))))),"Revisar cadastro"))</f>
        <v/>
      </c>
      <c r="P23" s="30">
        <f>IF($A23="","",IFERROR(IF($J23="","Revisar cadastro",IF($J23=0,"Sem ação",IF(AND($I23&lt;&gt;"",$M23&lt;0),"Segregar para avaliação interna",IF(AND($I23&lt;&gt;"",$M23&lt;='Parâmetros'!$B$4),"Liquidação imediata",IF($D23="Descontinuado","Liquidação de ponta",IF(AND($I23&lt;&gt;"",$M23&lt;='Parâmetros'!$B$5),"Campanha promocional",IF($D23="Sazonal","Campanha promocional",IF($G23&gt;='Parâmetros'!$B$7,"Suspender reposição",IF($L23&gt;='Parâmetros'!$B$9,"Campanha promocional","Reduzir próxima compra"))))))))),"Revisar cadastro"))</f>
        <v/>
      </c>
      <c r="Q23" s="22" t="n"/>
      <c r="R23" s="22" t="n"/>
      <c r="S23" s="26" t="n"/>
      <c r="T23" s="22" t="n"/>
      <c r="U23" s="30">
        <f>IF($A23="","",IF(COUNTIF($A$6:$A$155,$A23)&gt;1,"SKU duplicado",IF(OR($B23="",$C23="",$D23="",$E23="",$F23="",$G23="",$H23=""),"Preencher campos obrigatórios",IF($H23=0,"Revisar custo unitário",IF(AND($J23&gt;0,$I23&lt;&gt;"",$M23&lt;0),"Validade vencida",IF(AND($J23&gt;0,$Q23=""),"Definir destinação",IF(AND($J23&gt;0,$Q23&lt;&gt;"",$S23=""),"Informar data da decisão",IF(AND($J23&gt;0,OR($R23="",$R23="Não iniciada")),"Ação pendente",IF(AND($J23=0,$Q23&lt;&gt;"",$Q23&lt;&gt;"Sem ação"),"Revisar destinação","OK")))))))))</f>
        <v/>
      </c>
    </row>
    <row r="24" ht="24" customHeight="1">
      <c r="A24" s="22" t="n"/>
      <c r="B24" s="22" t="n"/>
      <c r="C24" s="22" t="n"/>
      <c r="D24" s="22" t="n"/>
      <c r="E24" s="23" t="n"/>
      <c r="F24" s="23" t="n"/>
      <c r="G24" s="41" t="n"/>
      <c r="H24" s="25" t="n"/>
      <c r="I24" s="26" t="n"/>
      <c r="J24" s="27">
        <f>IF($A24="","",IF(OR($E24="",$F24=""),"",IFERROR(MAX($E24-$F24,0),"")))</f>
        <v/>
      </c>
      <c r="K24" s="42">
        <f>IF($A24="","",IF(OR($J24="",$F24&lt;=0),"",IFERROR($J24/$F24,"")))</f>
        <v/>
      </c>
      <c r="L24" s="29">
        <f>IF($A24="","",IF(OR($J24="",$H24=""),"",IFERROR($J24*$H24,"")))</f>
        <v/>
      </c>
      <c r="M24" s="27">
        <f>IF($A24="","",IF($I24="","",IFERROR($I24-'Parâmetros'!$B$3,"")))</f>
        <v/>
      </c>
      <c r="N24" s="30">
        <f>IF($A24="","",IF($I24="","Sem validade informada",IF($M24="","Revisar validade",IF($M24&lt;0,"Vencida",IF($M24&lt;='Parâmetros'!$B$4,"Validade crítica",IF($M24&lt;='Parâmetros'!$B$5,"Validade em atenção","Validade regular"))))))</f>
        <v/>
      </c>
      <c r="O24" s="30">
        <f>IF($A24="","",IFERROR(IF(OR($J24="",$D24="",$G24="",$H24=""),"Revisar cadastro",IF($J24=0,"Sem excesso",IF(OR(AND($I24&lt;&gt;"",$M24&lt;='Parâmetros'!$B$4),$G24&gt;='Parâmetros'!$B$7),"Crítica",IF(OR(AND($I24&lt;&gt;"",$M24&lt;='Parâmetros'!$B$5),$G24&gt;='Parâmetros'!$B$6,$L24&gt;='Parâmetros'!$B$9),"Alta",IF(OR($L24&gt;='Parâmetros'!$B$8,AND($K24&lt;&gt;"",$K24&gt;='Parâmetros'!$B$10)),"Média","Baixa"))))),"Revisar cadastro"))</f>
        <v/>
      </c>
      <c r="P24" s="30">
        <f>IF($A24="","",IFERROR(IF($J24="","Revisar cadastro",IF($J24=0,"Sem ação",IF(AND($I24&lt;&gt;"",$M24&lt;0),"Segregar para avaliação interna",IF(AND($I24&lt;&gt;"",$M24&lt;='Parâmetros'!$B$4),"Liquidação imediata",IF($D24="Descontinuado","Liquidação de ponta",IF(AND($I24&lt;&gt;"",$M24&lt;='Parâmetros'!$B$5),"Campanha promocional",IF($D24="Sazonal","Campanha promocional",IF($G24&gt;='Parâmetros'!$B$7,"Suspender reposição",IF($L24&gt;='Parâmetros'!$B$9,"Campanha promocional","Reduzir próxima compra"))))))))),"Revisar cadastro"))</f>
        <v/>
      </c>
      <c r="Q24" s="22" t="n"/>
      <c r="R24" s="22" t="n"/>
      <c r="S24" s="26" t="n"/>
      <c r="T24" s="22" t="n"/>
      <c r="U24" s="30">
        <f>IF($A24="","",IF(COUNTIF($A$6:$A$155,$A24)&gt;1,"SKU duplicado",IF(OR($B24="",$C24="",$D24="",$E24="",$F24="",$G24="",$H24=""),"Preencher campos obrigatórios",IF($H24=0,"Revisar custo unitário",IF(AND($J24&gt;0,$I24&lt;&gt;"",$M24&lt;0),"Validade vencida",IF(AND($J24&gt;0,$Q24=""),"Definir destinação",IF(AND($J24&gt;0,$Q24&lt;&gt;"",$S24=""),"Informar data da decisão",IF(AND($J24&gt;0,OR($R24="",$R24="Não iniciada")),"Ação pendente",IF(AND($J24=0,$Q24&lt;&gt;"",$Q24&lt;&gt;"Sem ação"),"Revisar destinação","OK")))))))))</f>
        <v/>
      </c>
    </row>
    <row r="25" ht="24" customHeight="1">
      <c r="A25" s="22" t="n"/>
      <c r="B25" s="22" t="n"/>
      <c r="C25" s="22" t="n"/>
      <c r="D25" s="22" t="n"/>
      <c r="E25" s="23" t="n"/>
      <c r="F25" s="23" t="n"/>
      <c r="G25" s="41" t="n"/>
      <c r="H25" s="25" t="n"/>
      <c r="I25" s="26" t="n"/>
      <c r="J25" s="27">
        <f>IF($A25="","",IF(OR($E25="",$F25=""),"",IFERROR(MAX($E25-$F25,0),"")))</f>
        <v/>
      </c>
      <c r="K25" s="42">
        <f>IF($A25="","",IF(OR($J25="",$F25&lt;=0),"",IFERROR($J25/$F25,"")))</f>
        <v/>
      </c>
      <c r="L25" s="29">
        <f>IF($A25="","",IF(OR($J25="",$H25=""),"",IFERROR($J25*$H25,"")))</f>
        <v/>
      </c>
      <c r="M25" s="27">
        <f>IF($A25="","",IF($I25="","",IFERROR($I25-'Parâmetros'!$B$3,"")))</f>
        <v/>
      </c>
      <c r="N25" s="30">
        <f>IF($A25="","",IF($I25="","Sem validade informada",IF($M25="","Revisar validade",IF($M25&lt;0,"Vencida",IF($M25&lt;='Parâmetros'!$B$4,"Validade crítica",IF($M25&lt;='Parâmetros'!$B$5,"Validade em atenção","Validade regular"))))))</f>
        <v/>
      </c>
      <c r="O25" s="30">
        <f>IF($A25="","",IFERROR(IF(OR($J25="",$D25="",$G25="",$H25=""),"Revisar cadastro",IF($J25=0,"Sem excesso",IF(OR(AND($I25&lt;&gt;"",$M25&lt;='Parâmetros'!$B$4),$G25&gt;='Parâmetros'!$B$7),"Crítica",IF(OR(AND($I25&lt;&gt;"",$M25&lt;='Parâmetros'!$B$5),$G25&gt;='Parâmetros'!$B$6,$L25&gt;='Parâmetros'!$B$9),"Alta",IF(OR($L25&gt;='Parâmetros'!$B$8,AND($K25&lt;&gt;"",$K25&gt;='Parâmetros'!$B$10)),"Média","Baixa"))))),"Revisar cadastro"))</f>
        <v/>
      </c>
      <c r="P25" s="30">
        <f>IF($A25="","",IFERROR(IF($J25="","Revisar cadastro",IF($J25=0,"Sem ação",IF(AND($I25&lt;&gt;"",$M25&lt;0),"Segregar para avaliação interna",IF(AND($I25&lt;&gt;"",$M25&lt;='Parâmetros'!$B$4),"Liquidação imediata",IF($D25="Descontinuado","Liquidação de ponta",IF(AND($I25&lt;&gt;"",$M25&lt;='Parâmetros'!$B$5),"Campanha promocional",IF($D25="Sazonal","Campanha promocional",IF($G25&gt;='Parâmetros'!$B$7,"Suspender reposição",IF($L25&gt;='Parâmetros'!$B$9,"Campanha promocional","Reduzir próxima compra"))))))))),"Revisar cadastro"))</f>
        <v/>
      </c>
      <c r="Q25" s="22" t="n"/>
      <c r="R25" s="22" t="n"/>
      <c r="S25" s="26" t="n"/>
      <c r="T25" s="22" t="n"/>
      <c r="U25" s="30">
        <f>IF($A25="","",IF(COUNTIF($A$6:$A$155,$A25)&gt;1,"SKU duplicado",IF(OR($B25="",$C25="",$D25="",$E25="",$F25="",$G25="",$H25=""),"Preencher campos obrigatórios",IF($H25=0,"Revisar custo unitário",IF(AND($J25&gt;0,$I25&lt;&gt;"",$M25&lt;0),"Validade vencida",IF(AND($J25&gt;0,$Q25=""),"Definir destinação",IF(AND($J25&gt;0,$Q25&lt;&gt;"",$S25=""),"Informar data da decisão",IF(AND($J25&gt;0,OR($R25="",$R25="Não iniciada")),"Ação pendente",IF(AND($J25=0,$Q25&lt;&gt;"",$Q25&lt;&gt;"Sem ação"),"Revisar destinação","OK")))))))))</f>
        <v/>
      </c>
    </row>
    <row r="26" ht="24" customHeight="1">
      <c r="A26" s="22" t="n"/>
      <c r="B26" s="22" t="n"/>
      <c r="C26" s="22" t="n"/>
      <c r="D26" s="22" t="n"/>
      <c r="E26" s="23" t="n"/>
      <c r="F26" s="23" t="n"/>
      <c r="G26" s="41" t="n"/>
      <c r="H26" s="25" t="n"/>
      <c r="I26" s="26" t="n"/>
      <c r="J26" s="27">
        <f>IF($A26="","",IF(OR($E26="",$F26=""),"",IFERROR(MAX($E26-$F26,0),"")))</f>
        <v/>
      </c>
      <c r="K26" s="42">
        <f>IF($A26="","",IF(OR($J26="",$F26&lt;=0),"",IFERROR($J26/$F26,"")))</f>
        <v/>
      </c>
      <c r="L26" s="29">
        <f>IF($A26="","",IF(OR($J26="",$H26=""),"",IFERROR($J26*$H26,"")))</f>
        <v/>
      </c>
      <c r="M26" s="27">
        <f>IF($A26="","",IF($I26="","",IFERROR($I26-'Parâmetros'!$B$3,"")))</f>
        <v/>
      </c>
      <c r="N26" s="30">
        <f>IF($A26="","",IF($I26="","Sem validade informada",IF($M26="","Revisar validade",IF($M26&lt;0,"Vencida",IF($M26&lt;='Parâmetros'!$B$4,"Validade crítica",IF($M26&lt;='Parâmetros'!$B$5,"Validade em atenção","Validade regular"))))))</f>
        <v/>
      </c>
      <c r="O26" s="30">
        <f>IF($A26="","",IFERROR(IF(OR($J26="",$D26="",$G26="",$H26=""),"Revisar cadastro",IF($J26=0,"Sem excesso",IF(OR(AND($I26&lt;&gt;"",$M26&lt;='Parâmetros'!$B$4),$G26&gt;='Parâmetros'!$B$7),"Crítica",IF(OR(AND($I26&lt;&gt;"",$M26&lt;='Parâmetros'!$B$5),$G26&gt;='Parâmetros'!$B$6,$L26&gt;='Parâmetros'!$B$9),"Alta",IF(OR($L26&gt;='Parâmetros'!$B$8,AND($K26&lt;&gt;"",$K26&gt;='Parâmetros'!$B$10)),"Média","Baixa"))))),"Revisar cadastro"))</f>
        <v/>
      </c>
      <c r="P26" s="30">
        <f>IF($A26="","",IFERROR(IF($J26="","Revisar cadastro",IF($J26=0,"Sem ação",IF(AND($I26&lt;&gt;"",$M26&lt;0),"Segregar para avaliação interna",IF(AND($I26&lt;&gt;"",$M26&lt;='Parâmetros'!$B$4),"Liquidação imediata",IF($D26="Descontinuado","Liquidação de ponta",IF(AND($I26&lt;&gt;"",$M26&lt;='Parâmetros'!$B$5),"Campanha promocional",IF($D26="Sazonal","Campanha promocional",IF($G26&gt;='Parâmetros'!$B$7,"Suspender reposição",IF($L26&gt;='Parâmetros'!$B$9,"Campanha promocional","Reduzir próxima compra"))))))))),"Revisar cadastro"))</f>
        <v/>
      </c>
      <c r="Q26" s="22" t="n"/>
      <c r="R26" s="22" t="n"/>
      <c r="S26" s="26" t="n"/>
      <c r="T26" s="22" t="n"/>
      <c r="U26" s="30">
        <f>IF($A26="","",IF(COUNTIF($A$6:$A$155,$A26)&gt;1,"SKU duplicado",IF(OR($B26="",$C26="",$D26="",$E26="",$F26="",$G26="",$H26=""),"Preencher campos obrigatórios",IF($H26=0,"Revisar custo unitário",IF(AND($J26&gt;0,$I26&lt;&gt;"",$M26&lt;0),"Validade vencida",IF(AND($J26&gt;0,$Q26=""),"Definir destinação",IF(AND($J26&gt;0,$Q26&lt;&gt;"",$S26=""),"Informar data da decisão",IF(AND($J26&gt;0,OR($R26="",$R26="Não iniciada")),"Ação pendente",IF(AND($J26=0,$Q26&lt;&gt;"",$Q26&lt;&gt;"Sem ação"),"Revisar destinação","OK")))))))))</f>
        <v/>
      </c>
    </row>
    <row r="27" ht="24" customHeight="1">
      <c r="A27" s="22" t="n"/>
      <c r="B27" s="22" t="n"/>
      <c r="C27" s="22" t="n"/>
      <c r="D27" s="22" t="n"/>
      <c r="E27" s="23" t="n"/>
      <c r="F27" s="23" t="n"/>
      <c r="G27" s="41" t="n"/>
      <c r="H27" s="25" t="n"/>
      <c r="I27" s="26" t="n"/>
      <c r="J27" s="27">
        <f>IF($A27="","",IF(OR($E27="",$F27=""),"",IFERROR(MAX($E27-$F27,0),"")))</f>
        <v/>
      </c>
      <c r="K27" s="42">
        <f>IF($A27="","",IF(OR($J27="",$F27&lt;=0),"",IFERROR($J27/$F27,"")))</f>
        <v/>
      </c>
      <c r="L27" s="29">
        <f>IF($A27="","",IF(OR($J27="",$H27=""),"",IFERROR($J27*$H27,"")))</f>
        <v/>
      </c>
      <c r="M27" s="27">
        <f>IF($A27="","",IF($I27="","",IFERROR($I27-'Parâmetros'!$B$3,"")))</f>
        <v/>
      </c>
      <c r="N27" s="30">
        <f>IF($A27="","",IF($I27="","Sem validade informada",IF($M27="","Revisar validade",IF($M27&lt;0,"Vencida",IF($M27&lt;='Parâmetros'!$B$4,"Validade crítica",IF($M27&lt;='Parâmetros'!$B$5,"Validade em atenção","Validade regular"))))))</f>
        <v/>
      </c>
      <c r="O27" s="30">
        <f>IF($A27="","",IFERROR(IF(OR($J27="",$D27="",$G27="",$H27=""),"Revisar cadastro",IF($J27=0,"Sem excesso",IF(OR(AND($I27&lt;&gt;"",$M27&lt;='Parâmetros'!$B$4),$G27&gt;='Parâmetros'!$B$7),"Crítica",IF(OR(AND($I27&lt;&gt;"",$M27&lt;='Parâmetros'!$B$5),$G27&gt;='Parâmetros'!$B$6,$L27&gt;='Parâmetros'!$B$9),"Alta",IF(OR($L27&gt;='Parâmetros'!$B$8,AND($K27&lt;&gt;"",$K27&gt;='Parâmetros'!$B$10)),"Média","Baixa"))))),"Revisar cadastro"))</f>
        <v/>
      </c>
      <c r="P27" s="30">
        <f>IF($A27="","",IFERROR(IF($J27="","Revisar cadastro",IF($J27=0,"Sem ação",IF(AND($I27&lt;&gt;"",$M27&lt;0),"Segregar para avaliação interna",IF(AND($I27&lt;&gt;"",$M27&lt;='Parâmetros'!$B$4),"Liquidação imediata",IF($D27="Descontinuado","Liquidação de ponta",IF(AND($I27&lt;&gt;"",$M27&lt;='Parâmetros'!$B$5),"Campanha promocional",IF($D27="Sazonal","Campanha promocional",IF($G27&gt;='Parâmetros'!$B$7,"Suspender reposição",IF($L27&gt;='Parâmetros'!$B$9,"Campanha promocional","Reduzir próxima compra"))))))))),"Revisar cadastro"))</f>
        <v/>
      </c>
      <c r="Q27" s="22" t="n"/>
      <c r="R27" s="22" t="n"/>
      <c r="S27" s="26" t="n"/>
      <c r="T27" s="22" t="n"/>
      <c r="U27" s="30">
        <f>IF($A27="","",IF(COUNTIF($A$6:$A$155,$A27)&gt;1,"SKU duplicado",IF(OR($B27="",$C27="",$D27="",$E27="",$F27="",$G27="",$H27=""),"Preencher campos obrigatórios",IF($H27=0,"Revisar custo unitário",IF(AND($J27&gt;0,$I27&lt;&gt;"",$M27&lt;0),"Validade vencida",IF(AND($J27&gt;0,$Q27=""),"Definir destinação",IF(AND($J27&gt;0,$Q27&lt;&gt;"",$S27=""),"Informar data da decisão",IF(AND($J27&gt;0,OR($R27="",$R27="Não iniciada")),"Ação pendente",IF(AND($J27=0,$Q27&lt;&gt;"",$Q27&lt;&gt;"Sem ação"),"Revisar destinação","OK")))))))))</f>
        <v/>
      </c>
    </row>
    <row r="28" ht="24" customHeight="1">
      <c r="A28" s="22" t="n"/>
      <c r="B28" s="22" t="n"/>
      <c r="C28" s="22" t="n"/>
      <c r="D28" s="22" t="n"/>
      <c r="E28" s="23" t="n"/>
      <c r="F28" s="23" t="n"/>
      <c r="G28" s="41" t="n"/>
      <c r="H28" s="25" t="n"/>
      <c r="I28" s="26" t="n"/>
      <c r="J28" s="27">
        <f>IF($A28="","",IF(OR($E28="",$F28=""),"",IFERROR(MAX($E28-$F28,0),"")))</f>
        <v/>
      </c>
      <c r="K28" s="42">
        <f>IF($A28="","",IF(OR($J28="",$F28&lt;=0),"",IFERROR($J28/$F28,"")))</f>
        <v/>
      </c>
      <c r="L28" s="29">
        <f>IF($A28="","",IF(OR($J28="",$H28=""),"",IFERROR($J28*$H28,"")))</f>
        <v/>
      </c>
      <c r="M28" s="27">
        <f>IF($A28="","",IF($I28="","",IFERROR($I28-'Parâmetros'!$B$3,"")))</f>
        <v/>
      </c>
      <c r="N28" s="30">
        <f>IF($A28="","",IF($I28="","Sem validade informada",IF($M28="","Revisar validade",IF($M28&lt;0,"Vencida",IF($M28&lt;='Parâmetros'!$B$4,"Validade crítica",IF($M28&lt;='Parâmetros'!$B$5,"Validade em atenção","Validade regular"))))))</f>
        <v/>
      </c>
      <c r="O28" s="30">
        <f>IF($A28="","",IFERROR(IF(OR($J28="",$D28="",$G28="",$H28=""),"Revisar cadastro",IF($J28=0,"Sem excesso",IF(OR(AND($I28&lt;&gt;"",$M28&lt;='Parâmetros'!$B$4),$G28&gt;='Parâmetros'!$B$7),"Crítica",IF(OR(AND($I28&lt;&gt;"",$M28&lt;='Parâmetros'!$B$5),$G28&gt;='Parâmetros'!$B$6,$L28&gt;='Parâmetros'!$B$9),"Alta",IF(OR($L28&gt;='Parâmetros'!$B$8,AND($K28&lt;&gt;"",$K28&gt;='Parâmetros'!$B$10)),"Média","Baixa"))))),"Revisar cadastro"))</f>
        <v/>
      </c>
      <c r="P28" s="30">
        <f>IF($A28="","",IFERROR(IF($J28="","Revisar cadastro",IF($J28=0,"Sem ação",IF(AND($I28&lt;&gt;"",$M28&lt;0),"Segregar para avaliação interna",IF(AND($I28&lt;&gt;"",$M28&lt;='Parâmetros'!$B$4),"Liquidação imediata",IF($D28="Descontinuado","Liquidação de ponta",IF(AND($I28&lt;&gt;"",$M28&lt;='Parâmetros'!$B$5),"Campanha promocional",IF($D28="Sazonal","Campanha promocional",IF($G28&gt;='Parâmetros'!$B$7,"Suspender reposição",IF($L28&gt;='Parâmetros'!$B$9,"Campanha promocional","Reduzir próxima compra"))))))))),"Revisar cadastro"))</f>
        <v/>
      </c>
      <c r="Q28" s="22" t="n"/>
      <c r="R28" s="22" t="n"/>
      <c r="S28" s="26" t="n"/>
      <c r="T28" s="22" t="n"/>
      <c r="U28" s="30">
        <f>IF($A28="","",IF(COUNTIF($A$6:$A$155,$A28)&gt;1,"SKU duplicado",IF(OR($B28="",$C28="",$D28="",$E28="",$F28="",$G28="",$H28=""),"Preencher campos obrigatórios",IF($H28=0,"Revisar custo unitário",IF(AND($J28&gt;0,$I28&lt;&gt;"",$M28&lt;0),"Validade vencida",IF(AND($J28&gt;0,$Q28=""),"Definir destinação",IF(AND($J28&gt;0,$Q28&lt;&gt;"",$S28=""),"Informar data da decisão",IF(AND($J28&gt;0,OR($R28="",$R28="Não iniciada")),"Ação pendente",IF(AND($J28=0,$Q28&lt;&gt;"",$Q28&lt;&gt;"Sem ação"),"Revisar destinação","OK")))))))))</f>
        <v/>
      </c>
    </row>
    <row r="29" ht="24" customHeight="1">
      <c r="A29" s="22" t="n"/>
      <c r="B29" s="22" t="n"/>
      <c r="C29" s="22" t="n"/>
      <c r="D29" s="22" t="n"/>
      <c r="E29" s="23" t="n"/>
      <c r="F29" s="23" t="n"/>
      <c r="G29" s="41" t="n"/>
      <c r="H29" s="25" t="n"/>
      <c r="I29" s="26" t="n"/>
      <c r="J29" s="27">
        <f>IF($A29="","",IF(OR($E29="",$F29=""),"",IFERROR(MAX($E29-$F29,0),"")))</f>
        <v/>
      </c>
      <c r="K29" s="42">
        <f>IF($A29="","",IF(OR($J29="",$F29&lt;=0),"",IFERROR($J29/$F29,"")))</f>
        <v/>
      </c>
      <c r="L29" s="29">
        <f>IF($A29="","",IF(OR($J29="",$H29=""),"",IFERROR($J29*$H29,"")))</f>
        <v/>
      </c>
      <c r="M29" s="27">
        <f>IF($A29="","",IF($I29="","",IFERROR($I29-'Parâmetros'!$B$3,"")))</f>
        <v/>
      </c>
      <c r="N29" s="30">
        <f>IF($A29="","",IF($I29="","Sem validade informada",IF($M29="","Revisar validade",IF($M29&lt;0,"Vencida",IF($M29&lt;='Parâmetros'!$B$4,"Validade crítica",IF($M29&lt;='Parâmetros'!$B$5,"Validade em atenção","Validade regular"))))))</f>
        <v/>
      </c>
      <c r="O29" s="30">
        <f>IF($A29="","",IFERROR(IF(OR($J29="",$D29="",$G29="",$H29=""),"Revisar cadastro",IF($J29=0,"Sem excesso",IF(OR(AND($I29&lt;&gt;"",$M29&lt;='Parâmetros'!$B$4),$G29&gt;='Parâmetros'!$B$7),"Crítica",IF(OR(AND($I29&lt;&gt;"",$M29&lt;='Parâmetros'!$B$5),$G29&gt;='Parâmetros'!$B$6,$L29&gt;='Parâmetros'!$B$9),"Alta",IF(OR($L29&gt;='Parâmetros'!$B$8,AND($K29&lt;&gt;"",$K29&gt;='Parâmetros'!$B$10)),"Média","Baixa"))))),"Revisar cadastro"))</f>
        <v/>
      </c>
      <c r="P29" s="30">
        <f>IF($A29="","",IFERROR(IF($J29="","Revisar cadastro",IF($J29=0,"Sem ação",IF(AND($I29&lt;&gt;"",$M29&lt;0),"Segregar para avaliação interna",IF(AND($I29&lt;&gt;"",$M29&lt;='Parâmetros'!$B$4),"Liquidação imediata",IF($D29="Descontinuado","Liquidação de ponta",IF(AND($I29&lt;&gt;"",$M29&lt;='Parâmetros'!$B$5),"Campanha promocional",IF($D29="Sazonal","Campanha promocional",IF($G29&gt;='Parâmetros'!$B$7,"Suspender reposição",IF($L29&gt;='Parâmetros'!$B$9,"Campanha promocional","Reduzir próxima compra"))))))))),"Revisar cadastro"))</f>
        <v/>
      </c>
      <c r="Q29" s="22" t="n"/>
      <c r="R29" s="22" t="n"/>
      <c r="S29" s="26" t="n"/>
      <c r="T29" s="22" t="n"/>
      <c r="U29" s="30">
        <f>IF($A29="","",IF(COUNTIF($A$6:$A$155,$A29)&gt;1,"SKU duplicado",IF(OR($B29="",$C29="",$D29="",$E29="",$F29="",$G29="",$H29=""),"Preencher campos obrigatórios",IF($H29=0,"Revisar custo unitário",IF(AND($J29&gt;0,$I29&lt;&gt;"",$M29&lt;0),"Validade vencida",IF(AND($J29&gt;0,$Q29=""),"Definir destinação",IF(AND($J29&gt;0,$Q29&lt;&gt;"",$S29=""),"Informar data da decisão",IF(AND($J29&gt;0,OR($R29="",$R29="Não iniciada")),"Ação pendente",IF(AND($J29=0,$Q29&lt;&gt;"",$Q29&lt;&gt;"Sem ação"),"Revisar destinação","OK")))))))))</f>
        <v/>
      </c>
    </row>
    <row r="30" ht="24" customHeight="1">
      <c r="A30" s="22" t="n"/>
      <c r="B30" s="22" t="n"/>
      <c r="C30" s="22" t="n"/>
      <c r="D30" s="22" t="n"/>
      <c r="E30" s="23" t="n"/>
      <c r="F30" s="23" t="n"/>
      <c r="G30" s="41" t="n"/>
      <c r="H30" s="25" t="n"/>
      <c r="I30" s="26" t="n"/>
      <c r="J30" s="27">
        <f>IF($A30="","",IF(OR($E30="",$F30=""),"",IFERROR(MAX($E30-$F30,0),"")))</f>
        <v/>
      </c>
      <c r="K30" s="42">
        <f>IF($A30="","",IF(OR($J30="",$F30&lt;=0),"",IFERROR($J30/$F30,"")))</f>
        <v/>
      </c>
      <c r="L30" s="29">
        <f>IF($A30="","",IF(OR($J30="",$H30=""),"",IFERROR($J30*$H30,"")))</f>
        <v/>
      </c>
      <c r="M30" s="27">
        <f>IF($A30="","",IF($I30="","",IFERROR($I30-'Parâmetros'!$B$3,"")))</f>
        <v/>
      </c>
      <c r="N30" s="30">
        <f>IF($A30="","",IF($I30="","Sem validade informada",IF($M30="","Revisar validade",IF($M30&lt;0,"Vencida",IF($M30&lt;='Parâmetros'!$B$4,"Validade crítica",IF($M30&lt;='Parâmetros'!$B$5,"Validade em atenção","Validade regular"))))))</f>
        <v/>
      </c>
      <c r="O30" s="30">
        <f>IF($A30="","",IFERROR(IF(OR($J30="",$D30="",$G30="",$H30=""),"Revisar cadastro",IF($J30=0,"Sem excesso",IF(OR(AND($I30&lt;&gt;"",$M30&lt;='Parâmetros'!$B$4),$G30&gt;='Parâmetros'!$B$7),"Crítica",IF(OR(AND($I30&lt;&gt;"",$M30&lt;='Parâmetros'!$B$5),$G30&gt;='Parâmetros'!$B$6,$L30&gt;='Parâmetros'!$B$9),"Alta",IF(OR($L30&gt;='Parâmetros'!$B$8,AND($K30&lt;&gt;"",$K30&gt;='Parâmetros'!$B$10)),"Média","Baixa"))))),"Revisar cadastro"))</f>
        <v/>
      </c>
      <c r="P30" s="30">
        <f>IF($A30="","",IFERROR(IF($J30="","Revisar cadastro",IF($J30=0,"Sem ação",IF(AND($I30&lt;&gt;"",$M30&lt;0),"Segregar para avaliação interna",IF(AND($I30&lt;&gt;"",$M30&lt;='Parâmetros'!$B$4),"Liquidação imediata",IF($D30="Descontinuado","Liquidação de ponta",IF(AND($I30&lt;&gt;"",$M30&lt;='Parâmetros'!$B$5),"Campanha promocional",IF($D30="Sazonal","Campanha promocional",IF($G30&gt;='Parâmetros'!$B$7,"Suspender reposição",IF($L30&gt;='Parâmetros'!$B$9,"Campanha promocional","Reduzir próxima compra"))))))))),"Revisar cadastro"))</f>
        <v/>
      </c>
      <c r="Q30" s="22" t="n"/>
      <c r="R30" s="22" t="n"/>
      <c r="S30" s="26" t="n"/>
      <c r="T30" s="22" t="n"/>
      <c r="U30" s="30">
        <f>IF($A30="","",IF(COUNTIF($A$6:$A$155,$A30)&gt;1,"SKU duplicado",IF(OR($B30="",$C30="",$D30="",$E30="",$F30="",$G30="",$H30=""),"Preencher campos obrigatórios",IF($H30=0,"Revisar custo unitário",IF(AND($J30&gt;0,$I30&lt;&gt;"",$M30&lt;0),"Validade vencida",IF(AND($J30&gt;0,$Q30=""),"Definir destinação",IF(AND($J30&gt;0,$Q30&lt;&gt;"",$S30=""),"Informar data da decisão",IF(AND($J30&gt;0,OR($R30="",$R30="Não iniciada")),"Ação pendente",IF(AND($J30=0,$Q30&lt;&gt;"",$Q30&lt;&gt;"Sem ação"),"Revisar destinação","OK")))))))))</f>
        <v/>
      </c>
    </row>
    <row r="31" ht="24" customHeight="1">
      <c r="A31" s="22" t="n"/>
      <c r="B31" s="22" t="n"/>
      <c r="C31" s="22" t="n"/>
      <c r="D31" s="22" t="n"/>
      <c r="E31" s="23" t="n"/>
      <c r="F31" s="23" t="n"/>
      <c r="G31" s="41" t="n"/>
      <c r="H31" s="25" t="n"/>
      <c r="I31" s="26" t="n"/>
      <c r="J31" s="27">
        <f>IF($A31="","",IF(OR($E31="",$F31=""),"",IFERROR(MAX($E31-$F31,0),"")))</f>
        <v/>
      </c>
      <c r="K31" s="42">
        <f>IF($A31="","",IF(OR($J31="",$F31&lt;=0),"",IFERROR($J31/$F31,"")))</f>
        <v/>
      </c>
      <c r="L31" s="29">
        <f>IF($A31="","",IF(OR($J31="",$H31=""),"",IFERROR($J31*$H31,"")))</f>
        <v/>
      </c>
      <c r="M31" s="27">
        <f>IF($A31="","",IF($I31="","",IFERROR($I31-'Parâmetros'!$B$3,"")))</f>
        <v/>
      </c>
      <c r="N31" s="30">
        <f>IF($A31="","",IF($I31="","Sem validade informada",IF($M31="","Revisar validade",IF($M31&lt;0,"Vencida",IF($M31&lt;='Parâmetros'!$B$4,"Validade crítica",IF($M31&lt;='Parâmetros'!$B$5,"Validade em atenção","Validade regular"))))))</f>
        <v/>
      </c>
      <c r="O31" s="30">
        <f>IF($A31="","",IFERROR(IF(OR($J31="",$D31="",$G31="",$H31=""),"Revisar cadastro",IF($J31=0,"Sem excesso",IF(OR(AND($I31&lt;&gt;"",$M31&lt;='Parâmetros'!$B$4),$G31&gt;='Parâmetros'!$B$7),"Crítica",IF(OR(AND($I31&lt;&gt;"",$M31&lt;='Parâmetros'!$B$5),$G31&gt;='Parâmetros'!$B$6,$L31&gt;='Parâmetros'!$B$9),"Alta",IF(OR($L31&gt;='Parâmetros'!$B$8,AND($K31&lt;&gt;"",$K31&gt;='Parâmetros'!$B$10)),"Média","Baixa"))))),"Revisar cadastro"))</f>
        <v/>
      </c>
      <c r="P31" s="30">
        <f>IF($A31="","",IFERROR(IF($J31="","Revisar cadastro",IF($J31=0,"Sem ação",IF(AND($I31&lt;&gt;"",$M31&lt;0),"Segregar para avaliação interna",IF(AND($I31&lt;&gt;"",$M31&lt;='Parâmetros'!$B$4),"Liquidação imediata",IF($D31="Descontinuado","Liquidação de ponta",IF(AND($I31&lt;&gt;"",$M31&lt;='Parâmetros'!$B$5),"Campanha promocional",IF($D31="Sazonal","Campanha promocional",IF($G31&gt;='Parâmetros'!$B$7,"Suspender reposição",IF($L31&gt;='Parâmetros'!$B$9,"Campanha promocional","Reduzir próxima compra"))))))))),"Revisar cadastro"))</f>
        <v/>
      </c>
      <c r="Q31" s="22" t="n"/>
      <c r="R31" s="22" t="n"/>
      <c r="S31" s="26" t="n"/>
      <c r="T31" s="22" t="n"/>
      <c r="U31" s="30">
        <f>IF($A31="","",IF(COUNTIF($A$6:$A$155,$A31)&gt;1,"SKU duplicado",IF(OR($B31="",$C31="",$D31="",$E31="",$F31="",$G31="",$H31=""),"Preencher campos obrigatórios",IF($H31=0,"Revisar custo unitário",IF(AND($J31&gt;0,$I31&lt;&gt;"",$M31&lt;0),"Validade vencida",IF(AND($J31&gt;0,$Q31=""),"Definir destinação",IF(AND($J31&gt;0,$Q31&lt;&gt;"",$S31=""),"Informar data da decisão",IF(AND($J31&gt;0,OR($R31="",$R31="Não iniciada")),"Ação pendente",IF(AND($J31=0,$Q31&lt;&gt;"",$Q31&lt;&gt;"Sem ação"),"Revisar destinação","OK")))))))))</f>
        <v/>
      </c>
    </row>
    <row r="32" ht="24" customHeight="1">
      <c r="A32" s="22" t="n"/>
      <c r="B32" s="22" t="n"/>
      <c r="C32" s="22" t="n"/>
      <c r="D32" s="22" t="n"/>
      <c r="E32" s="23" t="n"/>
      <c r="F32" s="23" t="n"/>
      <c r="G32" s="41" t="n"/>
      <c r="H32" s="25" t="n"/>
      <c r="I32" s="26" t="n"/>
      <c r="J32" s="27">
        <f>IF($A32="","",IF(OR($E32="",$F32=""),"",IFERROR(MAX($E32-$F32,0),"")))</f>
        <v/>
      </c>
      <c r="K32" s="42">
        <f>IF($A32="","",IF(OR($J32="",$F32&lt;=0),"",IFERROR($J32/$F32,"")))</f>
        <v/>
      </c>
      <c r="L32" s="29">
        <f>IF($A32="","",IF(OR($J32="",$H32=""),"",IFERROR($J32*$H32,"")))</f>
        <v/>
      </c>
      <c r="M32" s="27">
        <f>IF($A32="","",IF($I32="","",IFERROR($I32-'Parâmetros'!$B$3,"")))</f>
        <v/>
      </c>
      <c r="N32" s="30">
        <f>IF($A32="","",IF($I32="","Sem validade informada",IF($M32="","Revisar validade",IF($M32&lt;0,"Vencida",IF($M32&lt;='Parâmetros'!$B$4,"Validade crítica",IF($M32&lt;='Parâmetros'!$B$5,"Validade em atenção","Validade regular"))))))</f>
        <v/>
      </c>
      <c r="O32" s="30">
        <f>IF($A32="","",IFERROR(IF(OR($J32="",$D32="",$G32="",$H32=""),"Revisar cadastro",IF($J32=0,"Sem excesso",IF(OR(AND($I32&lt;&gt;"",$M32&lt;='Parâmetros'!$B$4),$G32&gt;='Parâmetros'!$B$7),"Crítica",IF(OR(AND($I32&lt;&gt;"",$M32&lt;='Parâmetros'!$B$5),$G32&gt;='Parâmetros'!$B$6,$L32&gt;='Parâmetros'!$B$9),"Alta",IF(OR($L32&gt;='Parâmetros'!$B$8,AND($K32&lt;&gt;"",$K32&gt;='Parâmetros'!$B$10)),"Média","Baixa"))))),"Revisar cadastro"))</f>
        <v/>
      </c>
      <c r="P32" s="30">
        <f>IF($A32="","",IFERROR(IF($J32="","Revisar cadastro",IF($J32=0,"Sem ação",IF(AND($I32&lt;&gt;"",$M32&lt;0),"Segregar para avaliação interna",IF(AND($I32&lt;&gt;"",$M32&lt;='Parâmetros'!$B$4),"Liquidação imediata",IF($D32="Descontinuado","Liquidação de ponta",IF(AND($I32&lt;&gt;"",$M32&lt;='Parâmetros'!$B$5),"Campanha promocional",IF($D32="Sazonal","Campanha promocional",IF($G32&gt;='Parâmetros'!$B$7,"Suspender reposição",IF($L32&gt;='Parâmetros'!$B$9,"Campanha promocional","Reduzir próxima compra"))))))))),"Revisar cadastro"))</f>
        <v/>
      </c>
      <c r="Q32" s="22" t="n"/>
      <c r="R32" s="22" t="n"/>
      <c r="S32" s="26" t="n"/>
      <c r="T32" s="22" t="n"/>
      <c r="U32" s="30">
        <f>IF($A32="","",IF(COUNTIF($A$6:$A$155,$A32)&gt;1,"SKU duplicado",IF(OR($B32="",$C32="",$D32="",$E32="",$F32="",$G32="",$H32=""),"Preencher campos obrigatórios",IF($H32=0,"Revisar custo unitário",IF(AND($J32&gt;0,$I32&lt;&gt;"",$M32&lt;0),"Validade vencida",IF(AND($J32&gt;0,$Q32=""),"Definir destinação",IF(AND($J32&gt;0,$Q32&lt;&gt;"",$S32=""),"Informar data da decisão",IF(AND($J32&gt;0,OR($R32="",$R32="Não iniciada")),"Ação pendente",IF(AND($J32=0,$Q32&lt;&gt;"",$Q32&lt;&gt;"Sem ação"),"Revisar destinação","OK")))))))))</f>
        <v/>
      </c>
    </row>
    <row r="33" ht="24" customHeight="1">
      <c r="A33" s="22" t="n"/>
      <c r="B33" s="22" t="n"/>
      <c r="C33" s="22" t="n"/>
      <c r="D33" s="22" t="n"/>
      <c r="E33" s="23" t="n"/>
      <c r="F33" s="23" t="n"/>
      <c r="G33" s="41" t="n"/>
      <c r="H33" s="25" t="n"/>
      <c r="I33" s="26" t="n"/>
      <c r="J33" s="27">
        <f>IF($A33="","",IF(OR($E33="",$F33=""),"",IFERROR(MAX($E33-$F33,0),"")))</f>
        <v/>
      </c>
      <c r="K33" s="42">
        <f>IF($A33="","",IF(OR($J33="",$F33&lt;=0),"",IFERROR($J33/$F33,"")))</f>
        <v/>
      </c>
      <c r="L33" s="29">
        <f>IF($A33="","",IF(OR($J33="",$H33=""),"",IFERROR($J33*$H33,"")))</f>
        <v/>
      </c>
      <c r="M33" s="27">
        <f>IF($A33="","",IF($I33="","",IFERROR($I33-'Parâmetros'!$B$3,"")))</f>
        <v/>
      </c>
      <c r="N33" s="30">
        <f>IF($A33="","",IF($I33="","Sem validade informada",IF($M33="","Revisar validade",IF($M33&lt;0,"Vencida",IF($M33&lt;='Parâmetros'!$B$4,"Validade crítica",IF($M33&lt;='Parâmetros'!$B$5,"Validade em atenção","Validade regular"))))))</f>
        <v/>
      </c>
      <c r="O33" s="30">
        <f>IF($A33="","",IFERROR(IF(OR($J33="",$D33="",$G33="",$H33=""),"Revisar cadastro",IF($J33=0,"Sem excesso",IF(OR(AND($I33&lt;&gt;"",$M33&lt;='Parâmetros'!$B$4),$G33&gt;='Parâmetros'!$B$7),"Crítica",IF(OR(AND($I33&lt;&gt;"",$M33&lt;='Parâmetros'!$B$5),$G33&gt;='Parâmetros'!$B$6,$L33&gt;='Parâmetros'!$B$9),"Alta",IF(OR($L33&gt;='Parâmetros'!$B$8,AND($K33&lt;&gt;"",$K33&gt;='Parâmetros'!$B$10)),"Média","Baixa"))))),"Revisar cadastro"))</f>
        <v/>
      </c>
      <c r="P33" s="30">
        <f>IF($A33="","",IFERROR(IF($J33="","Revisar cadastro",IF($J33=0,"Sem ação",IF(AND($I33&lt;&gt;"",$M33&lt;0),"Segregar para avaliação interna",IF(AND($I33&lt;&gt;"",$M33&lt;='Parâmetros'!$B$4),"Liquidação imediata",IF($D33="Descontinuado","Liquidação de ponta",IF(AND($I33&lt;&gt;"",$M33&lt;='Parâmetros'!$B$5),"Campanha promocional",IF($D33="Sazonal","Campanha promocional",IF($G33&gt;='Parâmetros'!$B$7,"Suspender reposição",IF($L33&gt;='Parâmetros'!$B$9,"Campanha promocional","Reduzir próxima compra"))))))))),"Revisar cadastro"))</f>
        <v/>
      </c>
      <c r="Q33" s="22" t="n"/>
      <c r="R33" s="22" t="n"/>
      <c r="S33" s="26" t="n"/>
      <c r="T33" s="22" t="n"/>
      <c r="U33" s="30">
        <f>IF($A33="","",IF(COUNTIF($A$6:$A$155,$A33)&gt;1,"SKU duplicado",IF(OR($B33="",$C33="",$D33="",$E33="",$F33="",$G33="",$H33=""),"Preencher campos obrigatórios",IF($H33=0,"Revisar custo unitário",IF(AND($J33&gt;0,$I33&lt;&gt;"",$M33&lt;0),"Validade vencida",IF(AND($J33&gt;0,$Q33=""),"Definir destinação",IF(AND($J33&gt;0,$Q33&lt;&gt;"",$S33=""),"Informar data da decisão",IF(AND($J33&gt;0,OR($R33="",$R33="Não iniciada")),"Ação pendente",IF(AND($J33=0,$Q33&lt;&gt;"",$Q33&lt;&gt;"Sem ação"),"Revisar destinação","OK")))))))))</f>
        <v/>
      </c>
    </row>
    <row r="34" ht="24" customHeight="1">
      <c r="A34" s="22" t="n"/>
      <c r="B34" s="22" t="n"/>
      <c r="C34" s="22" t="n"/>
      <c r="D34" s="22" t="n"/>
      <c r="E34" s="23" t="n"/>
      <c r="F34" s="23" t="n"/>
      <c r="G34" s="41" t="n"/>
      <c r="H34" s="25" t="n"/>
      <c r="I34" s="26" t="n"/>
      <c r="J34" s="27">
        <f>IF($A34="","",IF(OR($E34="",$F34=""),"",IFERROR(MAX($E34-$F34,0),"")))</f>
        <v/>
      </c>
      <c r="K34" s="42">
        <f>IF($A34="","",IF(OR($J34="",$F34&lt;=0),"",IFERROR($J34/$F34,"")))</f>
        <v/>
      </c>
      <c r="L34" s="29">
        <f>IF($A34="","",IF(OR($J34="",$H34=""),"",IFERROR($J34*$H34,"")))</f>
        <v/>
      </c>
      <c r="M34" s="27">
        <f>IF($A34="","",IF($I34="","",IFERROR($I34-'Parâmetros'!$B$3,"")))</f>
        <v/>
      </c>
      <c r="N34" s="30">
        <f>IF($A34="","",IF($I34="","Sem validade informada",IF($M34="","Revisar validade",IF($M34&lt;0,"Vencida",IF($M34&lt;='Parâmetros'!$B$4,"Validade crítica",IF($M34&lt;='Parâmetros'!$B$5,"Validade em atenção","Validade regular"))))))</f>
        <v/>
      </c>
      <c r="O34" s="30">
        <f>IF($A34="","",IFERROR(IF(OR($J34="",$D34="",$G34="",$H34=""),"Revisar cadastro",IF($J34=0,"Sem excesso",IF(OR(AND($I34&lt;&gt;"",$M34&lt;='Parâmetros'!$B$4),$G34&gt;='Parâmetros'!$B$7),"Crítica",IF(OR(AND($I34&lt;&gt;"",$M34&lt;='Parâmetros'!$B$5),$G34&gt;='Parâmetros'!$B$6,$L34&gt;='Parâmetros'!$B$9),"Alta",IF(OR($L34&gt;='Parâmetros'!$B$8,AND($K34&lt;&gt;"",$K34&gt;='Parâmetros'!$B$10)),"Média","Baixa"))))),"Revisar cadastro"))</f>
        <v/>
      </c>
      <c r="P34" s="30">
        <f>IF($A34="","",IFERROR(IF($J34="","Revisar cadastro",IF($J34=0,"Sem ação",IF(AND($I34&lt;&gt;"",$M34&lt;0),"Segregar para avaliação interna",IF(AND($I34&lt;&gt;"",$M34&lt;='Parâmetros'!$B$4),"Liquidação imediata",IF($D34="Descontinuado","Liquidação de ponta",IF(AND($I34&lt;&gt;"",$M34&lt;='Parâmetros'!$B$5),"Campanha promocional",IF($D34="Sazonal","Campanha promocional",IF($G34&gt;='Parâmetros'!$B$7,"Suspender reposição",IF($L34&gt;='Parâmetros'!$B$9,"Campanha promocional","Reduzir próxima compra"))))))))),"Revisar cadastro"))</f>
        <v/>
      </c>
      <c r="Q34" s="22" t="n"/>
      <c r="R34" s="22" t="n"/>
      <c r="S34" s="26" t="n"/>
      <c r="T34" s="22" t="n"/>
      <c r="U34" s="30">
        <f>IF($A34="","",IF(COUNTIF($A$6:$A$155,$A34)&gt;1,"SKU duplicado",IF(OR($B34="",$C34="",$D34="",$E34="",$F34="",$G34="",$H34=""),"Preencher campos obrigatórios",IF($H34=0,"Revisar custo unitário",IF(AND($J34&gt;0,$I34&lt;&gt;"",$M34&lt;0),"Validade vencida",IF(AND($J34&gt;0,$Q34=""),"Definir destinação",IF(AND($J34&gt;0,$Q34&lt;&gt;"",$S34=""),"Informar data da decisão",IF(AND($J34&gt;0,OR($R34="",$R34="Não iniciada")),"Ação pendente",IF(AND($J34=0,$Q34&lt;&gt;"",$Q34&lt;&gt;"Sem ação"),"Revisar destinação","OK")))))))))</f>
        <v/>
      </c>
    </row>
    <row r="35" ht="24" customHeight="1">
      <c r="A35" s="22" t="n"/>
      <c r="B35" s="22" t="n"/>
      <c r="C35" s="22" t="n"/>
      <c r="D35" s="22" t="n"/>
      <c r="E35" s="23" t="n"/>
      <c r="F35" s="23" t="n"/>
      <c r="G35" s="41" t="n"/>
      <c r="H35" s="25" t="n"/>
      <c r="I35" s="26" t="n"/>
      <c r="J35" s="27">
        <f>IF($A35="","",IF(OR($E35="",$F35=""),"",IFERROR(MAX($E35-$F35,0),"")))</f>
        <v/>
      </c>
      <c r="K35" s="42">
        <f>IF($A35="","",IF(OR($J35="",$F35&lt;=0),"",IFERROR($J35/$F35,"")))</f>
        <v/>
      </c>
      <c r="L35" s="29">
        <f>IF($A35="","",IF(OR($J35="",$H35=""),"",IFERROR($J35*$H35,"")))</f>
        <v/>
      </c>
      <c r="M35" s="27">
        <f>IF($A35="","",IF($I35="","",IFERROR($I35-'Parâmetros'!$B$3,"")))</f>
        <v/>
      </c>
      <c r="N35" s="30">
        <f>IF($A35="","",IF($I35="","Sem validade informada",IF($M35="","Revisar validade",IF($M35&lt;0,"Vencida",IF($M35&lt;='Parâmetros'!$B$4,"Validade crítica",IF($M35&lt;='Parâmetros'!$B$5,"Validade em atenção","Validade regular"))))))</f>
        <v/>
      </c>
      <c r="O35" s="30">
        <f>IF($A35="","",IFERROR(IF(OR($J35="",$D35="",$G35="",$H35=""),"Revisar cadastro",IF($J35=0,"Sem excesso",IF(OR(AND($I35&lt;&gt;"",$M35&lt;='Parâmetros'!$B$4),$G35&gt;='Parâmetros'!$B$7),"Crítica",IF(OR(AND($I35&lt;&gt;"",$M35&lt;='Parâmetros'!$B$5),$G35&gt;='Parâmetros'!$B$6,$L35&gt;='Parâmetros'!$B$9),"Alta",IF(OR($L35&gt;='Parâmetros'!$B$8,AND($K35&lt;&gt;"",$K35&gt;='Parâmetros'!$B$10)),"Média","Baixa"))))),"Revisar cadastro"))</f>
        <v/>
      </c>
      <c r="P35" s="30">
        <f>IF($A35="","",IFERROR(IF($J35="","Revisar cadastro",IF($J35=0,"Sem ação",IF(AND($I35&lt;&gt;"",$M35&lt;0),"Segregar para avaliação interna",IF(AND($I35&lt;&gt;"",$M35&lt;='Parâmetros'!$B$4),"Liquidação imediata",IF($D35="Descontinuado","Liquidação de ponta",IF(AND($I35&lt;&gt;"",$M35&lt;='Parâmetros'!$B$5),"Campanha promocional",IF($D35="Sazonal","Campanha promocional",IF($G35&gt;='Parâmetros'!$B$7,"Suspender reposição",IF($L35&gt;='Parâmetros'!$B$9,"Campanha promocional","Reduzir próxima compra"))))))))),"Revisar cadastro"))</f>
        <v/>
      </c>
      <c r="Q35" s="22" t="n"/>
      <c r="R35" s="22" t="n"/>
      <c r="S35" s="26" t="n"/>
      <c r="T35" s="22" t="n"/>
      <c r="U35" s="30">
        <f>IF($A35="","",IF(COUNTIF($A$6:$A$155,$A35)&gt;1,"SKU duplicado",IF(OR($B35="",$C35="",$D35="",$E35="",$F35="",$G35="",$H35=""),"Preencher campos obrigatórios",IF($H35=0,"Revisar custo unitário",IF(AND($J35&gt;0,$I35&lt;&gt;"",$M35&lt;0),"Validade vencida",IF(AND($J35&gt;0,$Q35=""),"Definir destinação",IF(AND($J35&gt;0,$Q35&lt;&gt;"",$S35=""),"Informar data da decisão",IF(AND($J35&gt;0,OR($R35="",$R35="Não iniciada")),"Ação pendente",IF(AND($J35=0,$Q35&lt;&gt;"",$Q35&lt;&gt;"Sem ação"),"Revisar destinação","OK")))))))))</f>
        <v/>
      </c>
    </row>
    <row r="36" ht="24" customHeight="1">
      <c r="A36" s="22" t="n"/>
      <c r="B36" s="22" t="n"/>
      <c r="C36" s="22" t="n"/>
      <c r="D36" s="22" t="n"/>
      <c r="E36" s="23" t="n"/>
      <c r="F36" s="23" t="n"/>
      <c r="G36" s="41" t="n"/>
      <c r="H36" s="25" t="n"/>
      <c r="I36" s="26" t="n"/>
      <c r="J36" s="27">
        <f>IF($A36="","",IF(OR($E36="",$F36=""),"",IFERROR(MAX($E36-$F36,0),"")))</f>
        <v/>
      </c>
      <c r="K36" s="42">
        <f>IF($A36="","",IF(OR($J36="",$F36&lt;=0),"",IFERROR($J36/$F36,"")))</f>
        <v/>
      </c>
      <c r="L36" s="29">
        <f>IF($A36="","",IF(OR($J36="",$H36=""),"",IFERROR($J36*$H36,"")))</f>
        <v/>
      </c>
      <c r="M36" s="27">
        <f>IF($A36="","",IF($I36="","",IFERROR($I36-'Parâmetros'!$B$3,"")))</f>
        <v/>
      </c>
      <c r="N36" s="30">
        <f>IF($A36="","",IF($I36="","Sem validade informada",IF($M36="","Revisar validade",IF($M36&lt;0,"Vencida",IF($M36&lt;='Parâmetros'!$B$4,"Validade crítica",IF($M36&lt;='Parâmetros'!$B$5,"Validade em atenção","Validade regular"))))))</f>
        <v/>
      </c>
      <c r="O36" s="30">
        <f>IF($A36="","",IFERROR(IF(OR($J36="",$D36="",$G36="",$H36=""),"Revisar cadastro",IF($J36=0,"Sem excesso",IF(OR(AND($I36&lt;&gt;"",$M36&lt;='Parâmetros'!$B$4),$G36&gt;='Parâmetros'!$B$7),"Crítica",IF(OR(AND($I36&lt;&gt;"",$M36&lt;='Parâmetros'!$B$5),$G36&gt;='Parâmetros'!$B$6,$L36&gt;='Parâmetros'!$B$9),"Alta",IF(OR($L36&gt;='Parâmetros'!$B$8,AND($K36&lt;&gt;"",$K36&gt;='Parâmetros'!$B$10)),"Média","Baixa"))))),"Revisar cadastro"))</f>
        <v/>
      </c>
      <c r="P36" s="30">
        <f>IF($A36="","",IFERROR(IF($J36="","Revisar cadastro",IF($J36=0,"Sem ação",IF(AND($I36&lt;&gt;"",$M36&lt;0),"Segregar para avaliação interna",IF(AND($I36&lt;&gt;"",$M36&lt;='Parâmetros'!$B$4),"Liquidação imediata",IF($D36="Descontinuado","Liquidação de ponta",IF(AND($I36&lt;&gt;"",$M36&lt;='Parâmetros'!$B$5),"Campanha promocional",IF($D36="Sazonal","Campanha promocional",IF($G36&gt;='Parâmetros'!$B$7,"Suspender reposição",IF($L36&gt;='Parâmetros'!$B$9,"Campanha promocional","Reduzir próxima compra"))))))))),"Revisar cadastro"))</f>
        <v/>
      </c>
      <c r="Q36" s="22" t="n"/>
      <c r="R36" s="22" t="n"/>
      <c r="S36" s="26" t="n"/>
      <c r="T36" s="22" t="n"/>
      <c r="U36" s="30">
        <f>IF($A36="","",IF(COUNTIF($A$6:$A$155,$A36)&gt;1,"SKU duplicado",IF(OR($B36="",$C36="",$D36="",$E36="",$F36="",$G36="",$H36=""),"Preencher campos obrigatórios",IF($H36=0,"Revisar custo unitário",IF(AND($J36&gt;0,$I36&lt;&gt;"",$M36&lt;0),"Validade vencida",IF(AND($J36&gt;0,$Q36=""),"Definir destinação",IF(AND($J36&gt;0,$Q36&lt;&gt;"",$S36=""),"Informar data da decisão",IF(AND($J36&gt;0,OR($R36="",$R36="Não iniciada")),"Ação pendente",IF(AND($J36=0,$Q36&lt;&gt;"",$Q36&lt;&gt;"Sem ação"),"Revisar destinação","OK")))))))))</f>
        <v/>
      </c>
    </row>
    <row r="37" ht="24" customHeight="1">
      <c r="A37" s="22" t="n"/>
      <c r="B37" s="22" t="n"/>
      <c r="C37" s="22" t="n"/>
      <c r="D37" s="22" t="n"/>
      <c r="E37" s="23" t="n"/>
      <c r="F37" s="23" t="n"/>
      <c r="G37" s="41" t="n"/>
      <c r="H37" s="25" t="n"/>
      <c r="I37" s="26" t="n"/>
      <c r="J37" s="27">
        <f>IF($A37="","",IF(OR($E37="",$F37=""),"",IFERROR(MAX($E37-$F37,0),"")))</f>
        <v/>
      </c>
      <c r="K37" s="42">
        <f>IF($A37="","",IF(OR($J37="",$F37&lt;=0),"",IFERROR($J37/$F37,"")))</f>
        <v/>
      </c>
      <c r="L37" s="29">
        <f>IF($A37="","",IF(OR($J37="",$H37=""),"",IFERROR($J37*$H37,"")))</f>
        <v/>
      </c>
      <c r="M37" s="27">
        <f>IF($A37="","",IF($I37="","",IFERROR($I37-'Parâmetros'!$B$3,"")))</f>
        <v/>
      </c>
      <c r="N37" s="30">
        <f>IF($A37="","",IF($I37="","Sem validade informada",IF($M37="","Revisar validade",IF($M37&lt;0,"Vencida",IF($M37&lt;='Parâmetros'!$B$4,"Validade crítica",IF($M37&lt;='Parâmetros'!$B$5,"Validade em atenção","Validade regular"))))))</f>
        <v/>
      </c>
      <c r="O37" s="30">
        <f>IF($A37="","",IFERROR(IF(OR($J37="",$D37="",$G37="",$H37=""),"Revisar cadastro",IF($J37=0,"Sem excesso",IF(OR(AND($I37&lt;&gt;"",$M37&lt;='Parâmetros'!$B$4),$G37&gt;='Parâmetros'!$B$7),"Crítica",IF(OR(AND($I37&lt;&gt;"",$M37&lt;='Parâmetros'!$B$5),$G37&gt;='Parâmetros'!$B$6,$L37&gt;='Parâmetros'!$B$9),"Alta",IF(OR($L37&gt;='Parâmetros'!$B$8,AND($K37&lt;&gt;"",$K37&gt;='Parâmetros'!$B$10)),"Média","Baixa"))))),"Revisar cadastro"))</f>
        <v/>
      </c>
      <c r="P37" s="30">
        <f>IF($A37="","",IFERROR(IF($J37="","Revisar cadastro",IF($J37=0,"Sem ação",IF(AND($I37&lt;&gt;"",$M37&lt;0),"Segregar para avaliação interna",IF(AND($I37&lt;&gt;"",$M37&lt;='Parâmetros'!$B$4),"Liquidação imediata",IF($D37="Descontinuado","Liquidação de ponta",IF(AND($I37&lt;&gt;"",$M37&lt;='Parâmetros'!$B$5),"Campanha promocional",IF($D37="Sazonal","Campanha promocional",IF($G37&gt;='Parâmetros'!$B$7,"Suspender reposição",IF($L37&gt;='Parâmetros'!$B$9,"Campanha promocional","Reduzir próxima compra"))))))))),"Revisar cadastro"))</f>
        <v/>
      </c>
      <c r="Q37" s="22" t="n"/>
      <c r="R37" s="22" t="n"/>
      <c r="S37" s="26" t="n"/>
      <c r="T37" s="22" t="n"/>
      <c r="U37" s="30">
        <f>IF($A37="","",IF(COUNTIF($A$6:$A$155,$A37)&gt;1,"SKU duplicado",IF(OR($B37="",$C37="",$D37="",$E37="",$F37="",$G37="",$H37=""),"Preencher campos obrigatórios",IF($H37=0,"Revisar custo unitário",IF(AND($J37&gt;0,$I37&lt;&gt;"",$M37&lt;0),"Validade vencida",IF(AND($J37&gt;0,$Q37=""),"Definir destinação",IF(AND($J37&gt;0,$Q37&lt;&gt;"",$S37=""),"Informar data da decisão",IF(AND($J37&gt;0,OR($R37="",$R37="Não iniciada")),"Ação pendente",IF(AND($J37=0,$Q37&lt;&gt;"",$Q37&lt;&gt;"Sem ação"),"Revisar destinação","OK")))))))))</f>
        <v/>
      </c>
    </row>
    <row r="38" ht="24" customHeight="1">
      <c r="A38" s="22" t="n"/>
      <c r="B38" s="22" t="n"/>
      <c r="C38" s="22" t="n"/>
      <c r="D38" s="22" t="n"/>
      <c r="E38" s="23" t="n"/>
      <c r="F38" s="23" t="n"/>
      <c r="G38" s="41" t="n"/>
      <c r="H38" s="25" t="n"/>
      <c r="I38" s="26" t="n"/>
      <c r="J38" s="27">
        <f>IF($A38="","",IF(OR($E38="",$F38=""),"",IFERROR(MAX($E38-$F38,0),"")))</f>
        <v/>
      </c>
      <c r="K38" s="42">
        <f>IF($A38="","",IF(OR($J38="",$F38&lt;=0),"",IFERROR($J38/$F38,"")))</f>
        <v/>
      </c>
      <c r="L38" s="29">
        <f>IF($A38="","",IF(OR($J38="",$H38=""),"",IFERROR($J38*$H38,"")))</f>
        <v/>
      </c>
      <c r="M38" s="27">
        <f>IF($A38="","",IF($I38="","",IFERROR($I38-'Parâmetros'!$B$3,"")))</f>
        <v/>
      </c>
      <c r="N38" s="30">
        <f>IF($A38="","",IF($I38="","Sem validade informada",IF($M38="","Revisar validade",IF($M38&lt;0,"Vencida",IF($M38&lt;='Parâmetros'!$B$4,"Validade crítica",IF($M38&lt;='Parâmetros'!$B$5,"Validade em atenção","Validade regular"))))))</f>
        <v/>
      </c>
      <c r="O38" s="30">
        <f>IF($A38="","",IFERROR(IF(OR($J38="",$D38="",$G38="",$H38=""),"Revisar cadastro",IF($J38=0,"Sem excesso",IF(OR(AND($I38&lt;&gt;"",$M38&lt;='Parâmetros'!$B$4),$G38&gt;='Parâmetros'!$B$7),"Crítica",IF(OR(AND($I38&lt;&gt;"",$M38&lt;='Parâmetros'!$B$5),$G38&gt;='Parâmetros'!$B$6,$L38&gt;='Parâmetros'!$B$9),"Alta",IF(OR($L38&gt;='Parâmetros'!$B$8,AND($K38&lt;&gt;"",$K38&gt;='Parâmetros'!$B$10)),"Média","Baixa"))))),"Revisar cadastro"))</f>
        <v/>
      </c>
      <c r="P38" s="30">
        <f>IF($A38="","",IFERROR(IF($J38="","Revisar cadastro",IF($J38=0,"Sem ação",IF(AND($I38&lt;&gt;"",$M38&lt;0),"Segregar para avaliação interna",IF(AND($I38&lt;&gt;"",$M38&lt;='Parâmetros'!$B$4),"Liquidação imediata",IF($D38="Descontinuado","Liquidação de ponta",IF(AND($I38&lt;&gt;"",$M38&lt;='Parâmetros'!$B$5),"Campanha promocional",IF($D38="Sazonal","Campanha promocional",IF($G38&gt;='Parâmetros'!$B$7,"Suspender reposição",IF($L38&gt;='Parâmetros'!$B$9,"Campanha promocional","Reduzir próxima compra"))))))))),"Revisar cadastro"))</f>
        <v/>
      </c>
      <c r="Q38" s="22" t="n"/>
      <c r="R38" s="22" t="n"/>
      <c r="S38" s="26" t="n"/>
      <c r="T38" s="22" t="n"/>
      <c r="U38" s="30">
        <f>IF($A38="","",IF(COUNTIF($A$6:$A$155,$A38)&gt;1,"SKU duplicado",IF(OR($B38="",$C38="",$D38="",$E38="",$F38="",$G38="",$H38=""),"Preencher campos obrigatórios",IF($H38=0,"Revisar custo unitário",IF(AND($J38&gt;0,$I38&lt;&gt;"",$M38&lt;0),"Validade vencida",IF(AND($J38&gt;0,$Q38=""),"Definir destinação",IF(AND($J38&gt;0,$Q38&lt;&gt;"",$S38=""),"Informar data da decisão",IF(AND($J38&gt;0,OR($R38="",$R38="Não iniciada")),"Ação pendente",IF(AND($J38=0,$Q38&lt;&gt;"",$Q38&lt;&gt;"Sem ação"),"Revisar destinação","OK")))))))))</f>
        <v/>
      </c>
    </row>
    <row r="39" ht="24" customHeight="1">
      <c r="A39" s="22" t="n"/>
      <c r="B39" s="22" t="n"/>
      <c r="C39" s="22" t="n"/>
      <c r="D39" s="22" t="n"/>
      <c r="E39" s="23" t="n"/>
      <c r="F39" s="23" t="n"/>
      <c r="G39" s="41" t="n"/>
      <c r="H39" s="25" t="n"/>
      <c r="I39" s="26" t="n"/>
      <c r="J39" s="27">
        <f>IF($A39="","",IF(OR($E39="",$F39=""),"",IFERROR(MAX($E39-$F39,0),"")))</f>
        <v/>
      </c>
      <c r="K39" s="42">
        <f>IF($A39="","",IF(OR($J39="",$F39&lt;=0),"",IFERROR($J39/$F39,"")))</f>
        <v/>
      </c>
      <c r="L39" s="29">
        <f>IF($A39="","",IF(OR($J39="",$H39=""),"",IFERROR($J39*$H39,"")))</f>
        <v/>
      </c>
      <c r="M39" s="27">
        <f>IF($A39="","",IF($I39="","",IFERROR($I39-'Parâmetros'!$B$3,"")))</f>
        <v/>
      </c>
      <c r="N39" s="30">
        <f>IF($A39="","",IF($I39="","Sem validade informada",IF($M39="","Revisar validade",IF($M39&lt;0,"Vencida",IF($M39&lt;='Parâmetros'!$B$4,"Validade crítica",IF($M39&lt;='Parâmetros'!$B$5,"Validade em atenção","Validade regular"))))))</f>
        <v/>
      </c>
      <c r="O39" s="30">
        <f>IF($A39="","",IFERROR(IF(OR($J39="",$D39="",$G39="",$H39=""),"Revisar cadastro",IF($J39=0,"Sem excesso",IF(OR(AND($I39&lt;&gt;"",$M39&lt;='Parâmetros'!$B$4),$G39&gt;='Parâmetros'!$B$7),"Crítica",IF(OR(AND($I39&lt;&gt;"",$M39&lt;='Parâmetros'!$B$5),$G39&gt;='Parâmetros'!$B$6,$L39&gt;='Parâmetros'!$B$9),"Alta",IF(OR($L39&gt;='Parâmetros'!$B$8,AND($K39&lt;&gt;"",$K39&gt;='Parâmetros'!$B$10)),"Média","Baixa"))))),"Revisar cadastro"))</f>
        <v/>
      </c>
      <c r="P39" s="30">
        <f>IF($A39="","",IFERROR(IF($J39="","Revisar cadastro",IF($J39=0,"Sem ação",IF(AND($I39&lt;&gt;"",$M39&lt;0),"Segregar para avaliação interna",IF(AND($I39&lt;&gt;"",$M39&lt;='Parâmetros'!$B$4),"Liquidação imediata",IF($D39="Descontinuado","Liquidação de ponta",IF(AND($I39&lt;&gt;"",$M39&lt;='Parâmetros'!$B$5),"Campanha promocional",IF($D39="Sazonal","Campanha promocional",IF($G39&gt;='Parâmetros'!$B$7,"Suspender reposição",IF($L39&gt;='Parâmetros'!$B$9,"Campanha promocional","Reduzir próxima compra"))))))))),"Revisar cadastro"))</f>
        <v/>
      </c>
      <c r="Q39" s="22" t="n"/>
      <c r="R39" s="22" t="n"/>
      <c r="S39" s="26" t="n"/>
      <c r="T39" s="22" t="n"/>
      <c r="U39" s="30">
        <f>IF($A39="","",IF(COUNTIF($A$6:$A$155,$A39)&gt;1,"SKU duplicado",IF(OR($B39="",$C39="",$D39="",$E39="",$F39="",$G39="",$H39=""),"Preencher campos obrigatórios",IF($H39=0,"Revisar custo unitário",IF(AND($J39&gt;0,$I39&lt;&gt;"",$M39&lt;0),"Validade vencida",IF(AND($J39&gt;0,$Q39=""),"Definir destinação",IF(AND($J39&gt;0,$Q39&lt;&gt;"",$S39=""),"Informar data da decisão",IF(AND($J39&gt;0,OR($R39="",$R39="Não iniciada")),"Ação pendente",IF(AND($J39=0,$Q39&lt;&gt;"",$Q39&lt;&gt;"Sem ação"),"Revisar destinação","OK")))))))))</f>
        <v/>
      </c>
    </row>
    <row r="40" ht="24" customHeight="1">
      <c r="A40" s="22" t="n"/>
      <c r="B40" s="22" t="n"/>
      <c r="C40" s="22" t="n"/>
      <c r="D40" s="22" t="n"/>
      <c r="E40" s="23" t="n"/>
      <c r="F40" s="23" t="n"/>
      <c r="G40" s="41" t="n"/>
      <c r="H40" s="25" t="n"/>
      <c r="I40" s="26" t="n"/>
      <c r="J40" s="27">
        <f>IF($A40="","",IF(OR($E40="",$F40=""),"",IFERROR(MAX($E40-$F40,0),"")))</f>
        <v/>
      </c>
      <c r="K40" s="42">
        <f>IF($A40="","",IF(OR($J40="",$F40&lt;=0),"",IFERROR($J40/$F40,"")))</f>
        <v/>
      </c>
      <c r="L40" s="29">
        <f>IF($A40="","",IF(OR($J40="",$H40=""),"",IFERROR($J40*$H40,"")))</f>
        <v/>
      </c>
      <c r="M40" s="27">
        <f>IF($A40="","",IF($I40="","",IFERROR($I40-'Parâmetros'!$B$3,"")))</f>
        <v/>
      </c>
      <c r="N40" s="30">
        <f>IF($A40="","",IF($I40="","Sem validade informada",IF($M40="","Revisar validade",IF($M40&lt;0,"Vencida",IF($M40&lt;='Parâmetros'!$B$4,"Validade crítica",IF($M40&lt;='Parâmetros'!$B$5,"Validade em atenção","Validade regular"))))))</f>
        <v/>
      </c>
      <c r="O40" s="30">
        <f>IF($A40="","",IFERROR(IF(OR($J40="",$D40="",$G40="",$H40=""),"Revisar cadastro",IF($J40=0,"Sem excesso",IF(OR(AND($I40&lt;&gt;"",$M40&lt;='Parâmetros'!$B$4),$G40&gt;='Parâmetros'!$B$7),"Crítica",IF(OR(AND($I40&lt;&gt;"",$M40&lt;='Parâmetros'!$B$5),$G40&gt;='Parâmetros'!$B$6,$L40&gt;='Parâmetros'!$B$9),"Alta",IF(OR($L40&gt;='Parâmetros'!$B$8,AND($K40&lt;&gt;"",$K40&gt;='Parâmetros'!$B$10)),"Média","Baixa"))))),"Revisar cadastro"))</f>
        <v/>
      </c>
      <c r="P40" s="30">
        <f>IF($A40="","",IFERROR(IF($J40="","Revisar cadastro",IF($J40=0,"Sem ação",IF(AND($I40&lt;&gt;"",$M40&lt;0),"Segregar para avaliação interna",IF(AND($I40&lt;&gt;"",$M40&lt;='Parâmetros'!$B$4),"Liquidação imediata",IF($D40="Descontinuado","Liquidação de ponta",IF(AND($I40&lt;&gt;"",$M40&lt;='Parâmetros'!$B$5),"Campanha promocional",IF($D40="Sazonal","Campanha promocional",IF($G40&gt;='Parâmetros'!$B$7,"Suspender reposição",IF($L40&gt;='Parâmetros'!$B$9,"Campanha promocional","Reduzir próxima compra"))))))))),"Revisar cadastro"))</f>
        <v/>
      </c>
      <c r="Q40" s="22" t="n"/>
      <c r="R40" s="22" t="n"/>
      <c r="S40" s="26" t="n"/>
      <c r="T40" s="22" t="n"/>
      <c r="U40" s="30">
        <f>IF($A40="","",IF(COUNTIF($A$6:$A$155,$A40)&gt;1,"SKU duplicado",IF(OR($B40="",$C40="",$D40="",$E40="",$F40="",$G40="",$H40=""),"Preencher campos obrigatórios",IF($H40=0,"Revisar custo unitário",IF(AND($J40&gt;0,$I40&lt;&gt;"",$M40&lt;0),"Validade vencida",IF(AND($J40&gt;0,$Q40=""),"Definir destinação",IF(AND($J40&gt;0,$Q40&lt;&gt;"",$S40=""),"Informar data da decisão",IF(AND($J40&gt;0,OR($R40="",$R40="Não iniciada")),"Ação pendente",IF(AND($J40=0,$Q40&lt;&gt;"",$Q40&lt;&gt;"Sem ação"),"Revisar destinação","OK")))))))))</f>
        <v/>
      </c>
    </row>
    <row r="41" ht="24" customHeight="1">
      <c r="A41" s="22" t="n"/>
      <c r="B41" s="22" t="n"/>
      <c r="C41" s="22" t="n"/>
      <c r="D41" s="22" t="n"/>
      <c r="E41" s="23" t="n"/>
      <c r="F41" s="23" t="n"/>
      <c r="G41" s="41" t="n"/>
      <c r="H41" s="25" t="n"/>
      <c r="I41" s="26" t="n"/>
      <c r="J41" s="27">
        <f>IF($A41="","",IF(OR($E41="",$F41=""),"",IFERROR(MAX($E41-$F41,0),"")))</f>
        <v/>
      </c>
      <c r="K41" s="42">
        <f>IF($A41="","",IF(OR($J41="",$F41&lt;=0),"",IFERROR($J41/$F41,"")))</f>
        <v/>
      </c>
      <c r="L41" s="29">
        <f>IF($A41="","",IF(OR($J41="",$H41=""),"",IFERROR($J41*$H41,"")))</f>
        <v/>
      </c>
      <c r="M41" s="27">
        <f>IF($A41="","",IF($I41="","",IFERROR($I41-'Parâmetros'!$B$3,"")))</f>
        <v/>
      </c>
      <c r="N41" s="30">
        <f>IF($A41="","",IF($I41="","Sem validade informada",IF($M41="","Revisar validade",IF($M41&lt;0,"Vencida",IF($M41&lt;='Parâmetros'!$B$4,"Validade crítica",IF($M41&lt;='Parâmetros'!$B$5,"Validade em atenção","Validade regular"))))))</f>
        <v/>
      </c>
      <c r="O41" s="30">
        <f>IF($A41="","",IFERROR(IF(OR($J41="",$D41="",$G41="",$H41=""),"Revisar cadastro",IF($J41=0,"Sem excesso",IF(OR(AND($I41&lt;&gt;"",$M41&lt;='Parâmetros'!$B$4),$G41&gt;='Parâmetros'!$B$7),"Crítica",IF(OR(AND($I41&lt;&gt;"",$M41&lt;='Parâmetros'!$B$5),$G41&gt;='Parâmetros'!$B$6,$L41&gt;='Parâmetros'!$B$9),"Alta",IF(OR($L41&gt;='Parâmetros'!$B$8,AND($K41&lt;&gt;"",$K41&gt;='Parâmetros'!$B$10)),"Média","Baixa"))))),"Revisar cadastro"))</f>
        <v/>
      </c>
      <c r="P41" s="30">
        <f>IF($A41="","",IFERROR(IF($J41="","Revisar cadastro",IF($J41=0,"Sem ação",IF(AND($I41&lt;&gt;"",$M41&lt;0),"Segregar para avaliação interna",IF(AND($I41&lt;&gt;"",$M41&lt;='Parâmetros'!$B$4),"Liquidação imediata",IF($D41="Descontinuado","Liquidação de ponta",IF(AND($I41&lt;&gt;"",$M41&lt;='Parâmetros'!$B$5),"Campanha promocional",IF($D41="Sazonal","Campanha promocional",IF($G41&gt;='Parâmetros'!$B$7,"Suspender reposição",IF($L41&gt;='Parâmetros'!$B$9,"Campanha promocional","Reduzir próxima compra"))))))))),"Revisar cadastro"))</f>
        <v/>
      </c>
      <c r="Q41" s="22" t="n"/>
      <c r="R41" s="22" t="n"/>
      <c r="S41" s="26" t="n"/>
      <c r="T41" s="22" t="n"/>
      <c r="U41" s="30">
        <f>IF($A41="","",IF(COUNTIF($A$6:$A$155,$A41)&gt;1,"SKU duplicado",IF(OR($B41="",$C41="",$D41="",$E41="",$F41="",$G41="",$H41=""),"Preencher campos obrigatórios",IF($H41=0,"Revisar custo unitário",IF(AND($J41&gt;0,$I41&lt;&gt;"",$M41&lt;0),"Validade vencida",IF(AND($J41&gt;0,$Q41=""),"Definir destinação",IF(AND($J41&gt;0,$Q41&lt;&gt;"",$S41=""),"Informar data da decisão",IF(AND($J41&gt;0,OR($R41="",$R41="Não iniciada")),"Ação pendente",IF(AND($J41=0,$Q41&lt;&gt;"",$Q41&lt;&gt;"Sem ação"),"Revisar destinação","OK")))))))))</f>
        <v/>
      </c>
    </row>
    <row r="42" ht="24" customHeight="1">
      <c r="A42" s="22" t="n"/>
      <c r="B42" s="22" t="n"/>
      <c r="C42" s="22" t="n"/>
      <c r="D42" s="22" t="n"/>
      <c r="E42" s="23" t="n"/>
      <c r="F42" s="23" t="n"/>
      <c r="G42" s="41" t="n"/>
      <c r="H42" s="25" t="n"/>
      <c r="I42" s="26" t="n"/>
      <c r="J42" s="27">
        <f>IF($A42="","",IF(OR($E42="",$F42=""),"",IFERROR(MAX($E42-$F42,0),"")))</f>
        <v/>
      </c>
      <c r="K42" s="42">
        <f>IF($A42="","",IF(OR($J42="",$F42&lt;=0),"",IFERROR($J42/$F42,"")))</f>
        <v/>
      </c>
      <c r="L42" s="29">
        <f>IF($A42="","",IF(OR($J42="",$H42=""),"",IFERROR($J42*$H42,"")))</f>
        <v/>
      </c>
      <c r="M42" s="27">
        <f>IF($A42="","",IF($I42="","",IFERROR($I42-'Parâmetros'!$B$3,"")))</f>
        <v/>
      </c>
      <c r="N42" s="30">
        <f>IF($A42="","",IF($I42="","Sem validade informada",IF($M42="","Revisar validade",IF($M42&lt;0,"Vencida",IF($M42&lt;='Parâmetros'!$B$4,"Validade crítica",IF($M42&lt;='Parâmetros'!$B$5,"Validade em atenção","Validade regular"))))))</f>
        <v/>
      </c>
      <c r="O42" s="30">
        <f>IF($A42="","",IFERROR(IF(OR($J42="",$D42="",$G42="",$H42=""),"Revisar cadastro",IF($J42=0,"Sem excesso",IF(OR(AND($I42&lt;&gt;"",$M42&lt;='Parâmetros'!$B$4),$G42&gt;='Parâmetros'!$B$7),"Crítica",IF(OR(AND($I42&lt;&gt;"",$M42&lt;='Parâmetros'!$B$5),$G42&gt;='Parâmetros'!$B$6,$L42&gt;='Parâmetros'!$B$9),"Alta",IF(OR($L42&gt;='Parâmetros'!$B$8,AND($K42&lt;&gt;"",$K42&gt;='Parâmetros'!$B$10)),"Média","Baixa"))))),"Revisar cadastro"))</f>
        <v/>
      </c>
      <c r="P42" s="30">
        <f>IF($A42="","",IFERROR(IF($J42="","Revisar cadastro",IF($J42=0,"Sem ação",IF(AND($I42&lt;&gt;"",$M42&lt;0),"Segregar para avaliação interna",IF(AND($I42&lt;&gt;"",$M42&lt;='Parâmetros'!$B$4),"Liquidação imediata",IF($D42="Descontinuado","Liquidação de ponta",IF(AND($I42&lt;&gt;"",$M42&lt;='Parâmetros'!$B$5),"Campanha promocional",IF($D42="Sazonal","Campanha promocional",IF($G42&gt;='Parâmetros'!$B$7,"Suspender reposição",IF($L42&gt;='Parâmetros'!$B$9,"Campanha promocional","Reduzir próxima compra"))))))))),"Revisar cadastro"))</f>
        <v/>
      </c>
      <c r="Q42" s="22" t="n"/>
      <c r="R42" s="22" t="n"/>
      <c r="S42" s="26" t="n"/>
      <c r="T42" s="22" t="n"/>
      <c r="U42" s="30">
        <f>IF($A42="","",IF(COUNTIF($A$6:$A$155,$A42)&gt;1,"SKU duplicado",IF(OR($B42="",$C42="",$D42="",$E42="",$F42="",$G42="",$H42=""),"Preencher campos obrigatórios",IF($H42=0,"Revisar custo unitário",IF(AND($J42&gt;0,$I42&lt;&gt;"",$M42&lt;0),"Validade vencida",IF(AND($J42&gt;0,$Q42=""),"Definir destinação",IF(AND($J42&gt;0,$Q42&lt;&gt;"",$S42=""),"Informar data da decisão",IF(AND($J42&gt;0,OR($R42="",$R42="Não iniciada")),"Ação pendente",IF(AND($J42=0,$Q42&lt;&gt;"",$Q42&lt;&gt;"Sem ação"),"Revisar destinação","OK")))))))))</f>
        <v/>
      </c>
    </row>
    <row r="43" ht="24" customHeight="1">
      <c r="A43" s="22" t="n"/>
      <c r="B43" s="22" t="n"/>
      <c r="C43" s="22" t="n"/>
      <c r="D43" s="22" t="n"/>
      <c r="E43" s="23" t="n"/>
      <c r="F43" s="23" t="n"/>
      <c r="G43" s="41" t="n"/>
      <c r="H43" s="25" t="n"/>
      <c r="I43" s="26" t="n"/>
      <c r="J43" s="27">
        <f>IF($A43="","",IF(OR($E43="",$F43=""),"",IFERROR(MAX($E43-$F43,0),"")))</f>
        <v/>
      </c>
      <c r="K43" s="42">
        <f>IF($A43="","",IF(OR($J43="",$F43&lt;=0),"",IFERROR($J43/$F43,"")))</f>
        <v/>
      </c>
      <c r="L43" s="29">
        <f>IF($A43="","",IF(OR($J43="",$H43=""),"",IFERROR($J43*$H43,"")))</f>
        <v/>
      </c>
      <c r="M43" s="27">
        <f>IF($A43="","",IF($I43="","",IFERROR($I43-'Parâmetros'!$B$3,"")))</f>
        <v/>
      </c>
      <c r="N43" s="30">
        <f>IF($A43="","",IF($I43="","Sem validade informada",IF($M43="","Revisar validade",IF($M43&lt;0,"Vencida",IF($M43&lt;='Parâmetros'!$B$4,"Validade crítica",IF($M43&lt;='Parâmetros'!$B$5,"Validade em atenção","Validade regular"))))))</f>
        <v/>
      </c>
      <c r="O43" s="30">
        <f>IF($A43="","",IFERROR(IF(OR($J43="",$D43="",$G43="",$H43=""),"Revisar cadastro",IF($J43=0,"Sem excesso",IF(OR(AND($I43&lt;&gt;"",$M43&lt;='Parâmetros'!$B$4),$G43&gt;='Parâmetros'!$B$7),"Crítica",IF(OR(AND($I43&lt;&gt;"",$M43&lt;='Parâmetros'!$B$5),$G43&gt;='Parâmetros'!$B$6,$L43&gt;='Parâmetros'!$B$9),"Alta",IF(OR($L43&gt;='Parâmetros'!$B$8,AND($K43&lt;&gt;"",$K43&gt;='Parâmetros'!$B$10)),"Média","Baixa"))))),"Revisar cadastro"))</f>
        <v/>
      </c>
      <c r="P43" s="30">
        <f>IF($A43="","",IFERROR(IF($J43="","Revisar cadastro",IF($J43=0,"Sem ação",IF(AND($I43&lt;&gt;"",$M43&lt;0),"Segregar para avaliação interna",IF(AND($I43&lt;&gt;"",$M43&lt;='Parâmetros'!$B$4),"Liquidação imediata",IF($D43="Descontinuado","Liquidação de ponta",IF(AND($I43&lt;&gt;"",$M43&lt;='Parâmetros'!$B$5),"Campanha promocional",IF($D43="Sazonal","Campanha promocional",IF($G43&gt;='Parâmetros'!$B$7,"Suspender reposição",IF($L43&gt;='Parâmetros'!$B$9,"Campanha promocional","Reduzir próxima compra"))))))))),"Revisar cadastro"))</f>
        <v/>
      </c>
      <c r="Q43" s="22" t="n"/>
      <c r="R43" s="22" t="n"/>
      <c r="S43" s="26" t="n"/>
      <c r="T43" s="22" t="n"/>
      <c r="U43" s="30">
        <f>IF($A43="","",IF(COUNTIF($A$6:$A$155,$A43)&gt;1,"SKU duplicado",IF(OR($B43="",$C43="",$D43="",$E43="",$F43="",$G43="",$H43=""),"Preencher campos obrigatórios",IF($H43=0,"Revisar custo unitário",IF(AND($J43&gt;0,$I43&lt;&gt;"",$M43&lt;0),"Validade vencida",IF(AND($J43&gt;0,$Q43=""),"Definir destinação",IF(AND($J43&gt;0,$Q43&lt;&gt;"",$S43=""),"Informar data da decisão",IF(AND($J43&gt;0,OR($R43="",$R43="Não iniciada")),"Ação pendente",IF(AND($J43=0,$Q43&lt;&gt;"",$Q43&lt;&gt;"Sem ação"),"Revisar destinação","OK")))))))))</f>
        <v/>
      </c>
    </row>
    <row r="44" ht="24" customHeight="1">
      <c r="A44" s="22" t="n"/>
      <c r="B44" s="22" t="n"/>
      <c r="C44" s="22" t="n"/>
      <c r="D44" s="22" t="n"/>
      <c r="E44" s="23" t="n"/>
      <c r="F44" s="23" t="n"/>
      <c r="G44" s="41" t="n"/>
      <c r="H44" s="25" t="n"/>
      <c r="I44" s="26" t="n"/>
      <c r="J44" s="27">
        <f>IF($A44="","",IF(OR($E44="",$F44=""),"",IFERROR(MAX($E44-$F44,0),"")))</f>
        <v/>
      </c>
      <c r="K44" s="42">
        <f>IF($A44="","",IF(OR($J44="",$F44&lt;=0),"",IFERROR($J44/$F44,"")))</f>
        <v/>
      </c>
      <c r="L44" s="29">
        <f>IF($A44="","",IF(OR($J44="",$H44=""),"",IFERROR($J44*$H44,"")))</f>
        <v/>
      </c>
      <c r="M44" s="27">
        <f>IF($A44="","",IF($I44="","",IFERROR($I44-'Parâmetros'!$B$3,"")))</f>
        <v/>
      </c>
      <c r="N44" s="30">
        <f>IF($A44="","",IF($I44="","Sem validade informada",IF($M44="","Revisar validade",IF($M44&lt;0,"Vencida",IF($M44&lt;='Parâmetros'!$B$4,"Validade crítica",IF($M44&lt;='Parâmetros'!$B$5,"Validade em atenção","Validade regular"))))))</f>
        <v/>
      </c>
      <c r="O44" s="30">
        <f>IF($A44="","",IFERROR(IF(OR($J44="",$D44="",$G44="",$H44=""),"Revisar cadastro",IF($J44=0,"Sem excesso",IF(OR(AND($I44&lt;&gt;"",$M44&lt;='Parâmetros'!$B$4),$G44&gt;='Parâmetros'!$B$7),"Crítica",IF(OR(AND($I44&lt;&gt;"",$M44&lt;='Parâmetros'!$B$5),$G44&gt;='Parâmetros'!$B$6,$L44&gt;='Parâmetros'!$B$9),"Alta",IF(OR($L44&gt;='Parâmetros'!$B$8,AND($K44&lt;&gt;"",$K44&gt;='Parâmetros'!$B$10)),"Média","Baixa"))))),"Revisar cadastro"))</f>
        <v/>
      </c>
      <c r="P44" s="30">
        <f>IF($A44="","",IFERROR(IF($J44="","Revisar cadastro",IF($J44=0,"Sem ação",IF(AND($I44&lt;&gt;"",$M44&lt;0),"Segregar para avaliação interna",IF(AND($I44&lt;&gt;"",$M44&lt;='Parâmetros'!$B$4),"Liquidação imediata",IF($D44="Descontinuado","Liquidação de ponta",IF(AND($I44&lt;&gt;"",$M44&lt;='Parâmetros'!$B$5),"Campanha promocional",IF($D44="Sazonal","Campanha promocional",IF($G44&gt;='Parâmetros'!$B$7,"Suspender reposição",IF($L44&gt;='Parâmetros'!$B$9,"Campanha promocional","Reduzir próxima compra"))))))))),"Revisar cadastro"))</f>
        <v/>
      </c>
      <c r="Q44" s="22" t="n"/>
      <c r="R44" s="22" t="n"/>
      <c r="S44" s="26" t="n"/>
      <c r="T44" s="22" t="n"/>
      <c r="U44" s="30">
        <f>IF($A44="","",IF(COUNTIF($A$6:$A$155,$A44)&gt;1,"SKU duplicado",IF(OR($B44="",$C44="",$D44="",$E44="",$F44="",$G44="",$H44=""),"Preencher campos obrigatórios",IF($H44=0,"Revisar custo unitário",IF(AND($J44&gt;0,$I44&lt;&gt;"",$M44&lt;0),"Validade vencida",IF(AND($J44&gt;0,$Q44=""),"Definir destinação",IF(AND($J44&gt;0,$Q44&lt;&gt;"",$S44=""),"Informar data da decisão",IF(AND($J44&gt;0,OR($R44="",$R44="Não iniciada")),"Ação pendente",IF(AND($J44=0,$Q44&lt;&gt;"",$Q44&lt;&gt;"Sem ação"),"Revisar destinação","OK")))))))))</f>
        <v/>
      </c>
    </row>
    <row r="45" ht="24" customHeight="1">
      <c r="A45" s="22" t="n"/>
      <c r="B45" s="22" t="n"/>
      <c r="C45" s="22" t="n"/>
      <c r="D45" s="22" t="n"/>
      <c r="E45" s="23" t="n"/>
      <c r="F45" s="23" t="n"/>
      <c r="G45" s="41" t="n"/>
      <c r="H45" s="25" t="n"/>
      <c r="I45" s="26" t="n"/>
      <c r="J45" s="27">
        <f>IF($A45="","",IF(OR($E45="",$F45=""),"",IFERROR(MAX($E45-$F45,0),"")))</f>
        <v/>
      </c>
      <c r="K45" s="42">
        <f>IF($A45="","",IF(OR($J45="",$F45&lt;=0),"",IFERROR($J45/$F45,"")))</f>
        <v/>
      </c>
      <c r="L45" s="29">
        <f>IF($A45="","",IF(OR($J45="",$H45=""),"",IFERROR($J45*$H45,"")))</f>
        <v/>
      </c>
      <c r="M45" s="27">
        <f>IF($A45="","",IF($I45="","",IFERROR($I45-'Parâmetros'!$B$3,"")))</f>
        <v/>
      </c>
      <c r="N45" s="30">
        <f>IF($A45="","",IF($I45="","Sem validade informada",IF($M45="","Revisar validade",IF($M45&lt;0,"Vencida",IF($M45&lt;='Parâmetros'!$B$4,"Validade crítica",IF($M45&lt;='Parâmetros'!$B$5,"Validade em atenção","Validade regular"))))))</f>
        <v/>
      </c>
      <c r="O45" s="30">
        <f>IF($A45="","",IFERROR(IF(OR($J45="",$D45="",$G45="",$H45=""),"Revisar cadastro",IF($J45=0,"Sem excesso",IF(OR(AND($I45&lt;&gt;"",$M45&lt;='Parâmetros'!$B$4),$G45&gt;='Parâmetros'!$B$7),"Crítica",IF(OR(AND($I45&lt;&gt;"",$M45&lt;='Parâmetros'!$B$5),$G45&gt;='Parâmetros'!$B$6,$L45&gt;='Parâmetros'!$B$9),"Alta",IF(OR($L45&gt;='Parâmetros'!$B$8,AND($K45&lt;&gt;"",$K45&gt;='Parâmetros'!$B$10)),"Média","Baixa"))))),"Revisar cadastro"))</f>
        <v/>
      </c>
      <c r="P45" s="30">
        <f>IF($A45="","",IFERROR(IF($J45="","Revisar cadastro",IF($J45=0,"Sem ação",IF(AND($I45&lt;&gt;"",$M45&lt;0),"Segregar para avaliação interna",IF(AND($I45&lt;&gt;"",$M45&lt;='Parâmetros'!$B$4),"Liquidação imediata",IF($D45="Descontinuado","Liquidação de ponta",IF(AND($I45&lt;&gt;"",$M45&lt;='Parâmetros'!$B$5),"Campanha promocional",IF($D45="Sazonal","Campanha promocional",IF($G45&gt;='Parâmetros'!$B$7,"Suspender reposição",IF($L45&gt;='Parâmetros'!$B$9,"Campanha promocional","Reduzir próxima compra"))))))))),"Revisar cadastro"))</f>
        <v/>
      </c>
      <c r="Q45" s="22" t="n"/>
      <c r="R45" s="22" t="n"/>
      <c r="S45" s="26" t="n"/>
      <c r="T45" s="22" t="n"/>
      <c r="U45" s="30">
        <f>IF($A45="","",IF(COUNTIF($A$6:$A$155,$A45)&gt;1,"SKU duplicado",IF(OR($B45="",$C45="",$D45="",$E45="",$F45="",$G45="",$H45=""),"Preencher campos obrigatórios",IF($H45=0,"Revisar custo unitário",IF(AND($J45&gt;0,$I45&lt;&gt;"",$M45&lt;0),"Validade vencida",IF(AND($J45&gt;0,$Q45=""),"Definir destinação",IF(AND($J45&gt;0,$Q45&lt;&gt;"",$S45=""),"Informar data da decisão",IF(AND($J45&gt;0,OR($R45="",$R45="Não iniciada")),"Ação pendente",IF(AND($J45=0,$Q45&lt;&gt;"",$Q45&lt;&gt;"Sem ação"),"Revisar destinação","OK")))))))))</f>
        <v/>
      </c>
    </row>
    <row r="46" ht="24" customHeight="1">
      <c r="A46" s="22" t="n"/>
      <c r="B46" s="22" t="n"/>
      <c r="C46" s="22" t="n"/>
      <c r="D46" s="22" t="n"/>
      <c r="E46" s="23" t="n"/>
      <c r="F46" s="23" t="n"/>
      <c r="G46" s="41" t="n"/>
      <c r="H46" s="25" t="n"/>
      <c r="I46" s="26" t="n"/>
      <c r="J46" s="27">
        <f>IF($A46="","",IF(OR($E46="",$F46=""),"",IFERROR(MAX($E46-$F46,0),"")))</f>
        <v/>
      </c>
      <c r="K46" s="42">
        <f>IF($A46="","",IF(OR($J46="",$F46&lt;=0),"",IFERROR($J46/$F46,"")))</f>
        <v/>
      </c>
      <c r="L46" s="29">
        <f>IF($A46="","",IF(OR($J46="",$H46=""),"",IFERROR($J46*$H46,"")))</f>
        <v/>
      </c>
      <c r="M46" s="27">
        <f>IF($A46="","",IF($I46="","",IFERROR($I46-'Parâmetros'!$B$3,"")))</f>
        <v/>
      </c>
      <c r="N46" s="30">
        <f>IF($A46="","",IF($I46="","Sem validade informada",IF($M46="","Revisar validade",IF($M46&lt;0,"Vencida",IF($M46&lt;='Parâmetros'!$B$4,"Validade crítica",IF($M46&lt;='Parâmetros'!$B$5,"Validade em atenção","Validade regular"))))))</f>
        <v/>
      </c>
      <c r="O46" s="30">
        <f>IF($A46="","",IFERROR(IF(OR($J46="",$D46="",$G46="",$H46=""),"Revisar cadastro",IF($J46=0,"Sem excesso",IF(OR(AND($I46&lt;&gt;"",$M46&lt;='Parâmetros'!$B$4),$G46&gt;='Parâmetros'!$B$7),"Crítica",IF(OR(AND($I46&lt;&gt;"",$M46&lt;='Parâmetros'!$B$5),$G46&gt;='Parâmetros'!$B$6,$L46&gt;='Parâmetros'!$B$9),"Alta",IF(OR($L46&gt;='Parâmetros'!$B$8,AND($K46&lt;&gt;"",$K46&gt;='Parâmetros'!$B$10)),"Média","Baixa"))))),"Revisar cadastro"))</f>
        <v/>
      </c>
      <c r="P46" s="30">
        <f>IF($A46="","",IFERROR(IF($J46="","Revisar cadastro",IF($J46=0,"Sem ação",IF(AND($I46&lt;&gt;"",$M46&lt;0),"Segregar para avaliação interna",IF(AND($I46&lt;&gt;"",$M46&lt;='Parâmetros'!$B$4),"Liquidação imediata",IF($D46="Descontinuado","Liquidação de ponta",IF(AND($I46&lt;&gt;"",$M46&lt;='Parâmetros'!$B$5),"Campanha promocional",IF($D46="Sazonal","Campanha promocional",IF($G46&gt;='Parâmetros'!$B$7,"Suspender reposição",IF($L46&gt;='Parâmetros'!$B$9,"Campanha promocional","Reduzir próxima compra"))))))))),"Revisar cadastro"))</f>
        <v/>
      </c>
      <c r="Q46" s="22" t="n"/>
      <c r="R46" s="22" t="n"/>
      <c r="S46" s="26" t="n"/>
      <c r="T46" s="22" t="n"/>
      <c r="U46" s="30">
        <f>IF($A46="","",IF(COUNTIF($A$6:$A$155,$A46)&gt;1,"SKU duplicado",IF(OR($B46="",$C46="",$D46="",$E46="",$F46="",$G46="",$H46=""),"Preencher campos obrigatórios",IF($H46=0,"Revisar custo unitário",IF(AND($J46&gt;0,$I46&lt;&gt;"",$M46&lt;0),"Validade vencida",IF(AND($J46&gt;0,$Q46=""),"Definir destinação",IF(AND($J46&gt;0,$Q46&lt;&gt;"",$S46=""),"Informar data da decisão",IF(AND($J46&gt;0,OR($R46="",$R46="Não iniciada")),"Ação pendente",IF(AND($J46=0,$Q46&lt;&gt;"",$Q46&lt;&gt;"Sem ação"),"Revisar destinação","OK")))))))))</f>
        <v/>
      </c>
    </row>
    <row r="47" ht="24" customHeight="1">
      <c r="A47" s="22" t="n"/>
      <c r="B47" s="22" t="n"/>
      <c r="C47" s="22" t="n"/>
      <c r="D47" s="22" t="n"/>
      <c r="E47" s="23" t="n"/>
      <c r="F47" s="23" t="n"/>
      <c r="G47" s="41" t="n"/>
      <c r="H47" s="25" t="n"/>
      <c r="I47" s="26" t="n"/>
      <c r="J47" s="27">
        <f>IF($A47="","",IF(OR($E47="",$F47=""),"",IFERROR(MAX($E47-$F47,0),"")))</f>
        <v/>
      </c>
      <c r="K47" s="42">
        <f>IF($A47="","",IF(OR($J47="",$F47&lt;=0),"",IFERROR($J47/$F47,"")))</f>
        <v/>
      </c>
      <c r="L47" s="29">
        <f>IF($A47="","",IF(OR($J47="",$H47=""),"",IFERROR($J47*$H47,"")))</f>
        <v/>
      </c>
      <c r="M47" s="27">
        <f>IF($A47="","",IF($I47="","",IFERROR($I47-'Parâmetros'!$B$3,"")))</f>
        <v/>
      </c>
      <c r="N47" s="30">
        <f>IF($A47="","",IF($I47="","Sem validade informada",IF($M47="","Revisar validade",IF($M47&lt;0,"Vencida",IF($M47&lt;='Parâmetros'!$B$4,"Validade crítica",IF($M47&lt;='Parâmetros'!$B$5,"Validade em atenção","Validade regular"))))))</f>
        <v/>
      </c>
      <c r="O47" s="30">
        <f>IF($A47="","",IFERROR(IF(OR($J47="",$D47="",$G47="",$H47=""),"Revisar cadastro",IF($J47=0,"Sem excesso",IF(OR(AND($I47&lt;&gt;"",$M47&lt;='Parâmetros'!$B$4),$G47&gt;='Parâmetros'!$B$7),"Crítica",IF(OR(AND($I47&lt;&gt;"",$M47&lt;='Parâmetros'!$B$5),$G47&gt;='Parâmetros'!$B$6,$L47&gt;='Parâmetros'!$B$9),"Alta",IF(OR($L47&gt;='Parâmetros'!$B$8,AND($K47&lt;&gt;"",$K47&gt;='Parâmetros'!$B$10)),"Média","Baixa"))))),"Revisar cadastro"))</f>
        <v/>
      </c>
      <c r="P47" s="30">
        <f>IF($A47="","",IFERROR(IF($J47="","Revisar cadastro",IF($J47=0,"Sem ação",IF(AND($I47&lt;&gt;"",$M47&lt;0),"Segregar para avaliação interna",IF(AND($I47&lt;&gt;"",$M47&lt;='Parâmetros'!$B$4),"Liquidação imediata",IF($D47="Descontinuado","Liquidação de ponta",IF(AND($I47&lt;&gt;"",$M47&lt;='Parâmetros'!$B$5),"Campanha promocional",IF($D47="Sazonal","Campanha promocional",IF($G47&gt;='Parâmetros'!$B$7,"Suspender reposição",IF($L47&gt;='Parâmetros'!$B$9,"Campanha promocional","Reduzir próxima compra"))))))))),"Revisar cadastro"))</f>
        <v/>
      </c>
      <c r="Q47" s="22" t="n"/>
      <c r="R47" s="22" t="n"/>
      <c r="S47" s="26" t="n"/>
      <c r="T47" s="22" t="n"/>
      <c r="U47" s="30">
        <f>IF($A47="","",IF(COUNTIF($A$6:$A$155,$A47)&gt;1,"SKU duplicado",IF(OR($B47="",$C47="",$D47="",$E47="",$F47="",$G47="",$H47=""),"Preencher campos obrigatórios",IF($H47=0,"Revisar custo unitário",IF(AND($J47&gt;0,$I47&lt;&gt;"",$M47&lt;0),"Validade vencida",IF(AND($J47&gt;0,$Q47=""),"Definir destinação",IF(AND($J47&gt;0,$Q47&lt;&gt;"",$S47=""),"Informar data da decisão",IF(AND($J47&gt;0,OR($R47="",$R47="Não iniciada")),"Ação pendente",IF(AND($J47=0,$Q47&lt;&gt;"",$Q47&lt;&gt;"Sem ação"),"Revisar destinação","OK")))))))))</f>
        <v/>
      </c>
    </row>
    <row r="48" ht="24" customHeight="1">
      <c r="A48" s="22" t="n"/>
      <c r="B48" s="22" t="n"/>
      <c r="C48" s="22" t="n"/>
      <c r="D48" s="22" t="n"/>
      <c r="E48" s="23" t="n"/>
      <c r="F48" s="23" t="n"/>
      <c r="G48" s="41" t="n"/>
      <c r="H48" s="25" t="n"/>
      <c r="I48" s="26" t="n"/>
      <c r="J48" s="27">
        <f>IF($A48="","",IF(OR($E48="",$F48=""),"",IFERROR(MAX($E48-$F48,0),"")))</f>
        <v/>
      </c>
      <c r="K48" s="42">
        <f>IF($A48="","",IF(OR($J48="",$F48&lt;=0),"",IFERROR($J48/$F48,"")))</f>
        <v/>
      </c>
      <c r="L48" s="29">
        <f>IF($A48="","",IF(OR($J48="",$H48=""),"",IFERROR($J48*$H48,"")))</f>
        <v/>
      </c>
      <c r="M48" s="27">
        <f>IF($A48="","",IF($I48="","",IFERROR($I48-'Parâmetros'!$B$3,"")))</f>
        <v/>
      </c>
      <c r="N48" s="30">
        <f>IF($A48="","",IF($I48="","Sem validade informada",IF($M48="","Revisar validade",IF($M48&lt;0,"Vencida",IF($M48&lt;='Parâmetros'!$B$4,"Validade crítica",IF($M48&lt;='Parâmetros'!$B$5,"Validade em atenção","Validade regular"))))))</f>
        <v/>
      </c>
      <c r="O48" s="30">
        <f>IF($A48="","",IFERROR(IF(OR($J48="",$D48="",$G48="",$H48=""),"Revisar cadastro",IF($J48=0,"Sem excesso",IF(OR(AND($I48&lt;&gt;"",$M48&lt;='Parâmetros'!$B$4),$G48&gt;='Parâmetros'!$B$7),"Crítica",IF(OR(AND($I48&lt;&gt;"",$M48&lt;='Parâmetros'!$B$5),$G48&gt;='Parâmetros'!$B$6,$L48&gt;='Parâmetros'!$B$9),"Alta",IF(OR($L48&gt;='Parâmetros'!$B$8,AND($K48&lt;&gt;"",$K48&gt;='Parâmetros'!$B$10)),"Média","Baixa"))))),"Revisar cadastro"))</f>
        <v/>
      </c>
      <c r="P48" s="30">
        <f>IF($A48="","",IFERROR(IF($J48="","Revisar cadastro",IF($J48=0,"Sem ação",IF(AND($I48&lt;&gt;"",$M48&lt;0),"Segregar para avaliação interna",IF(AND($I48&lt;&gt;"",$M48&lt;='Parâmetros'!$B$4),"Liquidação imediata",IF($D48="Descontinuado","Liquidação de ponta",IF(AND($I48&lt;&gt;"",$M48&lt;='Parâmetros'!$B$5),"Campanha promocional",IF($D48="Sazonal","Campanha promocional",IF($G48&gt;='Parâmetros'!$B$7,"Suspender reposição",IF($L48&gt;='Parâmetros'!$B$9,"Campanha promocional","Reduzir próxima compra"))))))))),"Revisar cadastro"))</f>
        <v/>
      </c>
      <c r="Q48" s="22" t="n"/>
      <c r="R48" s="22" t="n"/>
      <c r="S48" s="26" t="n"/>
      <c r="T48" s="22" t="n"/>
      <c r="U48" s="30">
        <f>IF($A48="","",IF(COUNTIF($A$6:$A$155,$A48)&gt;1,"SKU duplicado",IF(OR($B48="",$C48="",$D48="",$E48="",$F48="",$G48="",$H48=""),"Preencher campos obrigatórios",IF($H48=0,"Revisar custo unitário",IF(AND($J48&gt;0,$I48&lt;&gt;"",$M48&lt;0),"Validade vencida",IF(AND($J48&gt;0,$Q48=""),"Definir destinação",IF(AND($J48&gt;0,$Q48&lt;&gt;"",$S48=""),"Informar data da decisão",IF(AND($J48&gt;0,OR($R48="",$R48="Não iniciada")),"Ação pendente",IF(AND($J48=0,$Q48&lt;&gt;"",$Q48&lt;&gt;"Sem ação"),"Revisar destinação","OK")))))))))</f>
        <v/>
      </c>
    </row>
    <row r="49" ht="24" customHeight="1">
      <c r="A49" s="22" t="n"/>
      <c r="B49" s="22" t="n"/>
      <c r="C49" s="22" t="n"/>
      <c r="D49" s="22" t="n"/>
      <c r="E49" s="23" t="n"/>
      <c r="F49" s="23" t="n"/>
      <c r="G49" s="41" t="n"/>
      <c r="H49" s="25" t="n"/>
      <c r="I49" s="26" t="n"/>
      <c r="J49" s="27">
        <f>IF($A49="","",IF(OR($E49="",$F49=""),"",IFERROR(MAX($E49-$F49,0),"")))</f>
        <v/>
      </c>
      <c r="K49" s="42">
        <f>IF($A49="","",IF(OR($J49="",$F49&lt;=0),"",IFERROR($J49/$F49,"")))</f>
        <v/>
      </c>
      <c r="L49" s="29">
        <f>IF($A49="","",IF(OR($J49="",$H49=""),"",IFERROR($J49*$H49,"")))</f>
        <v/>
      </c>
      <c r="M49" s="27">
        <f>IF($A49="","",IF($I49="","",IFERROR($I49-'Parâmetros'!$B$3,"")))</f>
        <v/>
      </c>
      <c r="N49" s="30">
        <f>IF($A49="","",IF($I49="","Sem validade informada",IF($M49="","Revisar validade",IF($M49&lt;0,"Vencida",IF($M49&lt;='Parâmetros'!$B$4,"Validade crítica",IF($M49&lt;='Parâmetros'!$B$5,"Validade em atenção","Validade regular"))))))</f>
        <v/>
      </c>
      <c r="O49" s="30">
        <f>IF($A49="","",IFERROR(IF(OR($J49="",$D49="",$G49="",$H49=""),"Revisar cadastro",IF($J49=0,"Sem excesso",IF(OR(AND($I49&lt;&gt;"",$M49&lt;='Parâmetros'!$B$4),$G49&gt;='Parâmetros'!$B$7),"Crítica",IF(OR(AND($I49&lt;&gt;"",$M49&lt;='Parâmetros'!$B$5),$G49&gt;='Parâmetros'!$B$6,$L49&gt;='Parâmetros'!$B$9),"Alta",IF(OR($L49&gt;='Parâmetros'!$B$8,AND($K49&lt;&gt;"",$K49&gt;='Parâmetros'!$B$10)),"Média","Baixa"))))),"Revisar cadastro"))</f>
        <v/>
      </c>
      <c r="P49" s="30">
        <f>IF($A49="","",IFERROR(IF($J49="","Revisar cadastro",IF($J49=0,"Sem ação",IF(AND($I49&lt;&gt;"",$M49&lt;0),"Segregar para avaliação interna",IF(AND($I49&lt;&gt;"",$M49&lt;='Parâmetros'!$B$4),"Liquidação imediata",IF($D49="Descontinuado","Liquidação de ponta",IF(AND($I49&lt;&gt;"",$M49&lt;='Parâmetros'!$B$5),"Campanha promocional",IF($D49="Sazonal","Campanha promocional",IF($G49&gt;='Parâmetros'!$B$7,"Suspender reposição",IF($L49&gt;='Parâmetros'!$B$9,"Campanha promocional","Reduzir próxima compra"))))))))),"Revisar cadastro"))</f>
        <v/>
      </c>
      <c r="Q49" s="22" t="n"/>
      <c r="R49" s="22" t="n"/>
      <c r="S49" s="26" t="n"/>
      <c r="T49" s="22" t="n"/>
      <c r="U49" s="30">
        <f>IF($A49="","",IF(COUNTIF($A$6:$A$155,$A49)&gt;1,"SKU duplicado",IF(OR($B49="",$C49="",$D49="",$E49="",$F49="",$G49="",$H49=""),"Preencher campos obrigatórios",IF($H49=0,"Revisar custo unitário",IF(AND($J49&gt;0,$I49&lt;&gt;"",$M49&lt;0),"Validade vencida",IF(AND($J49&gt;0,$Q49=""),"Definir destinação",IF(AND($J49&gt;0,$Q49&lt;&gt;"",$S49=""),"Informar data da decisão",IF(AND($J49&gt;0,OR($R49="",$R49="Não iniciada")),"Ação pendente",IF(AND($J49=0,$Q49&lt;&gt;"",$Q49&lt;&gt;"Sem ação"),"Revisar destinação","OK")))))))))</f>
        <v/>
      </c>
    </row>
    <row r="50" ht="24" customHeight="1">
      <c r="A50" s="22" t="n"/>
      <c r="B50" s="22" t="n"/>
      <c r="C50" s="22" t="n"/>
      <c r="D50" s="22" t="n"/>
      <c r="E50" s="23" t="n"/>
      <c r="F50" s="23" t="n"/>
      <c r="G50" s="41" t="n"/>
      <c r="H50" s="25" t="n"/>
      <c r="I50" s="26" t="n"/>
      <c r="J50" s="27">
        <f>IF($A50="","",IF(OR($E50="",$F50=""),"",IFERROR(MAX($E50-$F50,0),"")))</f>
        <v/>
      </c>
      <c r="K50" s="42">
        <f>IF($A50="","",IF(OR($J50="",$F50&lt;=0),"",IFERROR($J50/$F50,"")))</f>
        <v/>
      </c>
      <c r="L50" s="29">
        <f>IF($A50="","",IF(OR($J50="",$H50=""),"",IFERROR($J50*$H50,"")))</f>
        <v/>
      </c>
      <c r="M50" s="27">
        <f>IF($A50="","",IF($I50="","",IFERROR($I50-'Parâmetros'!$B$3,"")))</f>
        <v/>
      </c>
      <c r="N50" s="30">
        <f>IF($A50="","",IF($I50="","Sem validade informada",IF($M50="","Revisar validade",IF($M50&lt;0,"Vencida",IF($M50&lt;='Parâmetros'!$B$4,"Validade crítica",IF($M50&lt;='Parâmetros'!$B$5,"Validade em atenção","Validade regular"))))))</f>
        <v/>
      </c>
      <c r="O50" s="30">
        <f>IF($A50="","",IFERROR(IF(OR($J50="",$D50="",$G50="",$H50=""),"Revisar cadastro",IF($J50=0,"Sem excesso",IF(OR(AND($I50&lt;&gt;"",$M50&lt;='Parâmetros'!$B$4),$G50&gt;='Parâmetros'!$B$7),"Crítica",IF(OR(AND($I50&lt;&gt;"",$M50&lt;='Parâmetros'!$B$5),$G50&gt;='Parâmetros'!$B$6,$L50&gt;='Parâmetros'!$B$9),"Alta",IF(OR($L50&gt;='Parâmetros'!$B$8,AND($K50&lt;&gt;"",$K50&gt;='Parâmetros'!$B$10)),"Média","Baixa"))))),"Revisar cadastro"))</f>
        <v/>
      </c>
      <c r="P50" s="30">
        <f>IF($A50="","",IFERROR(IF($J50="","Revisar cadastro",IF($J50=0,"Sem ação",IF(AND($I50&lt;&gt;"",$M50&lt;0),"Segregar para avaliação interna",IF(AND($I50&lt;&gt;"",$M50&lt;='Parâmetros'!$B$4),"Liquidação imediata",IF($D50="Descontinuado","Liquidação de ponta",IF(AND($I50&lt;&gt;"",$M50&lt;='Parâmetros'!$B$5),"Campanha promocional",IF($D50="Sazonal","Campanha promocional",IF($G50&gt;='Parâmetros'!$B$7,"Suspender reposição",IF($L50&gt;='Parâmetros'!$B$9,"Campanha promocional","Reduzir próxima compra"))))))))),"Revisar cadastro"))</f>
        <v/>
      </c>
      <c r="Q50" s="22" t="n"/>
      <c r="R50" s="22" t="n"/>
      <c r="S50" s="26" t="n"/>
      <c r="T50" s="22" t="n"/>
      <c r="U50" s="30">
        <f>IF($A50="","",IF(COUNTIF($A$6:$A$155,$A50)&gt;1,"SKU duplicado",IF(OR($B50="",$C50="",$D50="",$E50="",$F50="",$G50="",$H50=""),"Preencher campos obrigatórios",IF($H50=0,"Revisar custo unitário",IF(AND($J50&gt;0,$I50&lt;&gt;"",$M50&lt;0),"Validade vencida",IF(AND($J50&gt;0,$Q50=""),"Definir destinação",IF(AND($J50&gt;0,$Q50&lt;&gt;"",$S50=""),"Informar data da decisão",IF(AND($J50&gt;0,OR($R50="",$R50="Não iniciada")),"Ação pendente",IF(AND($J50=0,$Q50&lt;&gt;"",$Q50&lt;&gt;"Sem ação"),"Revisar destinação","OK")))))))))</f>
        <v/>
      </c>
    </row>
    <row r="51" ht="24" customHeight="1">
      <c r="A51" s="22" t="n"/>
      <c r="B51" s="22" t="n"/>
      <c r="C51" s="22" t="n"/>
      <c r="D51" s="22" t="n"/>
      <c r="E51" s="23" t="n"/>
      <c r="F51" s="23" t="n"/>
      <c r="G51" s="41" t="n"/>
      <c r="H51" s="25" t="n"/>
      <c r="I51" s="26" t="n"/>
      <c r="J51" s="27">
        <f>IF($A51="","",IF(OR($E51="",$F51=""),"",IFERROR(MAX($E51-$F51,0),"")))</f>
        <v/>
      </c>
      <c r="K51" s="42">
        <f>IF($A51="","",IF(OR($J51="",$F51&lt;=0),"",IFERROR($J51/$F51,"")))</f>
        <v/>
      </c>
      <c r="L51" s="29">
        <f>IF($A51="","",IF(OR($J51="",$H51=""),"",IFERROR($J51*$H51,"")))</f>
        <v/>
      </c>
      <c r="M51" s="27">
        <f>IF($A51="","",IF($I51="","",IFERROR($I51-'Parâmetros'!$B$3,"")))</f>
        <v/>
      </c>
      <c r="N51" s="30">
        <f>IF($A51="","",IF($I51="","Sem validade informada",IF($M51="","Revisar validade",IF($M51&lt;0,"Vencida",IF($M51&lt;='Parâmetros'!$B$4,"Validade crítica",IF($M51&lt;='Parâmetros'!$B$5,"Validade em atenção","Validade regular"))))))</f>
        <v/>
      </c>
      <c r="O51" s="30">
        <f>IF($A51="","",IFERROR(IF(OR($J51="",$D51="",$G51="",$H51=""),"Revisar cadastro",IF($J51=0,"Sem excesso",IF(OR(AND($I51&lt;&gt;"",$M51&lt;='Parâmetros'!$B$4),$G51&gt;='Parâmetros'!$B$7),"Crítica",IF(OR(AND($I51&lt;&gt;"",$M51&lt;='Parâmetros'!$B$5),$G51&gt;='Parâmetros'!$B$6,$L51&gt;='Parâmetros'!$B$9),"Alta",IF(OR($L51&gt;='Parâmetros'!$B$8,AND($K51&lt;&gt;"",$K51&gt;='Parâmetros'!$B$10)),"Média","Baixa"))))),"Revisar cadastro"))</f>
        <v/>
      </c>
      <c r="P51" s="30">
        <f>IF($A51="","",IFERROR(IF($J51="","Revisar cadastro",IF($J51=0,"Sem ação",IF(AND($I51&lt;&gt;"",$M51&lt;0),"Segregar para avaliação interna",IF(AND($I51&lt;&gt;"",$M51&lt;='Parâmetros'!$B$4),"Liquidação imediata",IF($D51="Descontinuado","Liquidação de ponta",IF(AND($I51&lt;&gt;"",$M51&lt;='Parâmetros'!$B$5),"Campanha promocional",IF($D51="Sazonal","Campanha promocional",IF($G51&gt;='Parâmetros'!$B$7,"Suspender reposição",IF($L51&gt;='Parâmetros'!$B$9,"Campanha promocional","Reduzir próxima compra"))))))))),"Revisar cadastro"))</f>
        <v/>
      </c>
      <c r="Q51" s="22" t="n"/>
      <c r="R51" s="22" t="n"/>
      <c r="S51" s="26" t="n"/>
      <c r="T51" s="22" t="n"/>
      <c r="U51" s="30">
        <f>IF($A51="","",IF(COUNTIF($A$6:$A$155,$A51)&gt;1,"SKU duplicado",IF(OR($B51="",$C51="",$D51="",$E51="",$F51="",$G51="",$H51=""),"Preencher campos obrigatórios",IF($H51=0,"Revisar custo unitário",IF(AND($J51&gt;0,$I51&lt;&gt;"",$M51&lt;0),"Validade vencida",IF(AND($J51&gt;0,$Q51=""),"Definir destinação",IF(AND($J51&gt;0,$Q51&lt;&gt;"",$S51=""),"Informar data da decisão",IF(AND($J51&gt;0,OR($R51="",$R51="Não iniciada")),"Ação pendente",IF(AND($J51=0,$Q51&lt;&gt;"",$Q51&lt;&gt;"Sem ação"),"Revisar destinação","OK")))))))))</f>
        <v/>
      </c>
    </row>
    <row r="52" ht="24" customHeight="1">
      <c r="A52" s="22" t="n"/>
      <c r="B52" s="22" t="n"/>
      <c r="C52" s="22" t="n"/>
      <c r="D52" s="22" t="n"/>
      <c r="E52" s="23" t="n"/>
      <c r="F52" s="23" t="n"/>
      <c r="G52" s="41" t="n"/>
      <c r="H52" s="25" t="n"/>
      <c r="I52" s="26" t="n"/>
      <c r="J52" s="27">
        <f>IF($A52="","",IF(OR($E52="",$F52=""),"",IFERROR(MAX($E52-$F52,0),"")))</f>
        <v/>
      </c>
      <c r="K52" s="42">
        <f>IF($A52="","",IF(OR($J52="",$F52&lt;=0),"",IFERROR($J52/$F52,"")))</f>
        <v/>
      </c>
      <c r="L52" s="29">
        <f>IF($A52="","",IF(OR($J52="",$H52=""),"",IFERROR($J52*$H52,"")))</f>
        <v/>
      </c>
      <c r="M52" s="27">
        <f>IF($A52="","",IF($I52="","",IFERROR($I52-'Parâmetros'!$B$3,"")))</f>
        <v/>
      </c>
      <c r="N52" s="30">
        <f>IF($A52="","",IF($I52="","Sem validade informada",IF($M52="","Revisar validade",IF($M52&lt;0,"Vencida",IF($M52&lt;='Parâmetros'!$B$4,"Validade crítica",IF($M52&lt;='Parâmetros'!$B$5,"Validade em atenção","Validade regular"))))))</f>
        <v/>
      </c>
      <c r="O52" s="30">
        <f>IF($A52="","",IFERROR(IF(OR($J52="",$D52="",$G52="",$H52=""),"Revisar cadastro",IF($J52=0,"Sem excesso",IF(OR(AND($I52&lt;&gt;"",$M52&lt;='Parâmetros'!$B$4),$G52&gt;='Parâmetros'!$B$7),"Crítica",IF(OR(AND($I52&lt;&gt;"",$M52&lt;='Parâmetros'!$B$5),$G52&gt;='Parâmetros'!$B$6,$L52&gt;='Parâmetros'!$B$9),"Alta",IF(OR($L52&gt;='Parâmetros'!$B$8,AND($K52&lt;&gt;"",$K52&gt;='Parâmetros'!$B$10)),"Média","Baixa"))))),"Revisar cadastro"))</f>
        <v/>
      </c>
      <c r="P52" s="30">
        <f>IF($A52="","",IFERROR(IF($J52="","Revisar cadastro",IF($J52=0,"Sem ação",IF(AND($I52&lt;&gt;"",$M52&lt;0),"Segregar para avaliação interna",IF(AND($I52&lt;&gt;"",$M52&lt;='Parâmetros'!$B$4),"Liquidação imediata",IF($D52="Descontinuado","Liquidação de ponta",IF(AND($I52&lt;&gt;"",$M52&lt;='Parâmetros'!$B$5),"Campanha promocional",IF($D52="Sazonal","Campanha promocional",IF($G52&gt;='Parâmetros'!$B$7,"Suspender reposição",IF($L52&gt;='Parâmetros'!$B$9,"Campanha promocional","Reduzir próxima compra"))))))))),"Revisar cadastro"))</f>
        <v/>
      </c>
      <c r="Q52" s="22" t="n"/>
      <c r="R52" s="22" t="n"/>
      <c r="S52" s="26" t="n"/>
      <c r="T52" s="22" t="n"/>
      <c r="U52" s="30">
        <f>IF($A52="","",IF(COUNTIF($A$6:$A$155,$A52)&gt;1,"SKU duplicado",IF(OR($B52="",$C52="",$D52="",$E52="",$F52="",$G52="",$H52=""),"Preencher campos obrigatórios",IF($H52=0,"Revisar custo unitário",IF(AND($J52&gt;0,$I52&lt;&gt;"",$M52&lt;0),"Validade vencida",IF(AND($J52&gt;0,$Q52=""),"Definir destinação",IF(AND($J52&gt;0,$Q52&lt;&gt;"",$S52=""),"Informar data da decisão",IF(AND($J52&gt;0,OR($R52="",$R52="Não iniciada")),"Ação pendente",IF(AND($J52=0,$Q52&lt;&gt;"",$Q52&lt;&gt;"Sem ação"),"Revisar destinação","OK")))))))))</f>
        <v/>
      </c>
    </row>
    <row r="53" ht="24" customHeight="1">
      <c r="A53" s="22" t="n"/>
      <c r="B53" s="22" t="n"/>
      <c r="C53" s="22" t="n"/>
      <c r="D53" s="22" t="n"/>
      <c r="E53" s="23" t="n"/>
      <c r="F53" s="23" t="n"/>
      <c r="G53" s="41" t="n"/>
      <c r="H53" s="25" t="n"/>
      <c r="I53" s="26" t="n"/>
      <c r="J53" s="27">
        <f>IF($A53="","",IF(OR($E53="",$F53=""),"",IFERROR(MAX($E53-$F53,0),"")))</f>
        <v/>
      </c>
      <c r="K53" s="42">
        <f>IF($A53="","",IF(OR($J53="",$F53&lt;=0),"",IFERROR($J53/$F53,"")))</f>
        <v/>
      </c>
      <c r="L53" s="29">
        <f>IF($A53="","",IF(OR($J53="",$H53=""),"",IFERROR($J53*$H53,"")))</f>
        <v/>
      </c>
      <c r="M53" s="27">
        <f>IF($A53="","",IF($I53="","",IFERROR($I53-'Parâmetros'!$B$3,"")))</f>
        <v/>
      </c>
      <c r="N53" s="30">
        <f>IF($A53="","",IF($I53="","Sem validade informada",IF($M53="","Revisar validade",IF($M53&lt;0,"Vencida",IF($M53&lt;='Parâmetros'!$B$4,"Validade crítica",IF($M53&lt;='Parâmetros'!$B$5,"Validade em atenção","Validade regular"))))))</f>
        <v/>
      </c>
      <c r="O53" s="30">
        <f>IF($A53="","",IFERROR(IF(OR($J53="",$D53="",$G53="",$H53=""),"Revisar cadastro",IF($J53=0,"Sem excesso",IF(OR(AND($I53&lt;&gt;"",$M53&lt;='Parâmetros'!$B$4),$G53&gt;='Parâmetros'!$B$7),"Crítica",IF(OR(AND($I53&lt;&gt;"",$M53&lt;='Parâmetros'!$B$5),$G53&gt;='Parâmetros'!$B$6,$L53&gt;='Parâmetros'!$B$9),"Alta",IF(OR($L53&gt;='Parâmetros'!$B$8,AND($K53&lt;&gt;"",$K53&gt;='Parâmetros'!$B$10)),"Média","Baixa"))))),"Revisar cadastro"))</f>
        <v/>
      </c>
      <c r="P53" s="30">
        <f>IF($A53="","",IFERROR(IF($J53="","Revisar cadastro",IF($J53=0,"Sem ação",IF(AND($I53&lt;&gt;"",$M53&lt;0),"Segregar para avaliação interna",IF(AND($I53&lt;&gt;"",$M53&lt;='Parâmetros'!$B$4),"Liquidação imediata",IF($D53="Descontinuado","Liquidação de ponta",IF(AND($I53&lt;&gt;"",$M53&lt;='Parâmetros'!$B$5),"Campanha promocional",IF($D53="Sazonal","Campanha promocional",IF($G53&gt;='Parâmetros'!$B$7,"Suspender reposição",IF($L53&gt;='Parâmetros'!$B$9,"Campanha promocional","Reduzir próxima compra"))))))))),"Revisar cadastro"))</f>
        <v/>
      </c>
      <c r="Q53" s="22" t="n"/>
      <c r="R53" s="22" t="n"/>
      <c r="S53" s="26" t="n"/>
      <c r="T53" s="22" t="n"/>
      <c r="U53" s="30">
        <f>IF($A53="","",IF(COUNTIF($A$6:$A$155,$A53)&gt;1,"SKU duplicado",IF(OR($B53="",$C53="",$D53="",$E53="",$F53="",$G53="",$H53=""),"Preencher campos obrigatórios",IF($H53=0,"Revisar custo unitário",IF(AND($J53&gt;0,$I53&lt;&gt;"",$M53&lt;0),"Validade vencida",IF(AND($J53&gt;0,$Q53=""),"Definir destinação",IF(AND($J53&gt;0,$Q53&lt;&gt;"",$S53=""),"Informar data da decisão",IF(AND($J53&gt;0,OR($R53="",$R53="Não iniciada")),"Ação pendente",IF(AND($J53=0,$Q53&lt;&gt;"",$Q53&lt;&gt;"Sem ação"),"Revisar destinação","OK")))))))))</f>
        <v/>
      </c>
    </row>
    <row r="54" ht="24" customHeight="1">
      <c r="A54" s="22" t="n"/>
      <c r="B54" s="22" t="n"/>
      <c r="C54" s="22" t="n"/>
      <c r="D54" s="22" t="n"/>
      <c r="E54" s="23" t="n"/>
      <c r="F54" s="23" t="n"/>
      <c r="G54" s="41" t="n"/>
      <c r="H54" s="25" t="n"/>
      <c r="I54" s="26" t="n"/>
      <c r="J54" s="27">
        <f>IF($A54="","",IF(OR($E54="",$F54=""),"",IFERROR(MAX($E54-$F54,0),"")))</f>
        <v/>
      </c>
      <c r="K54" s="42">
        <f>IF($A54="","",IF(OR($J54="",$F54&lt;=0),"",IFERROR($J54/$F54,"")))</f>
        <v/>
      </c>
      <c r="L54" s="29">
        <f>IF($A54="","",IF(OR($J54="",$H54=""),"",IFERROR($J54*$H54,"")))</f>
        <v/>
      </c>
      <c r="M54" s="27">
        <f>IF($A54="","",IF($I54="","",IFERROR($I54-'Parâmetros'!$B$3,"")))</f>
        <v/>
      </c>
      <c r="N54" s="30">
        <f>IF($A54="","",IF($I54="","Sem validade informada",IF($M54="","Revisar validade",IF($M54&lt;0,"Vencida",IF($M54&lt;='Parâmetros'!$B$4,"Validade crítica",IF($M54&lt;='Parâmetros'!$B$5,"Validade em atenção","Validade regular"))))))</f>
        <v/>
      </c>
      <c r="O54" s="30">
        <f>IF($A54="","",IFERROR(IF(OR($J54="",$D54="",$G54="",$H54=""),"Revisar cadastro",IF($J54=0,"Sem excesso",IF(OR(AND($I54&lt;&gt;"",$M54&lt;='Parâmetros'!$B$4),$G54&gt;='Parâmetros'!$B$7),"Crítica",IF(OR(AND($I54&lt;&gt;"",$M54&lt;='Parâmetros'!$B$5),$G54&gt;='Parâmetros'!$B$6,$L54&gt;='Parâmetros'!$B$9),"Alta",IF(OR($L54&gt;='Parâmetros'!$B$8,AND($K54&lt;&gt;"",$K54&gt;='Parâmetros'!$B$10)),"Média","Baixa"))))),"Revisar cadastro"))</f>
        <v/>
      </c>
      <c r="P54" s="30">
        <f>IF($A54="","",IFERROR(IF($J54="","Revisar cadastro",IF($J54=0,"Sem ação",IF(AND($I54&lt;&gt;"",$M54&lt;0),"Segregar para avaliação interna",IF(AND($I54&lt;&gt;"",$M54&lt;='Parâmetros'!$B$4),"Liquidação imediata",IF($D54="Descontinuado","Liquidação de ponta",IF(AND($I54&lt;&gt;"",$M54&lt;='Parâmetros'!$B$5),"Campanha promocional",IF($D54="Sazonal","Campanha promocional",IF($G54&gt;='Parâmetros'!$B$7,"Suspender reposição",IF($L54&gt;='Parâmetros'!$B$9,"Campanha promocional","Reduzir próxima compra"))))))))),"Revisar cadastro"))</f>
        <v/>
      </c>
      <c r="Q54" s="22" t="n"/>
      <c r="R54" s="22" t="n"/>
      <c r="S54" s="26" t="n"/>
      <c r="T54" s="22" t="n"/>
      <c r="U54" s="30">
        <f>IF($A54="","",IF(COUNTIF($A$6:$A$155,$A54)&gt;1,"SKU duplicado",IF(OR($B54="",$C54="",$D54="",$E54="",$F54="",$G54="",$H54=""),"Preencher campos obrigatórios",IF($H54=0,"Revisar custo unitário",IF(AND($J54&gt;0,$I54&lt;&gt;"",$M54&lt;0),"Validade vencida",IF(AND($J54&gt;0,$Q54=""),"Definir destinação",IF(AND($J54&gt;0,$Q54&lt;&gt;"",$S54=""),"Informar data da decisão",IF(AND($J54&gt;0,OR($R54="",$R54="Não iniciada")),"Ação pendente",IF(AND($J54=0,$Q54&lt;&gt;"",$Q54&lt;&gt;"Sem ação"),"Revisar destinação","OK")))))))))</f>
        <v/>
      </c>
    </row>
    <row r="55" ht="24" customHeight="1">
      <c r="A55" s="22" t="n"/>
      <c r="B55" s="22" t="n"/>
      <c r="C55" s="22" t="n"/>
      <c r="D55" s="22" t="n"/>
      <c r="E55" s="23" t="n"/>
      <c r="F55" s="23" t="n"/>
      <c r="G55" s="41" t="n"/>
      <c r="H55" s="25" t="n"/>
      <c r="I55" s="26" t="n"/>
      <c r="J55" s="27">
        <f>IF($A55="","",IF(OR($E55="",$F55=""),"",IFERROR(MAX($E55-$F55,0),"")))</f>
        <v/>
      </c>
      <c r="K55" s="42">
        <f>IF($A55="","",IF(OR($J55="",$F55&lt;=0),"",IFERROR($J55/$F55,"")))</f>
        <v/>
      </c>
      <c r="L55" s="29">
        <f>IF($A55="","",IF(OR($J55="",$H55=""),"",IFERROR($J55*$H55,"")))</f>
        <v/>
      </c>
      <c r="M55" s="27">
        <f>IF($A55="","",IF($I55="","",IFERROR($I55-'Parâmetros'!$B$3,"")))</f>
        <v/>
      </c>
      <c r="N55" s="30">
        <f>IF($A55="","",IF($I55="","Sem validade informada",IF($M55="","Revisar validade",IF($M55&lt;0,"Vencida",IF($M55&lt;='Parâmetros'!$B$4,"Validade crítica",IF($M55&lt;='Parâmetros'!$B$5,"Validade em atenção","Validade regular"))))))</f>
        <v/>
      </c>
      <c r="O55" s="30">
        <f>IF($A55="","",IFERROR(IF(OR($J55="",$D55="",$G55="",$H55=""),"Revisar cadastro",IF($J55=0,"Sem excesso",IF(OR(AND($I55&lt;&gt;"",$M55&lt;='Parâmetros'!$B$4),$G55&gt;='Parâmetros'!$B$7),"Crítica",IF(OR(AND($I55&lt;&gt;"",$M55&lt;='Parâmetros'!$B$5),$G55&gt;='Parâmetros'!$B$6,$L55&gt;='Parâmetros'!$B$9),"Alta",IF(OR($L55&gt;='Parâmetros'!$B$8,AND($K55&lt;&gt;"",$K55&gt;='Parâmetros'!$B$10)),"Média","Baixa"))))),"Revisar cadastro"))</f>
        <v/>
      </c>
      <c r="P55" s="30">
        <f>IF($A55="","",IFERROR(IF($J55="","Revisar cadastro",IF($J55=0,"Sem ação",IF(AND($I55&lt;&gt;"",$M55&lt;0),"Segregar para avaliação interna",IF(AND($I55&lt;&gt;"",$M55&lt;='Parâmetros'!$B$4),"Liquidação imediata",IF($D55="Descontinuado","Liquidação de ponta",IF(AND($I55&lt;&gt;"",$M55&lt;='Parâmetros'!$B$5),"Campanha promocional",IF($D55="Sazonal","Campanha promocional",IF($G55&gt;='Parâmetros'!$B$7,"Suspender reposição",IF($L55&gt;='Parâmetros'!$B$9,"Campanha promocional","Reduzir próxima compra"))))))))),"Revisar cadastro"))</f>
        <v/>
      </c>
      <c r="Q55" s="22" t="n"/>
      <c r="R55" s="22" t="n"/>
      <c r="S55" s="26" t="n"/>
      <c r="T55" s="22" t="n"/>
      <c r="U55" s="30">
        <f>IF($A55="","",IF(COUNTIF($A$6:$A$155,$A55)&gt;1,"SKU duplicado",IF(OR($B55="",$C55="",$D55="",$E55="",$F55="",$G55="",$H55=""),"Preencher campos obrigatórios",IF($H55=0,"Revisar custo unitário",IF(AND($J55&gt;0,$I55&lt;&gt;"",$M55&lt;0),"Validade vencida",IF(AND($J55&gt;0,$Q55=""),"Definir destinação",IF(AND($J55&gt;0,$Q55&lt;&gt;"",$S55=""),"Informar data da decisão",IF(AND($J55&gt;0,OR($R55="",$R55="Não iniciada")),"Ação pendente",IF(AND($J55=0,$Q55&lt;&gt;"",$Q55&lt;&gt;"Sem ação"),"Revisar destinação","OK")))))))))</f>
        <v/>
      </c>
    </row>
    <row r="56" ht="24" customHeight="1">
      <c r="A56" s="22" t="n"/>
      <c r="B56" s="22" t="n"/>
      <c r="C56" s="22" t="n"/>
      <c r="D56" s="22" t="n"/>
      <c r="E56" s="23" t="n"/>
      <c r="F56" s="23" t="n"/>
      <c r="G56" s="41" t="n"/>
      <c r="H56" s="25" t="n"/>
      <c r="I56" s="26" t="n"/>
      <c r="J56" s="27">
        <f>IF($A56="","",IF(OR($E56="",$F56=""),"",IFERROR(MAX($E56-$F56,0),"")))</f>
        <v/>
      </c>
      <c r="K56" s="42">
        <f>IF($A56="","",IF(OR($J56="",$F56&lt;=0),"",IFERROR($J56/$F56,"")))</f>
        <v/>
      </c>
      <c r="L56" s="29">
        <f>IF($A56="","",IF(OR($J56="",$H56=""),"",IFERROR($J56*$H56,"")))</f>
        <v/>
      </c>
      <c r="M56" s="27">
        <f>IF($A56="","",IF($I56="","",IFERROR($I56-'Parâmetros'!$B$3,"")))</f>
        <v/>
      </c>
      <c r="N56" s="30">
        <f>IF($A56="","",IF($I56="","Sem validade informada",IF($M56="","Revisar validade",IF($M56&lt;0,"Vencida",IF($M56&lt;='Parâmetros'!$B$4,"Validade crítica",IF($M56&lt;='Parâmetros'!$B$5,"Validade em atenção","Validade regular"))))))</f>
        <v/>
      </c>
      <c r="O56" s="30">
        <f>IF($A56="","",IFERROR(IF(OR($J56="",$D56="",$G56="",$H56=""),"Revisar cadastro",IF($J56=0,"Sem excesso",IF(OR(AND($I56&lt;&gt;"",$M56&lt;='Parâmetros'!$B$4),$G56&gt;='Parâmetros'!$B$7),"Crítica",IF(OR(AND($I56&lt;&gt;"",$M56&lt;='Parâmetros'!$B$5),$G56&gt;='Parâmetros'!$B$6,$L56&gt;='Parâmetros'!$B$9),"Alta",IF(OR($L56&gt;='Parâmetros'!$B$8,AND($K56&lt;&gt;"",$K56&gt;='Parâmetros'!$B$10)),"Média","Baixa"))))),"Revisar cadastro"))</f>
        <v/>
      </c>
      <c r="P56" s="30">
        <f>IF($A56="","",IFERROR(IF($J56="","Revisar cadastro",IF($J56=0,"Sem ação",IF(AND($I56&lt;&gt;"",$M56&lt;0),"Segregar para avaliação interna",IF(AND($I56&lt;&gt;"",$M56&lt;='Parâmetros'!$B$4),"Liquidação imediata",IF($D56="Descontinuado","Liquidação de ponta",IF(AND($I56&lt;&gt;"",$M56&lt;='Parâmetros'!$B$5),"Campanha promocional",IF($D56="Sazonal","Campanha promocional",IF($G56&gt;='Parâmetros'!$B$7,"Suspender reposição",IF($L56&gt;='Parâmetros'!$B$9,"Campanha promocional","Reduzir próxima compra"))))))))),"Revisar cadastro"))</f>
        <v/>
      </c>
      <c r="Q56" s="22" t="n"/>
      <c r="R56" s="22" t="n"/>
      <c r="S56" s="26" t="n"/>
      <c r="T56" s="22" t="n"/>
      <c r="U56" s="30">
        <f>IF($A56="","",IF(COUNTIF($A$6:$A$155,$A56)&gt;1,"SKU duplicado",IF(OR($B56="",$C56="",$D56="",$E56="",$F56="",$G56="",$H56=""),"Preencher campos obrigatórios",IF($H56=0,"Revisar custo unitário",IF(AND($J56&gt;0,$I56&lt;&gt;"",$M56&lt;0),"Validade vencida",IF(AND($J56&gt;0,$Q56=""),"Definir destinação",IF(AND($J56&gt;0,$Q56&lt;&gt;"",$S56=""),"Informar data da decisão",IF(AND($J56&gt;0,OR($R56="",$R56="Não iniciada")),"Ação pendente",IF(AND($J56=0,$Q56&lt;&gt;"",$Q56&lt;&gt;"Sem ação"),"Revisar destinação","OK")))))))))</f>
        <v/>
      </c>
    </row>
    <row r="57" ht="24" customHeight="1">
      <c r="A57" s="22" t="n"/>
      <c r="B57" s="22" t="n"/>
      <c r="C57" s="22" t="n"/>
      <c r="D57" s="22" t="n"/>
      <c r="E57" s="23" t="n"/>
      <c r="F57" s="23" t="n"/>
      <c r="G57" s="41" t="n"/>
      <c r="H57" s="25" t="n"/>
      <c r="I57" s="26" t="n"/>
      <c r="J57" s="27">
        <f>IF($A57="","",IF(OR($E57="",$F57=""),"",IFERROR(MAX($E57-$F57,0),"")))</f>
        <v/>
      </c>
      <c r="K57" s="42">
        <f>IF($A57="","",IF(OR($J57="",$F57&lt;=0),"",IFERROR($J57/$F57,"")))</f>
        <v/>
      </c>
      <c r="L57" s="29">
        <f>IF($A57="","",IF(OR($J57="",$H57=""),"",IFERROR($J57*$H57,"")))</f>
        <v/>
      </c>
      <c r="M57" s="27">
        <f>IF($A57="","",IF($I57="","",IFERROR($I57-'Parâmetros'!$B$3,"")))</f>
        <v/>
      </c>
      <c r="N57" s="30">
        <f>IF($A57="","",IF($I57="","Sem validade informada",IF($M57="","Revisar validade",IF($M57&lt;0,"Vencida",IF($M57&lt;='Parâmetros'!$B$4,"Validade crítica",IF($M57&lt;='Parâmetros'!$B$5,"Validade em atenção","Validade regular"))))))</f>
        <v/>
      </c>
      <c r="O57" s="30">
        <f>IF($A57="","",IFERROR(IF(OR($J57="",$D57="",$G57="",$H57=""),"Revisar cadastro",IF($J57=0,"Sem excesso",IF(OR(AND($I57&lt;&gt;"",$M57&lt;='Parâmetros'!$B$4),$G57&gt;='Parâmetros'!$B$7),"Crítica",IF(OR(AND($I57&lt;&gt;"",$M57&lt;='Parâmetros'!$B$5),$G57&gt;='Parâmetros'!$B$6,$L57&gt;='Parâmetros'!$B$9),"Alta",IF(OR($L57&gt;='Parâmetros'!$B$8,AND($K57&lt;&gt;"",$K57&gt;='Parâmetros'!$B$10)),"Média","Baixa"))))),"Revisar cadastro"))</f>
        <v/>
      </c>
      <c r="P57" s="30">
        <f>IF($A57="","",IFERROR(IF($J57="","Revisar cadastro",IF($J57=0,"Sem ação",IF(AND($I57&lt;&gt;"",$M57&lt;0),"Segregar para avaliação interna",IF(AND($I57&lt;&gt;"",$M57&lt;='Parâmetros'!$B$4),"Liquidação imediata",IF($D57="Descontinuado","Liquidação de ponta",IF(AND($I57&lt;&gt;"",$M57&lt;='Parâmetros'!$B$5),"Campanha promocional",IF($D57="Sazonal","Campanha promocional",IF($G57&gt;='Parâmetros'!$B$7,"Suspender reposição",IF($L57&gt;='Parâmetros'!$B$9,"Campanha promocional","Reduzir próxima compra"))))))))),"Revisar cadastro"))</f>
        <v/>
      </c>
      <c r="Q57" s="22" t="n"/>
      <c r="R57" s="22" t="n"/>
      <c r="S57" s="26" t="n"/>
      <c r="T57" s="22" t="n"/>
      <c r="U57" s="30">
        <f>IF($A57="","",IF(COUNTIF($A$6:$A$155,$A57)&gt;1,"SKU duplicado",IF(OR($B57="",$C57="",$D57="",$E57="",$F57="",$G57="",$H57=""),"Preencher campos obrigatórios",IF($H57=0,"Revisar custo unitário",IF(AND($J57&gt;0,$I57&lt;&gt;"",$M57&lt;0),"Validade vencida",IF(AND($J57&gt;0,$Q57=""),"Definir destinação",IF(AND($J57&gt;0,$Q57&lt;&gt;"",$S57=""),"Informar data da decisão",IF(AND($J57&gt;0,OR($R57="",$R57="Não iniciada")),"Ação pendente",IF(AND($J57=0,$Q57&lt;&gt;"",$Q57&lt;&gt;"Sem ação"),"Revisar destinação","OK")))))))))</f>
        <v/>
      </c>
    </row>
    <row r="58" ht="24" customHeight="1">
      <c r="A58" s="22" t="n"/>
      <c r="B58" s="22" t="n"/>
      <c r="C58" s="22" t="n"/>
      <c r="D58" s="22" t="n"/>
      <c r="E58" s="23" t="n"/>
      <c r="F58" s="23" t="n"/>
      <c r="G58" s="41" t="n"/>
      <c r="H58" s="25" t="n"/>
      <c r="I58" s="26" t="n"/>
      <c r="J58" s="27">
        <f>IF($A58="","",IF(OR($E58="",$F58=""),"",IFERROR(MAX($E58-$F58,0),"")))</f>
        <v/>
      </c>
      <c r="K58" s="42">
        <f>IF($A58="","",IF(OR($J58="",$F58&lt;=0),"",IFERROR($J58/$F58,"")))</f>
        <v/>
      </c>
      <c r="L58" s="29">
        <f>IF($A58="","",IF(OR($J58="",$H58=""),"",IFERROR($J58*$H58,"")))</f>
        <v/>
      </c>
      <c r="M58" s="27">
        <f>IF($A58="","",IF($I58="","",IFERROR($I58-'Parâmetros'!$B$3,"")))</f>
        <v/>
      </c>
      <c r="N58" s="30">
        <f>IF($A58="","",IF($I58="","Sem validade informada",IF($M58="","Revisar validade",IF($M58&lt;0,"Vencida",IF($M58&lt;='Parâmetros'!$B$4,"Validade crítica",IF($M58&lt;='Parâmetros'!$B$5,"Validade em atenção","Validade regular"))))))</f>
        <v/>
      </c>
      <c r="O58" s="30">
        <f>IF($A58="","",IFERROR(IF(OR($J58="",$D58="",$G58="",$H58=""),"Revisar cadastro",IF($J58=0,"Sem excesso",IF(OR(AND($I58&lt;&gt;"",$M58&lt;='Parâmetros'!$B$4),$G58&gt;='Parâmetros'!$B$7),"Crítica",IF(OR(AND($I58&lt;&gt;"",$M58&lt;='Parâmetros'!$B$5),$G58&gt;='Parâmetros'!$B$6,$L58&gt;='Parâmetros'!$B$9),"Alta",IF(OR($L58&gt;='Parâmetros'!$B$8,AND($K58&lt;&gt;"",$K58&gt;='Parâmetros'!$B$10)),"Média","Baixa"))))),"Revisar cadastro"))</f>
        <v/>
      </c>
      <c r="P58" s="30">
        <f>IF($A58="","",IFERROR(IF($J58="","Revisar cadastro",IF($J58=0,"Sem ação",IF(AND($I58&lt;&gt;"",$M58&lt;0),"Segregar para avaliação interna",IF(AND($I58&lt;&gt;"",$M58&lt;='Parâmetros'!$B$4),"Liquidação imediata",IF($D58="Descontinuado","Liquidação de ponta",IF(AND($I58&lt;&gt;"",$M58&lt;='Parâmetros'!$B$5),"Campanha promocional",IF($D58="Sazonal","Campanha promocional",IF($G58&gt;='Parâmetros'!$B$7,"Suspender reposição",IF($L58&gt;='Parâmetros'!$B$9,"Campanha promocional","Reduzir próxima compra"))))))))),"Revisar cadastro"))</f>
        <v/>
      </c>
      <c r="Q58" s="22" t="n"/>
      <c r="R58" s="22" t="n"/>
      <c r="S58" s="26" t="n"/>
      <c r="T58" s="22" t="n"/>
      <c r="U58" s="30">
        <f>IF($A58="","",IF(COUNTIF($A$6:$A$155,$A58)&gt;1,"SKU duplicado",IF(OR($B58="",$C58="",$D58="",$E58="",$F58="",$G58="",$H58=""),"Preencher campos obrigatórios",IF($H58=0,"Revisar custo unitário",IF(AND($J58&gt;0,$I58&lt;&gt;"",$M58&lt;0),"Validade vencida",IF(AND($J58&gt;0,$Q58=""),"Definir destinação",IF(AND($J58&gt;0,$Q58&lt;&gt;"",$S58=""),"Informar data da decisão",IF(AND($J58&gt;0,OR($R58="",$R58="Não iniciada")),"Ação pendente",IF(AND($J58=0,$Q58&lt;&gt;"",$Q58&lt;&gt;"Sem ação"),"Revisar destinação","OK")))))))))</f>
        <v/>
      </c>
    </row>
    <row r="59" ht="24" customHeight="1">
      <c r="A59" s="22" t="n"/>
      <c r="B59" s="22" t="n"/>
      <c r="C59" s="22" t="n"/>
      <c r="D59" s="22" t="n"/>
      <c r="E59" s="23" t="n"/>
      <c r="F59" s="23" t="n"/>
      <c r="G59" s="41" t="n"/>
      <c r="H59" s="25" t="n"/>
      <c r="I59" s="26" t="n"/>
      <c r="J59" s="27">
        <f>IF($A59="","",IF(OR($E59="",$F59=""),"",IFERROR(MAX($E59-$F59,0),"")))</f>
        <v/>
      </c>
      <c r="K59" s="42">
        <f>IF($A59="","",IF(OR($J59="",$F59&lt;=0),"",IFERROR($J59/$F59,"")))</f>
        <v/>
      </c>
      <c r="L59" s="29">
        <f>IF($A59="","",IF(OR($J59="",$H59=""),"",IFERROR($J59*$H59,"")))</f>
        <v/>
      </c>
      <c r="M59" s="27">
        <f>IF($A59="","",IF($I59="","",IFERROR($I59-'Parâmetros'!$B$3,"")))</f>
        <v/>
      </c>
      <c r="N59" s="30">
        <f>IF($A59="","",IF($I59="","Sem validade informada",IF($M59="","Revisar validade",IF($M59&lt;0,"Vencida",IF($M59&lt;='Parâmetros'!$B$4,"Validade crítica",IF($M59&lt;='Parâmetros'!$B$5,"Validade em atenção","Validade regular"))))))</f>
        <v/>
      </c>
      <c r="O59" s="30">
        <f>IF($A59="","",IFERROR(IF(OR($J59="",$D59="",$G59="",$H59=""),"Revisar cadastro",IF($J59=0,"Sem excesso",IF(OR(AND($I59&lt;&gt;"",$M59&lt;='Parâmetros'!$B$4),$G59&gt;='Parâmetros'!$B$7),"Crítica",IF(OR(AND($I59&lt;&gt;"",$M59&lt;='Parâmetros'!$B$5),$G59&gt;='Parâmetros'!$B$6,$L59&gt;='Parâmetros'!$B$9),"Alta",IF(OR($L59&gt;='Parâmetros'!$B$8,AND($K59&lt;&gt;"",$K59&gt;='Parâmetros'!$B$10)),"Média","Baixa"))))),"Revisar cadastro"))</f>
        <v/>
      </c>
      <c r="P59" s="30">
        <f>IF($A59="","",IFERROR(IF($J59="","Revisar cadastro",IF($J59=0,"Sem ação",IF(AND($I59&lt;&gt;"",$M59&lt;0),"Segregar para avaliação interna",IF(AND($I59&lt;&gt;"",$M59&lt;='Parâmetros'!$B$4),"Liquidação imediata",IF($D59="Descontinuado","Liquidação de ponta",IF(AND($I59&lt;&gt;"",$M59&lt;='Parâmetros'!$B$5),"Campanha promocional",IF($D59="Sazonal","Campanha promocional",IF($G59&gt;='Parâmetros'!$B$7,"Suspender reposição",IF($L59&gt;='Parâmetros'!$B$9,"Campanha promocional","Reduzir próxima compra"))))))))),"Revisar cadastro"))</f>
        <v/>
      </c>
      <c r="Q59" s="22" t="n"/>
      <c r="R59" s="22" t="n"/>
      <c r="S59" s="26" t="n"/>
      <c r="T59" s="22" t="n"/>
      <c r="U59" s="30">
        <f>IF($A59="","",IF(COUNTIF($A$6:$A$155,$A59)&gt;1,"SKU duplicado",IF(OR($B59="",$C59="",$D59="",$E59="",$F59="",$G59="",$H59=""),"Preencher campos obrigatórios",IF($H59=0,"Revisar custo unitário",IF(AND($J59&gt;0,$I59&lt;&gt;"",$M59&lt;0),"Validade vencida",IF(AND($J59&gt;0,$Q59=""),"Definir destinação",IF(AND($J59&gt;0,$Q59&lt;&gt;"",$S59=""),"Informar data da decisão",IF(AND($J59&gt;0,OR($R59="",$R59="Não iniciada")),"Ação pendente",IF(AND($J59=0,$Q59&lt;&gt;"",$Q59&lt;&gt;"Sem ação"),"Revisar destinação","OK")))))))))</f>
        <v/>
      </c>
    </row>
    <row r="60" ht="24" customHeight="1">
      <c r="A60" s="22" t="n"/>
      <c r="B60" s="22" t="n"/>
      <c r="C60" s="22" t="n"/>
      <c r="D60" s="22" t="n"/>
      <c r="E60" s="23" t="n"/>
      <c r="F60" s="23" t="n"/>
      <c r="G60" s="41" t="n"/>
      <c r="H60" s="25" t="n"/>
      <c r="I60" s="26" t="n"/>
      <c r="J60" s="27">
        <f>IF($A60="","",IF(OR($E60="",$F60=""),"",IFERROR(MAX($E60-$F60,0),"")))</f>
        <v/>
      </c>
      <c r="K60" s="42">
        <f>IF($A60="","",IF(OR($J60="",$F60&lt;=0),"",IFERROR($J60/$F60,"")))</f>
        <v/>
      </c>
      <c r="L60" s="29">
        <f>IF($A60="","",IF(OR($J60="",$H60=""),"",IFERROR($J60*$H60,"")))</f>
        <v/>
      </c>
      <c r="M60" s="27">
        <f>IF($A60="","",IF($I60="","",IFERROR($I60-'Parâmetros'!$B$3,"")))</f>
        <v/>
      </c>
      <c r="N60" s="30">
        <f>IF($A60="","",IF($I60="","Sem validade informada",IF($M60="","Revisar validade",IF($M60&lt;0,"Vencida",IF($M60&lt;='Parâmetros'!$B$4,"Validade crítica",IF($M60&lt;='Parâmetros'!$B$5,"Validade em atenção","Validade regular"))))))</f>
        <v/>
      </c>
      <c r="O60" s="30">
        <f>IF($A60="","",IFERROR(IF(OR($J60="",$D60="",$G60="",$H60=""),"Revisar cadastro",IF($J60=0,"Sem excesso",IF(OR(AND($I60&lt;&gt;"",$M60&lt;='Parâmetros'!$B$4),$G60&gt;='Parâmetros'!$B$7),"Crítica",IF(OR(AND($I60&lt;&gt;"",$M60&lt;='Parâmetros'!$B$5),$G60&gt;='Parâmetros'!$B$6,$L60&gt;='Parâmetros'!$B$9),"Alta",IF(OR($L60&gt;='Parâmetros'!$B$8,AND($K60&lt;&gt;"",$K60&gt;='Parâmetros'!$B$10)),"Média","Baixa"))))),"Revisar cadastro"))</f>
        <v/>
      </c>
      <c r="P60" s="30">
        <f>IF($A60="","",IFERROR(IF($J60="","Revisar cadastro",IF($J60=0,"Sem ação",IF(AND($I60&lt;&gt;"",$M60&lt;0),"Segregar para avaliação interna",IF(AND($I60&lt;&gt;"",$M60&lt;='Parâmetros'!$B$4),"Liquidação imediata",IF($D60="Descontinuado","Liquidação de ponta",IF(AND($I60&lt;&gt;"",$M60&lt;='Parâmetros'!$B$5),"Campanha promocional",IF($D60="Sazonal","Campanha promocional",IF($G60&gt;='Parâmetros'!$B$7,"Suspender reposição",IF($L60&gt;='Parâmetros'!$B$9,"Campanha promocional","Reduzir próxima compra"))))))))),"Revisar cadastro"))</f>
        <v/>
      </c>
      <c r="Q60" s="22" t="n"/>
      <c r="R60" s="22" t="n"/>
      <c r="S60" s="26" t="n"/>
      <c r="T60" s="22" t="n"/>
      <c r="U60" s="30">
        <f>IF($A60="","",IF(COUNTIF($A$6:$A$155,$A60)&gt;1,"SKU duplicado",IF(OR($B60="",$C60="",$D60="",$E60="",$F60="",$G60="",$H60=""),"Preencher campos obrigatórios",IF($H60=0,"Revisar custo unitário",IF(AND($J60&gt;0,$I60&lt;&gt;"",$M60&lt;0),"Validade vencida",IF(AND($J60&gt;0,$Q60=""),"Definir destinação",IF(AND($J60&gt;0,$Q60&lt;&gt;"",$S60=""),"Informar data da decisão",IF(AND($J60&gt;0,OR($R60="",$R60="Não iniciada")),"Ação pendente",IF(AND($J60=0,$Q60&lt;&gt;"",$Q60&lt;&gt;"Sem ação"),"Revisar destinação","OK")))))))))</f>
        <v/>
      </c>
    </row>
    <row r="61" ht="24" customHeight="1">
      <c r="A61" s="22" t="n"/>
      <c r="B61" s="22" t="n"/>
      <c r="C61" s="22" t="n"/>
      <c r="D61" s="22" t="n"/>
      <c r="E61" s="23" t="n"/>
      <c r="F61" s="23" t="n"/>
      <c r="G61" s="41" t="n"/>
      <c r="H61" s="25" t="n"/>
      <c r="I61" s="26" t="n"/>
      <c r="J61" s="27">
        <f>IF($A61="","",IF(OR($E61="",$F61=""),"",IFERROR(MAX($E61-$F61,0),"")))</f>
        <v/>
      </c>
      <c r="K61" s="42">
        <f>IF($A61="","",IF(OR($J61="",$F61&lt;=0),"",IFERROR($J61/$F61,"")))</f>
        <v/>
      </c>
      <c r="L61" s="29">
        <f>IF($A61="","",IF(OR($J61="",$H61=""),"",IFERROR($J61*$H61,"")))</f>
        <v/>
      </c>
      <c r="M61" s="27">
        <f>IF($A61="","",IF($I61="","",IFERROR($I61-'Parâmetros'!$B$3,"")))</f>
        <v/>
      </c>
      <c r="N61" s="30">
        <f>IF($A61="","",IF($I61="","Sem validade informada",IF($M61="","Revisar validade",IF($M61&lt;0,"Vencida",IF($M61&lt;='Parâmetros'!$B$4,"Validade crítica",IF($M61&lt;='Parâmetros'!$B$5,"Validade em atenção","Validade regular"))))))</f>
        <v/>
      </c>
      <c r="O61" s="30">
        <f>IF($A61="","",IFERROR(IF(OR($J61="",$D61="",$G61="",$H61=""),"Revisar cadastro",IF($J61=0,"Sem excesso",IF(OR(AND($I61&lt;&gt;"",$M61&lt;='Parâmetros'!$B$4),$G61&gt;='Parâmetros'!$B$7),"Crítica",IF(OR(AND($I61&lt;&gt;"",$M61&lt;='Parâmetros'!$B$5),$G61&gt;='Parâmetros'!$B$6,$L61&gt;='Parâmetros'!$B$9),"Alta",IF(OR($L61&gt;='Parâmetros'!$B$8,AND($K61&lt;&gt;"",$K61&gt;='Parâmetros'!$B$10)),"Média","Baixa"))))),"Revisar cadastro"))</f>
        <v/>
      </c>
      <c r="P61" s="30">
        <f>IF($A61="","",IFERROR(IF($J61="","Revisar cadastro",IF($J61=0,"Sem ação",IF(AND($I61&lt;&gt;"",$M61&lt;0),"Segregar para avaliação interna",IF(AND($I61&lt;&gt;"",$M61&lt;='Parâmetros'!$B$4),"Liquidação imediata",IF($D61="Descontinuado","Liquidação de ponta",IF(AND($I61&lt;&gt;"",$M61&lt;='Parâmetros'!$B$5),"Campanha promocional",IF($D61="Sazonal","Campanha promocional",IF($G61&gt;='Parâmetros'!$B$7,"Suspender reposição",IF($L61&gt;='Parâmetros'!$B$9,"Campanha promocional","Reduzir próxima compra"))))))))),"Revisar cadastro"))</f>
        <v/>
      </c>
      <c r="Q61" s="22" t="n"/>
      <c r="R61" s="22" t="n"/>
      <c r="S61" s="26" t="n"/>
      <c r="T61" s="22" t="n"/>
      <c r="U61" s="30">
        <f>IF($A61="","",IF(COUNTIF($A$6:$A$155,$A61)&gt;1,"SKU duplicado",IF(OR($B61="",$C61="",$D61="",$E61="",$F61="",$G61="",$H61=""),"Preencher campos obrigatórios",IF($H61=0,"Revisar custo unitário",IF(AND($J61&gt;0,$I61&lt;&gt;"",$M61&lt;0),"Validade vencida",IF(AND($J61&gt;0,$Q61=""),"Definir destinação",IF(AND($J61&gt;0,$Q61&lt;&gt;"",$S61=""),"Informar data da decisão",IF(AND($J61&gt;0,OR($R61="",$R61="Não iniciada")),"Ação pendente",IF(AND($J61=0,$Q61&lt;&gt;"",$Q61&lt;&gt;"Sem ação"),"Revisar destinação","OK")))))))))</f>
        <v/>
      </c>
    </row>
    <row r="62" ht="24" customHeight="1">
      <c r="A62" s="22" t="n"/>
      <c r="B62" s="22" t="n"/>
      <c r="C62" s="22" t="n"/>
      <c r="D62" s="22" t="n"/>
      <c r="E62" s="23" t="n"/>
      <c r="F62" s="23" t="n"/>
      <c r="G62" s="41" t="n"/>
      <c r="H62" s="25" t="n"/>
      <c r="I62" s="26" t="n"/>
      <c r="J62" s="27">
        <f>IF($A62="","",IF(OR($E62="",$F62=""),"",IFERROR(MAX($E62-$F62,0),"")))</f>
        <v/>
      </c>
      <c r="K62" s="42">
        <f>IF($A62="","",IF(OR($J62="",$F62&lt;=0),"",IFERROR($J62/$F62,"")))</f>
        <v/>
      </c>
      <c r="L62" s="29">
        <f>IF($A62="","",IF(OR($J62="",$H62=""),"",IFERROR($J62*$H62,"")))</f>
        <v/>
      </c>
      <c r="M62" s="27">
        <f>IF($A62="","",IF($I62="","",IFERROR($I62-'Parâmetros'!$B$3,"")))</f>
        <v/>
      </c>
      <c r="N62" s="30">
        <f>IF($A62="","",IF($I62="","Sem validade informada",IF($M62="","Revisar validade",IF($M62&lt;0,"Vencida",IF($M62&lt;='Parâmetros'!$B$4,"Validade crítica",IF($M62&lt;='Parâmetros'!$B$5,"Validade em atenção","Validade regular"))))))</f>
        <v/>
      </c>
      <c r="O62" s="30">
        <f>IF($A62="","",IFERROR(IF(OR($J62="",$D62="",$G62="",$H62=""),"Revisar cadastro",IF($J62=0,"Sem excesso",IF(OR(AND($I62&lt;&gt;"",$M62&lt;='Parâmetros'!$B$4),$G62&gt;='Parâmetros'!$B$7),"Crítica",IF(OR(AND($I62&lt;&gt;"",$M62&lt;='Parâmetros'!$B$5),$G62&gt;='Parâmetros'!$B$6,$L62&gt;='Parâmetros'!$B$9),"Alta",IF(OR($L62&gt;='Parâmetros'!$B$8,AND($K62&lt;&gt;"",$K62&gt;='Parâmetros'!$B$10)),"Média","Baixa"))))),"Revisar cadastro"))</f>
        <v/>
      </c>
      <c r="P62" s="30">
        <f>IF($A62="","",IFERROR(IF($J62="","Revisar cadastro",IF($J62=0,"Sem ação",IF(AND($I62&lt;&gt;"",$M62&lt;0),"Segregar para avaliação interna",IF(AND($I62&lt;&gt;"",$M62&lt;='Parâmetros'!$B$4),"Liquidação imediata",IF($D62="Descontinuado","Liquidação de ponta",IF(AND($I62&lt;&gt;"",$M62&lt;='Parâmetros'!$B$5),"Campanha promocional",IF($D62="Sazonal","Campanha promocional",IF($G62&gt;='Parâmetros'!$B$7,"Suspender reposição",IF($L62&gt;='Parâmetros'!$B$9,"Campanha promocional","Reduzir próxima compra"))))))))),"Revisar cadastro"))</f>
        <v/>
      </c>
      <c r="Q62" s="22" t="n"/>
      <c r="R62" s="22" t="n"/>
      <c r="S62" s="26" t="n"/>
      <c r="T62" s="22" t="n"/>
      <c r="U62" s="30">
        <f>IF($A62="","",IF(COUNTIF($A$6:$A$155,$A62)&gt;1,"SKU duplicado",IF(OR($B62="",$C62="",$D62="",$E62="",$F62="",$G62="",$H62=""),"Preencher campos obrigatórios",IF($H62=0,"Revisar custo unitário",IF(AND($J62&gt;0,$I62&lt;&gt;"",$M62&lt;0),"Validade vencida",IF(AND($J62&gt;0,$Q62=""),"Definir destinação",IF(AND($J62&gt;0,$Q62&lt;&gt;"",$S62=""),"Informar data da decisão",IF(AND($J62&gt;0,OR($R62="",$R62="Não iniciada")),"Ação pendente",IF(AND($J62=0,$Q62&lt;&gt;"",$Q62&lt;&gt;"Sem ação"),"Revisar destinação","OK")))))))))</f>
        <v/>
      </c>
    </row>
    <row r="63" ht="24" customHeight="1">
      <c r="A63" s="22" t="n"/>
      <c r="B63" s="22" t="n"/>
      <c r="C63" s="22" t="n"/>
      <c r="D63" s="22" t="n"/>
      <c r="E63" s="23" t="n"/>
      <c r="F63" s="23" t="n"/>
      <c r="G63" s="41" t="n"/>
      <c r="H63" s="25" t="n"/>
      <c r="I63" s="26" t="n"/>
      <c r="J63" s="27">
        <f>IF($A63="","",IF(OR($E63="",$F63=""),"",IFERROR(MAX($E63-$F63,0),"")))</f>
        <v/>
      </c>
      <c r="K63" s="42">
        <f>IF($A63="","",IF(OR($J63="",$F63&lt;=0),"",IFERROR($J63/$F63,"")))</f>
        <v/>
      </c>
      <c r="L63" s="29">
        <f>IF($A63="","",IF(OR($J63="",$H63=""),"",IFERROR($J63*$H63,"")))</f>
        <v/>
      </c>
      <c r="M63" s="27">
        <f>IF($A63="","",IF($I63="","",IFERROR($I63-'Parâmetros'!$B$3,"")))</f>
        <v/>
      </c>
      <c r="N63" s="30">
        <f>IF($A63="","",IF($I63="","Sem validade informada",IF($M63="","Revisar validade",IF($M63&lt;0,"Vencida",IF($M63&lt;='Parâmetros'!$B$4,"Validade crítica",IF($M63&lt;='Parâmetros'!$B$5,"Validade em atenção","Validade regular"))))))</f>
        <v/>
      </c>
      <c r="O63" s="30">
        <f>IF($A63="","",IFERROR(IF(OR($J63="",$D63="",$G63="",$H63=""),"Revisar cadastro",IF($J63=0,"Sem excesso",IF(OR(AND($I63&lt;&gt;"",$M63&lt;='Parâmetros'!$B$4),$G63&gt;='Parâmetros'!$B$7),"Crítica",IF(OR(AND($I63&lt;&gt;"",$M63&lt;='Parâmetros'!$B$5),$G63&gt;='Parâmetros'!$B$6,$L63&gt;='Parâmetros'!$B$9),"Alta",IF(OR($L63&gt;='Parâmetros'!$B$8,AND($K63&lt;&gt;"",$K63&gt;='Parâmetros'!$B$10)),"Média","Baixa"))))),"Revisar cadastro"))</f>
        <v/>
      </c>
      <c r="P63" s="30">
        <f>IF($A63="","",IFERROR(IF($J63="","Revisar cadastro",IF($J63=0,"Sem ação",IF(AND($I63&lt;&gt;"",$M63&lt;0),"Segregar para avaliação interna",IF(AND($I63&lt;&gt;"",$M63&lt;='Parâmetros'!$B$4),"Liquidação imediata",IF($D63="Descontinuado","Liquidação de ponta",IF(AND($I63&lt;&gt;"",$M63&lt;='Parâmetros'!$B$5),"Campanha promocional",IF($D63="Sazonal","Campanha promocional",IF($G63&gt;='Parâmetros'!$B$7,"Suspender reposição",IF($L63&gt;='Parâmetros'!$B$9,"Campanha promocional","Reduzir próxima compra"))))))))),"Revisar cadastro"))</f>
        <v/>
      </c>
      <c r="Q63" s="22" t="n"/>
      <c r="R63" s="22" t="n"/>
      <c r="S63" s="26" t="n"/>
      <c r="T63" s="22" t="n"/>
      <c r="U63" s="30">
        <f>IF($A63="","",IF(COUNTIF($A$6:$A$155,$A63)&gt;1,"SKU duplicado",IF(OR($B63="",$C63="",$D63="",$E63="",$F63="",$G63="",$H63=""),"Preencher campos obrigatórios",IF($H63=0,"Revisar custo unitário",IF(AND($J63&gt;0,$I63&lt;&gt;"",$M63&lt;0),"Validade vencida",IF(AND($J63&gt;0,$Q63=""),"Definir destinação",IF(AND($J63&gt;0,$Q63&lt;&gt;"",$S63=""),"Informar data da decisão",IF(AND($J63&gt;0,OR($R63="",$R63="Não iniciada")),"Ação pendente",IF(AND($J63=0,$Q63&lt;&gt;"",$Q63&lt;&gt;"Sem ação"),"Revisar destinação","OK")))))))))</f>
        <v/>
      </c>
    </row>
    <row r="64" ht="24" customHeight="1">
      <c r="A64" s="22" t="n"/>
      <c r="B64" s="22" t="n"/>
      <c r="C64" s="22" t="n"/>
      <c r="D64" s="22" t="n"/>
      <c r="E64" s="23" t="n"/>
      <c r="F64" s="23" t="n"/>
      <c r="G64" s="41" t="n"/>
      <c r="H64" s="25" t="n"/>
      <c r="I64" s="26" t="n"/>
      <c r="J64" s="27">
        <f>IF($A64="","",IF(OR($E64="",$F64=""),"",IFERROR(MAX($E64-$F64,0),"")))</f>
        <v/>
      </c>
      <c r="K64" s="42">
        <f>IF($A64="","",IF(OR($J64="",$F64&lt;=0),"",IFERROR($J64/$F64,"")))</f>
        <v/>
      </c>
      <c r="L64" s="29">
        <f>IF($A64="","",IF(OR($J64="",$H64=""),"",IFERROR($J64*$H64,"")))</f>
        <v/>
      </c>
      <c r="M64" s="27">
        <f>IF($A64="","",IF($I64="","",IFERROR($I64-'Parâmetros'!$B$3,"")))</f>
        <v/>
      </c>
      <c r="N64" s="30">
        <f>IF($A64="","",IF($I64="","Sem validade informada",IF($M64="","Revisar validade",IF($M64&lt;0,"Vencida",IF($M64&lt;='Parâmetros'!$B$4,"Validade crítica",IF($M64&lt;='Parâmetros'!$B$5,"Validade em atenção","Validade regular"))))))</f>
        <v/>
      </c>
      <c r="O64" s="30">
        <f>IF($A64="","",IFERROR(IF(OR($J64="",$D64="",$G64="",$H64=""),"Revisar cadastro",IF($J64=0,"Sem excesso",IF(OR(AND($I64&lt;&gt;"",$M64&lt;='Parâmetros'!$B$4),$G64&gt;='Parâmetros'!$B$7),"Crítica",IF(OR(AND($I64&lt;&gt;"",$M64&lt;='Parâmetros'!$B$5),$G64&gt;='Parâmetros'!$B$6,$L64&gt;='Parâmetros'!$B$9),"Alta",IF(OR($L64&gt;='Parâmetros'!$B$8,AND($K64&lt;&gt;"",$K64&gt;='Parâmetros'!$B$10)),"Média","Baixa"))))),"Revisar cadastro"))</f>
        <v/>
      </c>
      <c r="P64" s="30">
        <f>IF($A64="","",IFERROR(IF($J64="","Revisar cadastro",IF($J64=0,"Sem ação",IF(AND($I64&lt;&gt;"",$M64&lt;0),"Segregar para avaliação interna",IF(AND($I64&lt;&gt;"",$M64&lt;='Parâmetros'!$B$4),"Liquidação imediata",IF($D64="Descontinuado","Liquidação de ponta",IF(AND($I64&lt;&gt;"",$M64&lt;='Parâmetros'!$B$5),"Campanha promocional",IF($D64="Sazonal","Campanha promocional",IF($G64&gt;='Parâmetros'!$B$7,"Suspender reposição",IF($L64&gt;='Parâmetros'!$B$9,"Campanha promocional","Reduzir próxima compra"))))))))),"Revisar cadastro"))</f>
        <v/>
      </c>
      <c r="Q64" s="22" t="n"/>
      <c r="R64" s="22" t="n"/>
      <c r="S64" s="26" t="n"/>
      <c r="T64" s="22" t="n"/>
      <c r="U64" s="30">
        <f>IF($A64="","",IF(COUNTIF($A$6:$A$155,$A64)&gt;1,"SKU duplicado",IF(OR($B64="",$C64="",$D64="",$E64="",$F64="",$G64="",$H64=""),"Preencher campos obrigatórios",IF($H64=0,"Revisar custo unitário",IF(AND($J64&gt;0,$I64&lt;&gt;"",$M64&lt;0),"Validade vencida",IF(AND($J64&gt;0,$Q64=""),"Definir destinação",IF(AND($J64&gt;0,$Q64&lt;&gt;"",$S64=""),"Informar data da decisão",IF(AND($J64&gt;0,OR($R64="",$R64="Não iniciada")),"Ação pendente",IF(AND($J64=0,$Q64&lt;&gt;"",$Q64&lt;&gt;"Sem ação"),"Revisar destinação","OK")))))))))</f>
        <v/>
      </c>
    </row>
    <row r="65" ht="24" customHeight="1">
      <c r="A65" s="22" t="n"/>
      <c r="B65" s="22" t="n"/>
      <c r="C65" s="22" t="n"/>
      <c r="D65" s="22" t="n"/>
      <c r="E65" s="23" t="n"/>
      <c r="F65" s="23" t="n"/>
      <c r="G65" s="41" t="n"/>
      <c r="H65" s="25" t="n"/>
      <c r="I65" s="26" t="n"/>
      <c r="J65" s="27">
        <f>IF($A65="","",IF(OR($E65="",$F65=""),"",IFERROR(MAX($E65-$F65,0),"")))</f>
        <v/>
      </c>
      <c r="K65" s="42">
        <f>IF($A65="","",IF(OR($J65="",$F65&lt;=0),"",IFERROR($J65/$F65,"")))</f>
        <v/>
      </c>
      <c r="L65" s="29">
        <f>IF($A65="","",IF(OR($J65="",$H65=""),"",IFERROR($J65*$H65,"")))</f>
        <v/>
      </c>
      <c r="M65" s="27">
        <f>IF($A65="","",IF($I65="","",IFERROR($I65-'Parâmetros'!$B$3,"")))</f>
        <v/>
      </c>
      <c r="N65" s="30">
        <f>IF($A65="","",IF($I65="","Sem validade informada",IF($M65="","Revisar validade",IF($M65&lt;0,"Vencida",IF($M65&lt;='Parâmetros'!$B$4,"Validade crítica",IF($M65&lt;='Parâmetros'!$B$5,"Validade em atenção","Validade regular"))))))</f>
        <v/>
      </c>
      <c r="O65" s="30">
        <f>IF($A65="","",IFERROR(IF(OR($J65="",$D65="",$G65="",$H65=""),"Revisar cadastro",IF($J65=0,"Sem excesso",IF(OR(AND($I65&lt;&gt;"",$M65&lt;='Parâmetros'!$B$4),$G65&gt;='Parâmetros'!$B$7),"Crítica",IF(OR(AND($I65&lt;&gt;"",$M65&lt;='Parâmetros'!$B$5),$G65&gt;='Parâmetros'!$B$6,$L65&gt;='Parâmetros'!$B$9),"Alta",IF(OR($L65&gt;='Parâmetros'!$B$8,AND($K65&lt;&gt;"",$K65&gt;='Parâmetros'!$B$10)),"Média","Baixa"))))),"Revisar cadastro"))</f>
        <v/>
      </c>
      <c r="P65" s="30">
        <f>IF($A65="","",IFERROR(IF($J65="","Revisar cadastro",IF($J65=0,"Sem ação",IF(AND($I65&lt;&gt;"",$M65&lt;0),"Segregar para avaliação interna",IF(AND($I65&lt;&gt;"",$M65&lt;='Parâmetros'!$B$4),"Liquidação imediata",IF($D65="Descontinuado","Liquidação de ponta",IF(AND($I65&lt;&gt;"",$M65&lt;='Parâmetros'!$B$5),"Campanha promocional",IF($D65="Sazonal","Campanha promocional",IF($G65&gt;='Parâmetros'!$B$7,"Suspender reposição",IF($L65&gt;='Parâmetros'!$B$9,"Campanha promocional","Reduzir próxima compra"))))))))),"Revisar cadastro"))</f>
        <v/>
      </c>
      <c r="Q65" s="22" t="n"/>
      <c r="R65" s="22" t="n"/>
      <c r="S65" s="26" t="n"/>
      <c r="T65" s="22" t="n"/>
      <c r="U65" s="30">
        <f>IF($A65="","",IF(COUNTIF($A$6:$A$155,$A65)&gt;1,"SKU duplicado",IF(OR($B65="",$C65="",$D65="",$E65="",$F65="",$G65="",$H65=""),"Preencher campos obrigatórios",IF($H65=0,"Revisar custo unitário",IF(AND($J65&gt;0,$I65&lt;&gt;"",$M65&lt;0),"Validade vencida",IF(AND($J65&gt;0,$Q65=""),"Definir destinação",IF(AND($J65&gt;0,$Q65&lt;&gt;"",$S65=""),"Informar data da decisão",IF(AND($J65&gt;0,OR($R65="",$R65="Não iniciada")),"Ação pendente",IF(AND($J65=0,$Q65&lt;&gt;"",$Q65&lt;&gt;"Sem ação"),"Revisar destinação","OK")))))))))</f>
        <v/>
      </c>
    </row>
    <row r="66" ht="24" customHeight="1">
      <c r="A66" s="22" t="n"/>
      <c r="B66" s="22" t="n"/>
      <c r="C66" s="22" t="n"/>
      <c r="D66" s="22" t="n"/>
      <c r="E66" s="23" t="n"/>
      <c r="F66" s="23" t="n"/>
      <c r="G66" s="41" t="n"/>
      <c r="H66" s="25" t="n"/>
      <c r="I66" s="26" t="n"/>
      <c r="J66" s="27">
        <f>IF($A66="","",IF(OR($E66="",$F66=""),"",IFERROR(MAX($E66-$F66,0),"")))</f>
        <v/>
      </c>
      <c r="K66" s="42">
        <f>IF($A66="","",IF(OR($J66="",$F66&lt;=0),"",IFERROR($J66/$F66,"")))</f>
        <v/>
      </c>
      <c r="L66" s="29">
        <f>IF($A66="","",IF(OR($J66="",$H66=""),"",IFERROR($J66*$H66,"")))</f>
        <v/>
      </c>
      <c r="M66" s="27">
        <f>IF($A66="","",IF($I66="","",IFERROR($I66-'Parâmetros'!$B$3,"")))</f>
        <v/>
      </c>
      <c r="N66" s="30">
        <f>IF($A66="","",IF($I66="","Sem validade informada",IF($M66="","Revisar validade",IF($M66&lt;0,"Vencida",IF($M66&lt;='Parâmetros'!$B$4,"Validade crítica",IF($M66&lt;='Parâmetros'!$B$5,"Validade em atenção","Validade regular"))))))</f>
        <v/>
      </c>
      <c r="O66" s="30">
        <f>IF($A66="","",IFERROR(IF(OR($J66="",$D66="",$G66="",$H66=""),"Revisar cadastro",IF($J66=0,"Sem excesso",IF(OR(AND($I66&lt;&gt;"",$M66&lt;='Parâmetros'!$B$4),$G66&gt;='Parâmetros'!$B$7),"Crítica",IF(OR(AND($I66&lt;&gt;"",$M66&lt;='Parâmetros'!$B$5),$G66&gt;='Parâmetros'!$B$6,$L66&gt;='Parâmetros'!$B$9),"Alta",IF(OR($L66&gt;='Parâmetros'!$B$8,AND($K66&lt;&gt;"",$K66&gt;='Parâmetros'!$B$10)),"Média","Baixa"))))),"Revisar cadastro"))</f>
        <v/>
      </c>
      <c r="P66" s="30">
        <f>IF($A66="","",IFERROR(IF($J66="","Revisar cadastro",IF($J66=0,"Sem ação",IF(AND($I66&lt;&gt;"",$M66&lt;0),"Segregar para avaliação interna",IF(AND($I66&lt;&gt;"",$M66&lt;='Parâmetros'!$B$4),"Liquidação imediata",IF($D66="Descontinuado","Liquidação de ponta",IF(AND($I66&lt;&gt;"",$M66&lt;='Parâmetros'!$B$5),"Campanha promocional",IF($D66="Sazonal","Campanha promocional",IF($G66&gt;='Parâmetros'!$B$7,"Suspender reposição",IF($L66&gt;='Parâmetros'!$B$9,"Campanha promocional","Reduzir próxima compra"))))))))),"Revisar cadastro"))</f>
        <v/>
      </c>
      <c r="Q66" s="22" t="n"/>
      <c r="R66" s="22" t="n"/>
      <c r="S66" s="26" t="n"/>
      <c r="T66" s="22" t="n"/>
      <c r="U66" s="30">
        <f>IF($A66="","",IF(COUNTIF($A$6:$A$155,$A66)&gt;1,"SKU duplicado",IF(OR($B66="",$C66="",$D66="",$E66="",$F66="",$G66="",$H66=""),"Preencher campos obrigatórios",IF($H66=0,"Revisar custo unitário",IF(AND($J66&gt;0,$I66&lt;&gt;"",$M66&lt;0),"Validade vencida",IF(AND($J66&gt;0,$Q66=""),"Definir destinação",IF(AND($J66&gt;0,$Q66&lt;&gt;"",$S66=""),"Informar data da decisão",IF(AND($J66&gt;0,OR($R66="",$R66="Não iniciada")),"Ação pendente",IF(AND($J66=0,$Q66&lt;&gt;"",$Q66&lt;&gt;"Sem ação"),"Revisar destinação","OK")))))))))</f>
        <v/>
      </c>
    </row>
    <row r="67" ht="24" customHeight="1">
      <c r="A67" s="22" t="n"/>
      <c r="B67" s="22" t="n"/>
      <c r="C67" s="22" t="n"/>
      <c r="D67" s="22" t="n"/>
      <c r="E67" s="23" t="n"/>
      <c r="F67" s="23" t="n"/>
      <c r="G67" s="41" t="n"/>
      <c r="H67" s="25" t="n"/>
      <c r="I67" s="26" t="n"/>
      <c r="J67" s="27">
        <f>IF($A67="","",IF(OR($E67="",$F67=""),"",IFERROR(MAX($E67-$F67,0),"")))</f>
        <v/>
      </c>
      <c r="K67" s="42">
        <f>IF($A67="","",IF(OR($J67="",$F67&lt;=0),"",IFERROR($J67/$F67,"")))</f>
        <v/>
      </c>
      <c r="L67" s="29">
        <f>IF($A67="","",IF(OR($J67="",$H67=""),"",IFERROR($J67*$H67,"")))</f>
        <v/>
      </c>
      <c r="M67" s="27">
        <f>IF($A67="","",IF($I67="","",IFERROR($I67-'Parâmetros'!$B$3,"")))</f>
        <v/>
      </c>
      <c r="N67" s="30">
        <f>IF($A67="","",IF($I67="","Sem validade informada",IF($M67="","Revisar validade",IF($M67&lt;0,"Vencida",IF($M67&lt;='Parâmetros'!$B$4,"Validade crítica",IF($M67&lt;='Parâmetros'!$B$5,"Validade em atenção","Validade regular"))))))</f>
        <v/>
      </c>
      <c r="O67" s="30">
        <f>IF($A67="","",IFERROR(IF(OR($J67="",$D67="",$G67="",$H67=""),"Revisar cadastro",IF($J67=0,"Sem excesso",IF(OR(AND($I67&lt;&gt;"",$M67&lt;='Parâmetros'!$B$4),$G67&gt;='Parâmetros'!$B$7),"Crítica",IF(OR(AND($I67&lt;&gt;"",$M67&lt;='Parâmetros'!$B$5),$G67&gt;='Parâmetros'!$B$6,$L67&gt;='Parâmetros'!$B$9),"Alta",IF(OR($L67&gt;='Parâmetros'!$B$8,AND($K67&lt;&gt;"",$K67&gt;='Parâmetros'!$B$10)),"Média","Baixa"))))),"Revisar cadastro"))</f>
        <v/>
      </c>
      <c r="P67" s="30">
        <f>IF($A67="","",IFERROR(IF($J67="","Revisar cadastro",IF($J67=0,"Sem ação",IF(AND($I67&lt;&gt;"",$M67&lt;0),"Segregar para avaliação interna",IF(AND($I67&lt;&gt;"",$M67&lt;='Parâmetros'!$B$4),"Liquidação imediata",IF($D67="Descontinuado","Liquidação de ponta",IF(AND($I67&lt;&gt;"",$M67&lt;='Parâmetros'!$B$5),"Campanha promocional",IF($D67="Sazonal","Campanha promocional",IF($G67&gt;='Parâmetros'!$B$7,"Suspender reposição",IF($L67&gt;='Parâmetros'!$B$9,"Campanha promocional","Reduzir próxima compra"))))))))),"Revisar cadastro"))</f>
        <v/>
      </c>
      <c r="Q67" s="22" t="n"/>
      <c r="R67" s="22" t="n"/>
      <c r="S67" s="26" t="n"/>
      <c r="T67" s="22" t="n"/>
      <c r="U67" s="30">
        <f>IF($A67="","",IF(COUNTIF($A$6:$A$155,$A67)&gt;1,"SKU duplicado",IF(OR($B67="",$C67="",$D67="",$E67="",$F67="",$G67="",$H67=""),"Preencher campos obrigatórios",IF($H67=0,"Revisar custo unitário",IF(AND($J67&gt;0,$I67&lt;&gt;"",$M67&lt;0),"Validade vencida",IF(AND($J67&gt;0,$Q67=""),"Definir destinação",IF(AND($J67&gt;0,$Q67&lt;&gt;"",$S67=""),"Informar data da decisão",IF(AND($J67&gt;0,OR($R67="",$R67="Não iniciada")),"Ação pendente",IF(AND($J67=0,$Q67&lt;&gt;"",$Q67&lt;&gt;"Sem ação"),"Revisar destinação","OK")))))))))</f>
        <v/>
      </c>
    </row>
    <row r="68" ht="24" customHeight="1">
      <c r="A68" s="22" t="n"/>
      <c r="B68" s="22" t="n"/>
      <c r="C68" s="22" t="n"/>
      <c r="D68" s="22" t="n"/>
      <c r="E68" s="23" t="n"/>
      <c r="F68" s="23" t="n"/>
      <c r="G68" s="41" t="n"/>
      <c r="H68" s="25" t="n"/>
      <c r="I68" s="26" t="n"/>
      <c r="J68" s="27">
        <f>IF($A68="","",IF(OR($E68="",$F68=""),"",IFERROR(MAX($E68-$F68,0),"")))</f>
        <v/>
      </c>
      <c r="K68" s="42">
        <f>IF($A68="","",IF(OR($J68="",$F68&lt;=0),"",IFERROR($J68/$F68,"")))</f>
        <v/>
      </c>
      <c r="L68" s="29">
        <f>IF($A68="","",IF(OR($J68="",$H68=""),"",IFERROR($J68*$H68,"")))</f>
        <v/>
      </c>
      <c r="M68" s="27">
        <f>IF($A68="","",IF($I68="","",IFERROR($I68-'Parâmetros'!$B$3,"")))</f>
        <v/>
      </c>
      <c r="N68" s="30">
        <f>IF($A68="","",IF($I68="","Sem validade informada",IF($M68="","Revisar validade",IF($M68&lt;0,"Vencida",IF($M68&lt;='Parâmetros'!$B$4,"Validade crítica",IF($M68&lt;='Parâmetros'!$B$5,"Validade em atenção","Validade regular"))))))</f>
        <v/>
      </c>
      <c r="O68" s="30">
        <f>IF($A68="","",IFERROR(IF(OR($J68="",$D68="",$G68="",$H68=""),"Revisar cadastro",IF($J68=0,"Sem excesso",IF(OR(AND($I68&lt;&gt;"",$M68&lt;='Parâmetros'!$B$4),$G68&gt;='Parâmetros'!$B$7),"Crítica",IF(OR(AND($I68&lt;&gt;"",$M68&lt;='Parâmetros'!$B$5),$G68&gt;='Parâmetros'!$B$6,$L68&gt;='Parâmetros'!$B$9),"Alta",IF(OR($L68&gt;='Parâmetros'!$B$8,AND($K68&lt;&gt;"",$K68&gt;='Parâmetros'!$B$10)),"Média","Baixa"))))),"Revisar cadastro"))</f>
        <v/>
      </c>
      <c r="P68" s="30">
        <f>IF($A68="","",IFERROR(IF($J68="","Revisar cadastro",IF($J68=0,"Sem ação",IF(AND($I68&lt;&gt;"",$M68&lt;0),"Segregar para avaliação interna",IF(AND($I68&lt;&gt;"",$M68&lt;='Parâmetros'!$B$4),"Liquidação imediata",IF($D68="Descontinuado","Liquidação de ponta",IF(AND($I68&lt;&gt;"",$M68&lt;='Parâmetros'!$B$5),"Campanha promocional",IF($D68="Sazonal","Campanha promocional",IF($G68&gt;='Parâmetros'!$B$7,"Suspender reposição",IF($L68&gt;='Parâmetros'!$B$9,"Campanha promocional","Reduzir próxima compra"))))))))),"Revisar cadastro"))</f>
        <v/>
      </c>
      <c r="Q68" s="22" t="n"/>
      <c r="R68" s="22" t="n"/>
      <c r="S68" s="26" t="n"/>
      <c r="T68" s="22" t="n"/>
      <c r="U68" s="30">
        <f>IF($A68="","",IF(COUNTIF($A$6:$A$155,$A68)&gt;1,"SKU duplicado",IF(OR($B68="",$C68="",$D68="",$E68="",$F68="",$G68="",$H68=""),"Preencher campos obrigatórios",IF($H68=0,"Revisar custo unitário",IF(AND($J68&gt;0,$I68&lt;&gt;"",$M68&lt;0),"Validade vencida",IF(AND($J68&gt;0,$Q68=""),"Definir destinação",IF(AND($J68&gt;0,$Q68&lt;&gt;"",$S68=""),"Informar data da decisão",IF(AND($J68&gt;0,OR($R68="",$R68="Não iniciada")),"Ação pendente",IF(AND($J68=0,$Q68&lt;&gt;"",$Q68&lt;&gt;"Sem ação"),"Revisar destinação","OK")))))))))</f>
        <v/>
      </c>
    </row>
    <row r="69" ht="24" customHeight="1">
      <c r="A69" s="22" t="n"/>
      <c r="B69" s="22" t="n"/>
      <c r="C69" s="22" t="n"/>
      <c r="D69" s="22" t="n"/>
      <c r="E69" s="23" t="n"/>
      <c r="F69" s="23" t="n"/>
      <c r="G69" s="41" t="n"/>
      <c r="H69" s="25" t="n"/>
      <c r="I69" s="26" t="n"/>
      <c r="J69" s="27">
        <f>IF($A69="","",IF(OR($E69="",$F69=""),"",IFERROR(MAX($E69-$F69,0),"")))</f>
        <v/>
      </c>
      <c r="K69" s="42">
        <f>IF($A69="","",IF(OR($J69="",$F69&lt;=0),"",IFERROR($J69/$F69,"")))</f>
        <v/>
      </c>
      <c r="L69" s="29">
        <f>IF($A69="","",IF(OR($J69="",$H69=""),"",IFERROR($J69*$H69,"")))</f>
        <v/>
      </c>
      <c r="M69" s="27">
        <f>IF($A69="","",IF($I69="","",IFERROR($I69-'Parâmetros'!$B$3,"")))</f>
        <v/>
      </c>
      <c r="N69" s="30">
        <f>IF($A69="","",IF($I69="","Sem validade informada",IF($M69="","Revisar validade",IF($M69&lt;0,"Vencida",IF($M69&lt;='Parâmetros'!$B$4,"Validade crítica",IF($M69&lt;='Parâmetros'!$B$5,"Validade em atenção","Validade regular"))))))</f>
        <v/>
      </c>
      <c r="O69" s="30">
        <f>IF($A69="","",IFERROR(IF(OR($J69="",$D69="",$G69="",$H69=""),"Revisar cadastro",IF($J69=0,"Sem excesso",IF(OR(AND($I69&lt;&gt;"",$M69&lt;='Parâmetros'!$B$4),$G69&gt;='Parâmetros'!$B$7),"Crítica",IF(OR(AND($I69&lt;&gt;"",$M69&lt;='Parâmetros'!$B$5),$G69&gt;='Parâmetros'!$B$6,$L69&gt;='Parâmetros'!$B$9),"Alta",IF(OR($L69&gt;='Parâmetros'!$B$8,AND($K69&lt;&gt;"",$K69&gt;='Parâmetros'!$B$10)),"Média","Baixa"))))),"Revisar cadastro"))</f>
        <v/>
      </c>
      <c r="P69" s="30">
        <f>IF($A69="","",IFERROR(IF($J69="","Revisar cadastro",IF($J69=0,"Sem ação",IF(AND($I69&lt;&gt;"",$M69&lt;0),"Segregar para avaliação interna",IF(AND($I69&lt;&gt;"",$M69&lt;='Parâmetros'!$B$4),"Liquidação imediata",IF($D69="Descontinuado","Liquidação de ponta",IF(AND($I69&lt;&gt;"",$M69&lt;='Parâmetros'!$B$5),"Campanha promocional",IF($D69="Sazonal","Campanha promocional",IF($G69&gt;='Parâmetros'!$B$7,"Suspender reposição",IF($L69&gt;='Parâmetros'!$B$9,"Campanha promocional","Reduzir próxima compra"))))))))),"Revisar cadastro"))</f>
        <v/>
      </c>
      <c r="Q69" s="22" t="n"/>
      <c r="R69" s="22" t="n"/>
      <c r="S69" s="26" t="n"/>
      <c r="T69" s="22" t="n"/>
      <c r="U69" s="30">
        <f>IF($A69="","",IF(COUNTIF($A$6:$A$155,$A69)&gt;1,"SKU duplicado",IF(OR($B69="",$C69="",$D69="",$E69="",$F69="",$G69="",$H69=""),"Preencher campos obrigatórios",IF($H69=0,"Revisar custo unitário",IF(AND($J69&gt;0,$I69&lt;&gt;"",$M69&lt;0),"Validade vencida",IF(AND($J69&gt;0,$Q69=""),"Definir destinação",IF(AND($J69&gt;0,$Q69&lt;&gt;"",$S69=""),"Informar data da decisão",IF(AND($J69&gt;0,OR($R69="",$R69="Não iniciada")),"Ação pendente",IF(AND($J69=0,$Q69&lt;&gt;"",$Q69&lt;&gt;"Sem ação"),"Revisar destinação","OK")))))))))</f>
        <v/>
      </c>
    </row>
    <row r="70" ht="24" customHeight="1">
      <c r="A70" s="22" t="n"/>
      <c r="B70" s="22" t="n"/>
      <c r="C70" s="22" t="n"/>
      <c r="D70" s="22" t="n"/>
      <c r="E70" s="23" t="n"/>
      <c r="F70" s="23" t="n"/>
      <c r="G70" s="41" t="n"/>
      <c r="H70" s="25" t="n"/>
      <c r="I70" s="26" t="n"/>
      <c r="J70" s="27">
        <f>IF($A70="","",IF(OR($E70="",$F70=""),"",IFERROR(MAX($E70-$F70,0),"")))</f>
        <v/>
      </c>
      <c r="K70" s="42">
        <f>IF($A70="","",IF(OR($J70="",$F70&lt;=0),"",IFERROR($J70/$F70,"")))</f>
        <v/>
      </c>
      <c r="L70" s="29">
        <f>IF($A70="","",IF(OR($J70="",$H70=""),"",IFERROR($J70*$H70,"")))</f>
        <v/>
      </c>
      <c r="M70" s="27">
        <f>IF($A70="","",IF($I70="","",IFERROR($I70-'Parâmetros'!$B$3,"")))</f>
        <v/>
      </c>
      <c r="N70" s="30">
        <f>IF($A70="","",IF($I70="","Sem validade informada",IF($M70="","Revisar validade",IF($M70&lt;0,"Vencida",IF($M70&lt;='Parâmetros'!$B$4,"Validade crítica",IF($M70&lt;='Parâmetros'!$B$5,"Validade em atenção","Validade regular"))))))</f>
        <v/>
      </c>
      <c r="O70" s="30">
        <f>IF($A70="","",IFERROR(IF(OR($J70="",$D70="",$G70="",$H70=""),"Revisar cadastro",IF($J70=0,"Sem excesso",IF(OR(AND($I70&lt;&gt;"",$M70&lt;='Parâmetros'!$B$4),$G70&gt;='Parâmetros'!$B$7),"Crítica",IF(OR(AND($I70&lt;&gt;"",$M70&lt;='Parâmetros'!$B$5),$G70&gt;='Parâmetros'!$B$6,$L70&gt;='Parâmetros'!$B$9),"Alta",IF(OR($L70&gt;='Parâmetros'!$B$8,AND($K70&lt;&gt;"",$K70&gt;='Parâmetros'!$B$10)),"Média","Baixa"))))),"Revisar cadastro"))</f>
        <v/>
      </c>
      <c r="P70" s="30">
        <f>IF($A70="","",IFERROR(IF($J70="","Revisar cadastro",IF($J70=0,"Sem ação",IF(AND($I70&lt;&gt;"",$M70&lt;0),"Segregar para avaliação interna",IF(AND($I70&lt;&gt;"",$M70&lt;='Parâmetros'!$B$4),"Liquidação imediata",IF($D70="Descontinuado","Liquidação de ponta",IF(AND($I70&lt;&gt;"",$M70&lt;='Parâmetros'!$B$5),"Campanha promocional",IF($D70="Sazonal","Campanha promocional",IF($G70&gt;='Parâmetros'!$B$7,"Suspender reposição",IF($L70&gt;='Parâmetros'!$B$9,"Campanha promocional","Reduzir próxima compra"))))))))),"Revisar cadastro"))</f>
        <v/>
      </c>
      <c r="Q70" s="22" t="n"/>
      <c r="R70" s="22" t="n"/>
      <c r="S70" s="26" t="n"/>
      <c r="T70" s="22" t="n"/>
      <c r="U70" s="30">
        <f>IF($A70="","",IF(COUNTIF($A$6:$A$155,$A70)&gt;1,"SKU duplicado",IF(OR($B70="",$C70="",$D70="",$E70="",$F70="",$G70="",$H70=""),"Preencher campos obrigatórios",IF($H70=0,"Revisar custo unitário",IF(AND($J70&gt;0,$I70&lt;&gt;"",$M70&lt;0),"Validade vencida",IF(AND($J70&gt;0,$Q70=""),"Definir destinação",IF(AND($J70&gt;0,$Q70&lt;&gt;"",$S70=""),"Informar data da decisão",IF(AND($J70&gt;0,OR($R70="",$R70="Não iniciada")),"Ação pendente",IF(AND($J70=0,$Q70&lt;&gt;"",$Q70&lt;&gt;"Sem ação"),"Revisar destinação","OK")))))))))</f>
        <v/>
      </c>
    </row>
    <row r="71" ht="24" customHeight="1">
      <c r="A71" s="22" t="n"/>
      <c r="B71" s="22" t="n"/>
      <c r="C71" s="22" t="n"/>
      <c r="D71" s="22" t="n"/>
      <c r="E71" s="23" t="n"/>
      <c r="F71" s="23" t="n"/>
      <c r="G71" s="41" t="n"/>
      <c r="H71" s="25" t="n"/>
      <c r="I71" s="26" t="n"/>
      <c r="J71" s="27">
        <f>IF($A71="","",IF(OR($E71="",$F71=""),"",IFERROR(MAX($E71-$F71,0),"")))</f>
        <v/>
      </c>
      <c r="K71" s="42">
        <f>IF($A71="","",IF(OR($J71="",$F71&lt;=0),"",IFERROR($J71/$F71,"")))</f>
        <v/>
      </c>
      <c r="L71" s="29">
        <f>IF($A71="","",IF(OR($J71="",$H71=""),"",IFERROR($J71*$H71,"")))</f>
        <v/>
      </c>
      <c r="M71" s="27">
        <f>IF($A71="","",IF($I71="","",IFERROR($I71-'Parâmetros'!$B$3,"")))</f>
        <v/>
      </c>
      <c r="N71" s="30">
        <f>IF($A71="","",IF($I71="","Sem validade informada",IF($M71="","Revisar validade",IF($M71&lt;0,"Vencida",IF($M71&lt;='Parâmetros'!$B$4,"Validade crítica",IF($M71&lt;='Parâmetros'!$B$5,"Validade em atenção","Validade regular"))))))</f>
        <v/>
      </c>
      <c r="O71" s="30">
        <f>IF($A71="","",IFERROR(IF(OR($J71="",$D71="",$G71="",$H71=""),"Revisar cadastro",IF($J71=0,"Sem excesso",IF(OR(AND($I71&lt;&gt;"",$M71&lt;='Parâmetros'!$B$4),$G71&gt;='Parâmetros'!$B$7),"Crítica",IF(OR(AND($I71&lt;&gt;"",$M71&lt;='Parâmetros'!$B$5),$G71&gt;='Parâmetros'!$B$6,$L71&gt;='Parâmetros'!$B$9),"Alta",IF(OR($L71&gt;='Parâmetros'!$B$8,AND($K71&lt;&gt;"",$K71&gt;='Parâmetros'!$B$10)),"Média","Baixa"))))),"Revisar cadastro"))</f>
        <v/>
      </c>
      <c r="P71" s="30">
        <f>IF($A71="","",IFERROR(IF($J71="","Revisar cadastro",IF($J71=0,"Sem ação",IF(AND($I71&lt;&gt;"",$M71&lt;0),"Segregar para avaliação interna",IF(AND($I71&lt;&gt;"",$M71&lt;='Parâmetros'!$B$4),"Liquidação imediata",IF($D71="Descontinuado","Liquidação de ponta",IF(AND($I71&lt;&gt;"",$M71&lt;='Parâmetros'!$B$5),"Campanha promocional",IF($D71="Sazonal","Campanha promocional",IF($G71&gt;='Parâmetros'!$B$7,"Suspender reposição",IF($L71&gt;='Parâmetros'!$B$9,"Campanha promocional","Reduzir próxima compra"))))))))),"Revisar cadastro"))</f>
        <v/>
      </c>
      <c r="Q71" s="22" t="n"/>
      <c r="R71" s="22" t="n"/>
      <c r="S71" s="26" t="n"/>
      <c r="T71" s="22" t="n"/>
      <c r="U71" s="30">
        <f>IF($A71="","",IF(COUNTIF($A$6:$A$155,$A71)&gt;1,"SKU duplicado",IF(OR($B71="",$C71="",$D71="",$E71="",$F71="",$G71="",$H71=""),"Preencher campos obrigatórios",IF($H71=0,"Revisar custo unitário",IF(AND($J71&gt;0,$I71&lt;&gt;"",$M71&lt;0),"Validade vencida",IF(AND($J71&gt;0,$Q71=""),"Definir destinação",IF(AND($J71&gt;0,$Q71&lt;&gt;"",$S71=""),"Informar data da decisão",IF(AND($J71&gt;0,OR($R71="",$R71="Não iniciada")),"Ação pendente",IF(AND($J71=0,$Q71&lt;&gt;"",$Q71&lt;&gt;"Sem ação"),"Revisar destinação","OK")))))))))</f>
        <v/>
      </c>
    </row>
    <row r="72" ht="24" customHeight="1">
      <c r="A72" s="22" t="n"/>
      <c r="B72" s="22" t="n"/>
      <c r="C72" s="22" t="n"/>
      <c r="D72" s="22" t="n"/>
      <c r="E72" s="23" t="n"/>
      <c r="F72" s="23" t="n"/>
      <c r="G72" s="41" t="n"/>
      <c r="H72" s="25" t="n"/>
      <c r="I72" s="26" t="n"/>
      <c r="J72" s="27">
        <f>IF($A72="","",IF(OR($E72="",$F72=""),"",IFERROR(MAX($E72-$F72,0),"")))</f>
        <v/>
      </c>
      <c r="K72" s="42">
        <f>IF($A72="","",IF(OR($J72="",$F72&lt;=0),"",IFERROR($J72/$F72,"")))</f>
        <v/>
      </c>
      <c r="L72" s="29">
        <f>IF($A72="","",IF(OR($J72="",$H72=""),"",IFERROR($J72*$H72,"")))</f>
        <v/>
      </c>
      <c r="M72" s="27">
        <f>IF($A72="","",IF($I72="","",IFERROR($I72-'Parâmetros'!$B$3,"")))</f>
        <v/>
      </c>
      <c r="N72" s="30">
        <f>IF($A72="","",IF($I72="","Sem validade informada",IF($M72="","Revisar validade",IF($M72&lt;0,"Vencida",IF($M72&lt;='Parâmetros'!$B$4,"Validade crítica",IF($M72&lt;='Parâmetros'!$B$5,"Validade em atenção","Validade regular"))))))</f>
        <v/>
      </c>
      <c r="O72" s="30">
        <f>IF($A72="","",IFERROR(IF(OR($J72="",$D72="",$G72="",$H72=""),"Revisar cadastro",IF($J72=0,"Sem excesso",IF(OR(AND($I72&lt;&gt;"",$M72&lt;='Parâmetros'!$B$4),$G72&gt;='Parâmetros'!$B$7),"Crítica",IF(OR(AND($I72&lt;&gt;"",$M72&lt;='Parâmetros'!$B$5),$G72&gt;='Parâmetros'!$B$6,$L72&gt;='Parâmetros'!$B$9),"Alta",IF(OR($L72&gt;='Parâmetros'!$B$8,AND($K72&lt;&gt;"",$K72&gt;='Parâmetros'!$B$10)),"Média","Baixa"))))),"Revisar cadastro"))</f>
        <v/>
      </c>
      <c r="P72" s="30">
        <f>IF($A72="","",IFERROR(IF($J72="","Revisar cadastro",IF($J72=0,"Sem ação",IF(AND($I72&lt;&gt;"",$M72&lt;0),"Segregar para avaliação interna",IF(AND($I72&lt;&gt;"",$M72&lt;='Parâmetros'!$B$4),"Liquidação imediata",IF($D72="Descontinuado","Liquidação de ponta",IF(AND($I72&lt;&gt;"",$M72&lt;='Parâmetros'!$B$5),"Campanha promocional",IF($D72="Sazonal","Campanha promocional",IF($G72&gt;='Parâmetros'!$B$7,"Suspender reposição",IF($L72&gt;='Parâmetros'!$B$9,"Campanha promocional","Reduzir próxima compra"))))))))),"Revisar cadastro"))</f>
        <v/>
      </c>
      <c r="Q72" s="22" t="n"/>
      <c r="R72" s="22" t="n"/>
      <c r="S72" s="26" t="n"/>
      <c r="T72" s="22" t="n"/>
      <c r="U72" s="30">
        <f>IF($A72="","",IF(COUNTIF($A$6:$A$155,$A72)&gt;1,"SKU duplicado",IF(OR($B72="",$C72="",$D72="",$E72="",$F72="",$G72="",$H72=""),"Preencher campos obrigatórios",IF($H72=0,"Revisar custo unitário",IF(AND($J72&gt;0,$I72&lt;&gt;"",$M72&lt;0),"Validade vencida",IF(AND($J72&gt;0,$Q72=""),"Definir destinação",IF(AND($J72&gt;0,$Q72&lt;&gt;"",$S72=""),"Informar data da decisão",IF(AND($J72&gt;0,OR($R72="",$R72="Não iniciada")),"Ação pendente",IF(AND($J72=0,$Q72&lt;&gt;"",$Q72&lt;&gt;"Sem ação"),"Revisar destinação","OK")))))))))</f>
        <v/>
      </c>
    </row>
    <row r="73" ht="24" customHeight="1">
      <c r="A73" s="22" t="n"/>
      <c r="B73" s="22" t="n"/>
      <c r="C73" s="22" t="n"/>
      <c r="D73" s="22" t="n"/>
      <c r="E73" s="23" t="n"/>
      <c r="F73" s="23" t="n"/>
      <c r="G73" s="41" t="n"/>
      <c r="H73" s="25" t="n"/>
      <c r="I73" s="26" t="n"/>
      <c r="J73" s="27">
        <f>IF($A73="","",IF(OR($E73="",$F73=""),"",IFERROR(MAX($E73-$F73,0),"")))</f>
        <v/>
      </c>
      <c r="K73" s="42">
        <f>IF($A73="","",IF(OR($J73="",$F73&lt;=0),"",IFERROR($J73/$F73,"")))</f>
        <v/>
      </c>
      <c r="L73" s="29">
        <f>IF($A73="","",IF(OR($J73="",$H73=""),"",IFERROR($J73*$H73,"")))</f>
        <v/>
      </c>
      <c r="M73" s="27">
        <f>IF($A73="","",IF($I73="","",IFERROR($I73-'Parâmetros'!$B$3,"")))</f>
        <v/>
      </c>
      <c r="N73" s="30">
        <f>IF($A73="","",IF($I73="","Sem validade informada",IF($M73="","Revisar validade",IF($M73&lt;0,"Vencida",IF($M73&lt;='Parâmetros'!$B$4,"Validade crítica",IF($M73&lt;='Parâmetros'!$B$5,"Validade em atenção","Validade regular"))))))</f>
        <v/>
      </c>
      <c r="O73" s="30">
        <f>IF($A73="","",IFERROR(IF(OR($J73="",$D73="",$G73="",$H73=""),"Revisar cadastro",IF($J73=0,"Sem excesso",IF(OR(AND($I73&lt;&gt;"",$M73&lt;='Parâmetros'!$B$4),$G73&gt;='Parâmetros'!$B$7),"Crítica",IF(OR(AND($I73&lt;&gt;"",$M73&lt;='Parâmetros'!$B$5),$G73&gt;='Parâmetros'!$B$6,$L73&gt;='Parâmetros'!$B$9),"Alta",IF(OR($L73&gt;='Parâmetros'!$B$8,AND($K73&lt;&gt;"",$K73&gt;='Parâmetros'!$B$10)),"Média","Baixa"))))),"Revisar cadastro"))</f>
        <v/>
      </c>
      <c r="P73" s="30">
        <f>IF($A73="","",IFERROR(IF($J73="","Revisar cadastro",IF($J73=0,"Sem ação",IF(AND($I73&lt;&gt;"",$M73&lt;0),"Segregar para avaliação interna",IF(AND($I73&lt;&gt;"",$M73&lt;='Parâmetros'!$B$4),"Liquidação imediata",IF($D73="Descontinuado","Liquidação de ponta",IF(AND($I73&lt;&gt;"",$M73&lt;='Parâmetros'!$B$5),"Campanha promocional",IF($D73="Sazonal","Campanha promocional",IF($G73&gt;='Parâmetros'!$B$7,"Suspender reposição",IF($L73&gt;='Parâmetros'!$B$9,"Campanha promocional","Reduzir próxima compra"))))))))),"Revisar cadastro"))</f>
        <v/>
      </c>
      <c r="Q73" s="22" t="n"/>
      <c r="R73" s="22" t="n"/>
      <c r="S73" s="26" t="n"/>
      <c r="T73" s="22" t="n"/>
      <c r="U73" s="30">
        <f>IF($A73="","",IF(COUNTIF($A$6:$A$155,$A73)&gt;1,"SKU duplicado",IF(OR($B73="",$C73="",$D73="",$E73="",$F73="",$G73="",$H73=""),"Preencher campos obrigatórios",IF($H73=0,"Revisar custo unitário",IF(AND($J73&gt;0,$I73&lt;&gt;"",$M73&lt;0),"Validade vencida",IF(AND($J73&gt;0,$Q73=""),"Definir destinação",IF(AND($J73&gt;0,$Q73&lt;&gt;"",$S73=""),"Informar data da decisão",IF(AND($J73&gt;0,OR($R73="",$R73="Não iniciada")),"Ação pendente",IF(AND($J73=0,$Q73&lt;&gt;"",$Q73&lt;&gt;"Sem ação"),"Revisar destinação","OK")))))))))</f>
        <v/>
      </c>
    </row>
    <row r="74" ht="24" customHeight="1">
      <c r="A74" s="22" t="n"/>
      <c r="B74" s="22" t="n"/>
      <c r="C74" s="22" t="n"/>
      <c r="D74" s="22" t="n"/>
      <c r="E74" s="23" t="n"/>
      <c r="F74" s="23" t="n"/>
      <c r="G74" s="41" t="n"/>
      <c r="H74" s="25" t="n"/>
      <c r="I74" s="26" t="n"/>
      <c r="J74" s="27">
        <f>IF($A74="","",IF(OR($E74="",$F74=""),"",IFERROR(MAX($E74-$F74,0),"")))</f>
        <v/>
      </c>
      <c r="K74" s="42">
        <f>IF($A74="","",IF(OR($J74="",$F74&lt;=0),"",IFERROR($J74/$F74,"")))</f>
        <v/>
      </c>
      <c r="L74" s="29">
        <f>IF($A74="","",IF(OR($J74="",$H74=""),"",IFERROR($J74*$H74,"")))</f>
        <v/>
      </c>
      <c r="M74" s="27">
        <f>IF($A74="","",IF($I74="","",IFERROR($I74-'Parâmetros'!$B$3,"")))</f>
        <v/>
      </c>
      <c r="N74" s="30">
        <f>IF($A74="","",IF($I74="","Sem validade informada",IF($M74="","Revisar validade",IF($M74&lt;0,"Vencida",IF($M74&lt;='Parâmetros'!$B$4,"Validade crítica",IF($M74&lt;='Parâmetros'!$B$5,"Validade em atenção","Validade regular"))))))</f>
        <v/>
      </c>
      <c r="O74" s="30">
        <f>IF($A74="","",IFERROR(IF(OR($J74="",$D74="",$G74="",$H74=""),"Revisar cadastro",IF($J74=0,"Sem excesso",IF(OR(AND($I74&lt;&gt;"",$M74&lt;='Parâmetros'!$B$4),$G74&gt;='Parâmetros'!$B$7),"Crítica",IF(OR(AND($I74&lt;&gt;"",$M74&lt;='Parâmetros'!$B$5),$G74&gt;='Parâmetros'!$B$6,$L74&gt;='Parâmetros'!$B$9),"Alta",IF(OR($L74&gt;='Parâmetros'!$B$8,AND($K74&lt;&gt;"",$K74&gt;='Parâmetros'!$B$10)),"Média","Baixa"))))),"Revisar cadastro"))</f>
        <v/>
      </c>
      <c r="P74" s="30">
        <f>IF($A74="","",IFERROR(IF($J74="","Revisar cadastro",IF($J74=0,"Sem ação",IF(AND($I74&lt;&gt;"",$M74&lt;0),"Segregar para avaliação interna",IF(AND($I74&lt;&gt;"",$M74&lt;='Parâmetros'!$B$4),"Liquidação imediata",IF($D74="Descontinuado","Liquidação de ponta",IF(AND($I74&lt;&gt;"",$M74&lt;='Parâmetros'!$B$5),"Campanha promocional",IF($D74="Sazonal","Campanha promocional",IF($G74&gt;='Parâmetros'!$B$7,"Suspender reposição",IF($L74&gt;='Parâmetros'!$B$9,"Campanha promocional","Reduzir próxima compra"))))))))),"Revisar cadastro"))</f>
        <v/>
      </c>
      <c r="Q74" s="22" t="n"/>
      <c r="R74" s="22" t="n"/>
      <c r="S74" s="26" t="n"/>
      <c r="T74" s="22" t="n"/>
      <c r="U74" s="30">
        <f>IF($A74="","",IF(COUNTIF($A$6:$A$155,$A74)&gt;1,"SKU duplicado",IF(OR($B74="",$C74="",$D74="",$E74="",$F74="",$G74="",$H74=""),"Preencher campos obrigatórios",IF($H74=0,"Revisar custo unitário",IF(AND($J74&gt;0,$I74&lt;&gt;"",$M74&lt;0),"Validade vencida",IF(AND($J74&gt;0,$Q74=""),"Definir destinação",IF(AND($J74&gt;0,$Q74&lt;&gt;"",$S74=""),"Informar data da decisão",IF(AND($J74&gt;0,OR($R74="",$R74="Não iniciada")),"Ação pendente",IF(AND($J74=0,$Q74&lt;&gt;"",$Q74&lt;&gt;"Sem ação"),"Revisar destinação","OK")))))))))</f>
        <v/>
      </c>
    </row>
    <row r="75" ht="24" customHeight="1">
      <c r="A75" s="22" t="n"/>
      <c r="B75" s="22" t="n"/>
      <c r="C75" s="22" t="n"/>
      <c r="D75" s="22" t="n"/>
      <c r="E75" s="23" t="n"/>
      <c r="F75" s="23" t="n"/>
      <c r="G75" s="41" t="n"/>
      <c r="H75" s="25" t="n"/>
      <c r="I75" s="26" t="n"/>
      <c r="J75" s="27">
        <f>IF($A75="","",IF(OR($E75="",$F75=""),"",IFERROR(MAX($E75-$F75,0),"")))</f>
        <v/>
      </c>
      <c r="K75" s="42">
        <f>IF($A75="","",IF(OR($J75="",$F75&lt;=0),"",IFERROR($J75/$F75,"")))</f>
        <v/>
      </c>
      <c r="L75" s="29">
        <f>IF($A75="","",IF(OR($J75="",$H75=""),"",IFERROR($J75*$H75,"")))</f>
        <v/>
      </c>
      <c r="M75" s="27">
        <f>IF($A75="","",IF($I75="","",IFERROR($I75-'Parâmetros'!$B$3,"")))</f>
        <v/>
      </c>
      <c r="N75" s="30">
        <f>IF($A75="","",IF($I75="","Sem validade informada",IF($M75="","Revisar validade",IF($M75&lt;0,"Vencida",IF($M75&lt;='Parâmetros'!$B$4,"Validade crítica",IF($M75&lt;='Parâmetros'!$B$5,"Validade em atenção","Validade regular"))))))</f>
        <v/>
      </c>
      <c r="O75" s="30">
        <f>IF($A75="","",IFERROR(IF(OR($J75="",$D75="",$G75="",$H75=""),"Revisar cadastro",IF($J75=0,"Sem excesso",IF(OR(AND($I75&lt;&gt;"",$M75&lt;='Parâmetros'!$B$4),$G75&gt;='Parâmetros'!$B$7),"Crítica",IF(OR(AND($I75&lt;&gt;"",$M75&lt;='Parâmetros'!$B$5),$G75&gt;='Parâmetros'!$B$6,$L75&gt;='Parâmetros'!$B$9),"Alta",IF(OR($L75&gt;='Parâmetros'!$B$8,AND($K75&lt;&gt;"",$K75&gt;='Parâmetros'!$B$10)),"Média","Baixa"))))),"Revisar cadastro"))</f>
        <v/>
      </c>
      <c r="P75" s="30">
        <f>IF($A75="","",IFERROR(IF($J75="","Revisar cadastro",IF($J75=0,"Sem ação",IF(AND($I75&lt;&gt;"",$M75&lt;0),"Segregar para avaliação interna",IF(AND($I75&lt;&gt;"",$M75&lt;='Parâmetros'!$B$4),"Liquidação imediata",IF($D75="Descontinuado","Liquidação de ponta",IF(AND($I75&lt;&gt;"",$M75&lt;='Parâmetros'!$B$5),"Campanha promocional",IF($D75="Sazonal","Campanha promocional",IF($G75&gt;='Parâmetros'!$B$7,"Suspender reposição",IF($L75&gt;='Parâmetros'!$B$9,"Campanha promocional","Reduzir próxima compra"))))))))),"Revisar cadastro"))</f>
        <v/>
      </c>
      <c r="Q75" s="22" t="n"/>
      <c r="R75" s="22" t="n"/>
      <c r="S75" s="26" t="n"/>
      <c r="T75" s="22" t="n"/>
      <c r="U75" s="30">
        <f>IF($A75="","",IF(COUNTIF($A$6:$A$155,$A75)&gt;1,"SKU duplicado",IF(OR($B75="",$C75="",$D75="",$E75="",$F75="",$G75="",$H75=""),"Preencher campos obrigatórios",IF($H75=0,"Revisar custo unitário",IF(AND($J75&gt;0,$I75&lt;&gt;"",$M75&lt;0),"Validade vencida",IF(AND($J75&gt;0,$Q75=""),"Definir destinação",IF(AND($J75&gt;0,$Q75&lt;&gt;"",$S75=""),"Informar data da decisão",IF(AND($J75&gt;0,OR($R75="",$R75="Não iniciada")),"Ação pendente",IF(AND($J75=0,$Q75&lt;&gt;"",$Q75&lt;&gt;"Sem ação"),"Revisar destinação","OK")))))))))</f>
        <v/>
      </c>
    </row>
    <row r="76" ht="24" customHeight="1">
      <c r="A76" s="22" t="n"/>
      <c r="B76" s="22" t="n"/>
      <c r="C76" s="22" t="n"/>
      <c r="D76" s="22" t="n"/>
      <c r="E76" s="23" t="n"/>
      <c r="F76" s="23" t="n"/>
      <c r="G76" s="41" t="n"/>
      <c r="H76" s="25" t="n"/>
      <c r="I76" s="26" t="n"/>
      <c r="J76" s="27">
        <f>IF($A76="","",IF(OR($E76="",$F76=""),"",IFERROR(MAX($E76-$F76,0),"")))</f>
        <v/>
      </c>
      <c r="K76" s="42">
        <f>IF($A76="","",IF(OR($J76="",$F76&lt;=0),"",IFERROR($J76/$F76,"")))</f>
        <v/>
      </c>
      <c r="L76" s="29">
        <f>IF($A76="","",IF(OR($J76="",$H76=""),"",IFERROR($J76*$H76,"")))</f>
        <v/>
      </c>
      <c r="M76" s="27">
        <f>IF($A76="","",IF($I76="","",IFERROR($I76-'Parâmetros'!$B$3,"")))</f>
        <v/>
      </c>
      <c r="N76" s="30">
        <f>IF($A76="","",IF($I76="","Sem validade informada",IF($M76="","Revisar validade",IF($M76&lt;0,"Vencida",IF($M76&lt;='Parâmetros'!$B$4,"Validade crítica",IF($M76&lt;='Parâmetros'!$B$5,"Validade em atenção","Validade regular"))))))</f>
        <v/>
      </c>
      <c r="O76" s="30">
        <f>IF($A76="","",IFERROR(IF(OR($J76="",$D76="",$G76="",$H76=""),"Revisar cadastro",IF($J76=0,"Sem excesso",IF(OR(AND($I76&lt;&gt;"",$M76&lt;='Parâmetros'!$B$4),$G76&gt;='Parâmetros'!$B$7),"Crítica",IF(OR(AND($I76&lt;&gt;"",$M76&lt;='Parâmetros'!$B$5),$G76&gt;='Parâmetros'!$B$6,$L76&gt;='Parâmetros'!$B$9),"Alta",IF(OR($L76&gt;='Parâmetros'!$B$8,AND($K76&lt;&gt;"",$K76&gt;='Parâmetros'!$B$10)),"Média","Baixa"))))),"Revisar cadastro"))</f>
        <v/>
      </c>
      <c r="P76" s="30">
        <f>IF($A76="","",IFERROR(IF($J76="","Revisar cadastro",IF($J76=0,"Sem ação",IF(AND($I76&lt;&gt;"",$M76&lt;0),"Segregar para avaliação interna",IF(AND($I76&lt;&gt;"",$M76&lt;='Parâmetros'!$B$4),"Liquidação imediata",IF($D76="Descontinuado","Liquidação de ponta",IF(AND($I76&lt;&gt;"",$M76&lt;='Parâmetros'!$B$5),"Campanha promocional",IF($D76="Sazonal","Campanha promocional",IF($G76&gt;='Parâmetros'!$B$7,"Suspender reposição",IF($L76&gt;='Parâmetros'!$B$9,"Campanha promocional","Reduzir próxima compra"))))))))),"Revisar cadastro"))</f>
        <v/>
      </c>
      <c r="Q76" s="22" t="n"/>
      <c r="R76" s="22" t="n"/>
      <c r="S76" s="26" t="n"/>
      <c r="T76" s="22" t="n"/>
      <c r="U76" s="30">
        <f>IF($A76="","",IF(COUNTIF($A$6:$A$155,$A76)&gt;1,"SKU duplicado",IF(OR($B76="",$C76="",$D76="",$E76="",$F76="",$G76="",$H76=""),"Preencher campos obrigatórios",IF($H76=0,"Revisar custo unitário",IF(AND($J76&gt;0,$I76&lt;&gt;"",$M76&lt;0),"Validade vencida",IF(AND($J76&gt;0,$Q76=""),"Definir destinação",IF(AND($J76&gt;0,$Q76&lt;&gt;"",$S76=""),"Informar data da decisão",IF(AND($J76&gt;0,OR($R76="",$R76="Não iniciada")),"Ação pendente",IF(AND($J76=0,$Q76&lt;&gt;"",$Q76&lt;&gt;"Sem ação"),"Revisar destinação","OK")))))))))</f>
        <v/>
      </c>
    </row>
    <row r="77" ht="24" customHeight="1">
      <c r="A77" s="22" t="n"/>
      <c r="B77" s="22" t="n"/>
      <c r="C77" s="22" t="n"/>
      <c r="D77" s="22" t="n"/>
      <c r="E77" s="23" t="n"/>
      <c r="F77" s="23" t="n"/>
      <c r="G77" s="41" t="n"/>
      <c r="H77" s="25" t="n"/>
      <c r="I77" s="26" t="n"/>
      <c r="J77" s="27">
        <f>IF($A77="","",IF(OR($E77="",$F77=""),"",IFERROR(MAX($E77-$F77,0),"")))</f>
        <v/>
      </c>
      <c r="K77" s="42">
        <f>IF($A77="","",IF(OR($J77="",$F77&lt;=0),"",IFERROR($J77/$F77,"")))</f>
        <v/>
      </c>
      <c r="L77" s="29">
        <f>IF($A77="","",IF(OR($J77="",$H77=""),"",IFERROR($J77*$H77,"")))</f>
        <v/>
      </c>
      <c r="M77" s="27">
        <f>IF($A77="","",IF($I77="","",IFERROR($I77-'Parâmetros'!$B$3,"")))</f>
        <v/>
      </c>
      <c r="N77" s="30">
        <f>IF($A77="","",IF($I77="","Sem validade informada",IF($M77="","Revisar validade",IF($M77&lt;0,"Vencida",IF($M77&lt;='Parâmetros'!$B$4,"Validade crítica",IF($M77&lt;='Parâmetros'!$B$5,"Validade em atenção","Validade regular"))))))</f>
        <v/>
      </c>
      <c r="O77" s="30">
        <f>IF($A77="","",IFERROR(IF(OR($J77="",$D77="",$G77="",$H77=""),"Revisar cadastro",IF($J77=0,"Sem excesso",IF(OR(AND($I77&lt;&gt;"",$M77&lt;='Parâmetros'!$B$4),$G77&gt;='Parâmetros'!$B$7),"Crítica",IF(OR(AND($I77&lt;&gt;"",$M77&lt;='Parâmetros'!$B$5),$G77&gt;='Parâmetros'!$B$6,$L77&gt;='Parâmetros'!$B$9),"Alta",IF(OR($L77&gt;='Parâmetros'!$B$8,AND($K77&lt;&gt;"",$K77&gt;='Parâmetros'!$B$10)),"Média","Baixa"))))),"Revisar cadastro"))</f>
        <v/>
      </c>
      <c r="P77" s="30">
        <f>IF($A77="","",IFERROR(IF($J77="","Revisar cadastro",IF($J77=0,"Sem ação",IF(AND($I77&lt;&gt;"",$M77&lt;0),"Segregar para avaliação interna",IF(AND($I77&lt;&gt;"",$M77&lt;='Parâmetros'!$B$4),"Liquidação imediata",IF($D77="Descontinuado","Liquidação de ponta",IF(AND($I77&lt;&gt;"",$M77&lt;='Parâmetros'!$B$5),"Campanha promocional",IF($D77="Sazonal","Campanha promocional",IF($G77&gt;='Parâmetros'!$B$7,"Suspender reposição",IF($L77&gt;='Parâmetros'!$B$9,"Campanha promocional","Reduzir próxima compra"))))))))),"Revisar cadastro"))</f>
        <v/>
      </c>
      <c r="Q77" s="22" t="n"/>
      <c r="R77" s="22" t="n"/>
      <c r="S77" s="26" t="n"/>
      <c r="T77" s="22" t="n"/>
      <c r="U77" s="30">
        <f>IF($A77="","",IF(COUNTIF($A$6:$A$155,$A77)&gt;1,"SKU duplicado",IF(OR($B77="",$C77="",$D77="",$E77="",$F77="",$G77="",$H77=""),"Preencher campos obrigatórios",IF($H77=0,"Revisar custo unitário",IF(AND($J77&gt;0,$I77&lt;&gt;"",$M77&lt;0),"Validade vencida",IF(AND($J77&gt;0,$Q77=""),"Definir destinação",IF(AND($J77&gt;0,$Q77&lt;&gt;"",$S77=""),"Informar data da decisão",IF(AND($J77&gt;0,OR($R77="",$R77="Não iniciada")),"Ação pendente",IF(AND($J77=0,$Q77&lt;&gt;"",$Q77&lt;&gt;"Sem ação"),"Revisar destinação","OK")))))))))</f>
        <v/>
      </c>
    </row>
    <row r="78" ht="24" customHeight="1">
      <c r="A78" s="22" t="n"/>
      <c r="B78" s="22" t="n"/>
      <c r="C78" s="22" t="n"/>
      <c r="D78" s="22" t="n"/>
      <c r="E78" s="23" t="n"/>
      <c r="F78" s="23" t="n"/>
      <c r="G78" s="41" t="n"/>
      <c r="H78" s="25" t="n"/>
      <c r="I78" s="26" t="n"/>
      <c r="J78" s="27">
        <f>IF($A78="","",IF(OR($E78="",$F78=""),"",IFERROR(MAX($E78-$F78,0),"")))</f>
        <v/>
      </c>
      <c r="K78" s="42">
        <f>IF($A78="","",IF(OR($J78="",$F78&lt;=0),"",IFERROR($J78/$F78,"")))</f>
        <v/>
      </c>
      <c r="L78" s="29">
        <f>IF($A78="","",IF(OR($J78="",$H78=""),"",IFERROR($J78*$H78,"")))</f>
        <v/>
      </c>
      <c r="M78" s="27">
        <f>IF($A78="","",IF($I78="","",IFERROR($I78-'Parâmetros'!$B$3,"")))</f>
        <v/>
      </c>
      <c r="N78" s="30">
        <f>IF($A78="","",IF($I78="","Sem validade informada",IF($M78="","Revisar validade",IF($M78&lt;0,"Vencida",IF($M78&lt;='Parâmetros'!$B$4,"Validade crítica",IF($M78&lt;='Parâmetros'!$B$5,"Validade em atenção","Validade regular"))))))</f>
        <v/>
      </c>
      <c r="O78" s="30">
        <f>IF($A78="","",IFERROR(IF(OR($J78="",$D78="",$G78="",$H78=""),"Revisar cadastro",IF($J78=0,"Sem excesso",IF(OR(AND($I78&lt;&gt;"",$M78&lt;='Parâmetros'!$B$4),$G78&gt;='Parâmetros'!$B$7),"Crítica",IF(OR(AND($I78&lt;&gt;"",$M78&lt;='Parâmetros'!$B$5),$G78&gt;='Parâmetros'!$B$6,$L78&gt;='Parâmetros'!$B$9),"Alta",IF(OR($L78&gt;='Parâmetros'!$B$8,AND($K78&lt;&gt;"",$K78&gt;='Parâmetros'!$B$10)),"Média","Baixa"))))),"Revisar cadastro"))</f>
        <v/>
      </c>
      <c r="P78" s="30">
        <f>IF($A78="","",IFERROR(IF($J78="","Revisar cadastro",IF($J78=0,"Sem ação",IF(AND($I78&lt;&gt;"",$M78&lt;0),"Segregar para avaliação interna",IF(AND($I78&lt;&gt;"",$M78&lt;='Parâmetros'!$B$4),"Liquidação imediata",IF($D78="Descontinuado","Liquidação de ponta",IF(AND($I78&lt;&gt;"",$M78&lt;='Parâmetros'!$B$5),"Campanha promocional",IF($D78="Sazonal","Campanha promocional",IF($G78&gt;='Parâmetros'!$B$7,"Suspender reposição",IF($L78&gt;='Parâmetros'!$B$9,"Campanha promocional","Reduzir próxima compra"))))))))),"Revisar cadastro"))</f>
        <v/>
      </c>
      <c r="Q78" s="22" t="n"/>
      <c r="R78" s="22" t="n"/>
      <c r="S78" s="26" t="n"/>
      <c r="T78" s="22" t="n"/>
      <c r="U78" s="30">
        <f>IF($A78="","",IF(COUNTIF($A$6:$A$155,$A78)&gt;1,"SKU duplicado",IF(OR($B78="",$C78="",$D78="",$E78="",$F78="",$G78="",$H78=""),"Preencher campos obrigatórios",IF($H78=0,"Revisar custo unitário",IF(AND($J78&gt;0,$I78&lt;&gt;"",$M78&lt;0),"Validade vencida",IF(AND($J78&gt;0,$Q78=""),"Definir destinação",IF(AND($J78&gt;0,$Q78&lt;&gt;"",$S78=""),"Informar data da decisão",IF(AND($J78&gt;0,OR($R78="",$R78="Não iniciada")),"Ação pendente",IF(AND($J78=0,$Q78&lt;&gt;"",$Q78&lt;&gt;"Sem ação"),"Revisar destinação","OK")))))))))</f>
        <v/>
      </c>
    </row>
    <row r="79" ht="24" customHeight="1">
      <c r="A79" s="22" t="n"/>
      <c r="B79" s="22" t="n"/>
      <c r="C79" s="22" t="n"/>
      <c r="D79" s="22" t="n"/>
      <c r="E79" s="23" t="n"/>
      <c r="F79" s="23" t="n"/>
      <c r="G79" s="41" t="n"/>
      <c r="H79" s="25" t="n"/>
      <c r="I79" s="26" t="n"/>
      <c r="J79" s="27">
        <f>IF($A79="","",IF(OR($E79="",$F79=""),"",IFERROR(MAX($E79-$F79,0),"")))</f>
        <v/>
      </c>
      <c r="K79" s="42">
        <f>IF($A79="","",IF(OR($J79="",$F79&lt;=0),"",IFERROR($J79/$F79,"")))</f>
        <v/>
      </c>
      <c r="L79" s="29">
        <f>IF($A79="","",IF(OR($J79="",$H79=""),"",IFERROR($J79*$H79,"")))</f>
        <v/>
      </c>
      <c r="M79" s="27">
        <f>IF($A79="","",IF($I79="","",IFERROR($I79-'Parâmetros'!$B$3,"")))</f>
        <v/>
      </c>
      <c r="N79" s="30">
        <f>IF($A79="","",IF($I79="","Sem validade informada",IF($M79="","Revisar validade",IF($M79&lt;0,"Vencida",IF($M79&lt;='Parâmetros'!$B$4,"Validade crítica",IF($M79&lt;='Parâmetros'!$B$5,"Validade em atenção","Validade regular"))))))</f>
        <v/>
      </c>
      <c r="O79" s="30">
        <f>IF($A79="","",IFERROR(IF(OR($J79="",$D79="",$G79="",$H79=""),"Revisar cadastro",IF($J79=0,"Sem excesso",IF(OR(AND($I79&lt;&gt;"",$M79&lt;='Parâmetros'!$B$4),$G79&gt;='Parâmetros'!$B$7),"Crítica",IF(OR(AND($I79&lt;&gt;"",$M79&lt;='Parâmetros'!$B$5),$G79&gt;='Parâmetros'!$B$6,$L79&gt;='Parâmetros'!$B$9),"Alta",IF(OR($L79&gt;='Parâmetros'!$B$8,AND($K79&lt;&gt;"",$K79&gt;='Parâmetros'!$B$10)),"Média","Baixa"))))),"Revisar cadastro"))</f>
        <v/>
      </c>
      <c r="P79" s="30">
        <f>IF($A79="","",IFERROR(IF($J79="","Revisar cadastro",IF($J79=0,"Sem ação",IF(AND($I79&lt;&gt;"",$M79&lt;0),"Segregar para avaliação interna",IF(AND($I79&lt;&gt;"",$M79&lt;='Parâmetros'!$B$4),"Liquidação imediata",IF($D79="Descontinuado","Liquidação de ponta",IF(AND($I79&lt;&gt;"",$M79&lt;='Parâmetros'!$B$5),"Campanha promocional",IF($D79="Sazonal","Campanha promocional",IF($G79&gt;='Parâmetros'!$B$7,"Suspender reposição",IF($L79&gt;='Parâmetros'!$B$9,"Campanha promocional","Reduzir próxima compra"))))))))),"Revisar cadastro"))</f>
        <v/>
      </c>
      <c r="Q79" s="22" t="n"/>
      <c r="R79" s="22" t="n"/>
      <c r="S79" s="26" t="n"/>
      <c r="T79" s="22" t="n"/>
      <c r="U79" s="30">
        <f>IF($A79="","",IF(COUNTIF($A$6:$A$155,$A79)&gt;1,"SKU duplicado",IF(OR($B79="",$C79="",$D79="",$E79="",$F79="",$G79="",$H79=""),"Preencher campos obrigatórios",IF($H79=0,"Revisar custo unitário",IF(AND($J79&gt;0,$I79&lt;&gt;"",$M79&lt;0),"Validade vencida",IF(AND($J79&gt;0,$Q79=""),"Definir destinação",IF(AND($J79&gt;0,$Q79&lt;&gt;"",$S79=""),"Informar data da decisão",IF(AND($J79&gt;0,OR($R79="",$R79="Não iniciada")),"Ação pendente",IF(AND($J79=0,$Q79&lt;&gt;"",$Q79&lt;&gt;"Sem ação"),"Revisar destinação","OK")))))))))</f>
        <v/>
      </c>
    </row>
    <row r="80" ht="24" customHeight="1">
      <c r="A80" s="22" t="n"/>
      <c r="B80" s="22" t="n"/>
      <c r="C80" s="22" t="n"/>
      <c r="D80" s="22" t="n"/>
      <c r="E80" s="23" t="n"/>
      <c r="F80" s="23" t="n"/>
      <c r="G80" s="41" t="n"/>
      <c r="H80" s="25" t="n"/>
      <c r="I80" s="26" t="n"/>
      <c r="J80" s="27">
        <f>IF($A80="","",IF(OR($E80="",$F80=""),"",IFERROR(MAX($E80-$F80,0),"")))</f>
        <v/>
      </c>
      <c r="K80" s="42">
        <f>IF($A80="","",IF(OR($J80="",$F80&lt;=0),"",IFERROR($J80/$F80,"")))</f>
        <v/>
      </c>
      <c r="L80" s="29">
        <f>IF($A80="","",IF(OR($J80="",$H80=""),"",IFERROR($J80*$H80,"")))</f>
        <v/>
      </c>
      <c r="M80" s="27">
        <f>IF($A80="","",IF($I80="","",IFERROR($I80-'Parâmetros'!$B$3,"")))</f>
        <v/>
      </c>
      <c r="N80" s="30">
        <f>IF($A80="","",IF($I80="","Sem validade informada",IF($M80="","Revisar validade",IF($M80&lt;0,"Vencida",IF($M80&lt;='Parâmetros'!$B$4,"Validade crítica",IF($M80&lt;='Parâmetros'!$B$5,"Validade em atenção","Validade regular"))))))</f>
        <v/>
      </c>
      <c r="O80" s="30">
        <f>IF($A80="","",IFERROR(IF(OR($J80="",$D80="",$G80="",$H80=""),"Revisar cadastro",IF($J80=0,"Sem excesso",IF(OR(AND($I80&lt;&gt;"",$M80&lt;='Parâmetros'!$B$4),$G80&gt;='Parâmetros'!$B$7),"Crítica",IF(OR(AND($I80&lt;&gt;"",$M80&lt;='Parâmetros'!$B$5),$G80&gt;='Parâmetros'!$B$6,$L80&gt;='Parâmetros'!$B$9),"Alta",IF(OR($L80&gt;='Parâmetros'!$B$8,AND($K80&lt;&gt;"",$K80&gt;='Parâmetros'!$B$10)),"Média","Baixa"))))),"Revisar cadastro"))</f>
        <v/>
      </c>
      <c r="P80" s="30">
        <f>IF($A80="","",IFERROR(IF($J80="","Revisar cadastro",IF($J80=0,"Sem ação",IF(AND($I80&lt;&gt;"",$M80&lt;0),"Segregar para avaliação interna",IF(AND($I80&lt;&gt;"",$M80&lt;='Parâmetros'!$B$4),"Liquidação imediata",IF($D80="Descontinuado","Liquidação de ponta",IF(AND($I80&lt;&gt;"",$M80&lt;='Parâmetros'!$B$5),"Campanha promocional",IF($D80="Sazonal","Campanha promocional",IF($G80&gt;='Parâmetros'!$B$7,"Suspender reposição",IF($L80&gt;='Parâmetros'!$B$9,"Campanha promocional","Reduzir próxima compra"))))))))),"Revisar cadastro"))</f>
        <v/>
      </c>
      <c r="Q80" s="22" t="n"/>
      <c r="R80" s="22" t="n"/>
      <c r="S80" s="26" t="n"/>
      <c r="T80" s="22" t="n"/>
      <c r="U80" s="30">
        <f>IF($A80="","",IF(COUNTIF($A$6:$A$155,$A80)&gt;1,"SKU duplicado",IF(OR($B80="",$C80="",$D80="",$E80="",$F80="",$G80="",$H80=""),"Preencher campos obrigatórios",IF($H80=0,"Revisar custo unitário",IF(AND($J80&gt;0,$I80&lt;&gt;"",$M80&lt;0),"Validade vencida",IF(AND($J80&gt;0,$Q80=""),"Definir destinação",IF(AND($J80&gt;0,$Q80&lt;&gt;"",$S80=""),"Informar data da decisão",IF(AND($J80&gt;0,OR($R80="",$R80="Não iniciada")),"Ação pendente",IF(AND($J80=0,$Q80&lt;&gt;"",$Q80&lt;&gt;"Sem ação"),"Revisar destinação","OK")))))))))</f>
        <v/>
      </c>
    </row>
    <row r="81" ht="24" customHeight="1">
      <c r="A81" s="22" t="n"/>
      <c r="B81" s="22" t="n"/>
      <c r="C81" s="22" t="n"/>
      <c r="D81" s="22" t="n"/>
      <c r="E81" s="23" t="n"/>
      <c r="F81" s="23" t="n"/>
      <c r="G81" s="41" t="n"/>
      <c r="H81" s="25" t="n"/>
      <c r="I81" s="26" t="n"/>
      <c r="J81" s="27">
        <f>IF($A81="","",IF(OR($E81="",$F81=""),"",IFERROR(MAX($E81-$F81,0),"")))</f>
        <v/>
      </c>
      <c r="K81" s="42">
        <f>IF($A81="","",IF(OR($J81="",$F81&lt;=0),"",IFERROR($J81/$F81,"")))</f>
        <v/>
      </c>
      <c r="L81" s="29">
        <f>IF($A81="","",IF(OR($J81="",$H81=""),"",IFERROR($J81*$H81,"")))</f>
        <v/>
      </c>
      <c r="M81" s="27">
        <f>IF($A81="","",IF($I81="","",IFERROR($I81-'Parâmetros'!$B$3,"")))</f>
        <v/>
      </c>
      <c r="N81" s="30">
        <f>IF($A81="","",IF($I81="","Sem validade informada",IF($M81="","Revisar validade",IF($M81&lt;0,"Vencida",IF($M81&lt;='Parâmetros'!$B$4,"Validade crítica",IF($M81&lt;='Parâmetros'!$B$5,"Validade em atenção","Validade regular"))))))</f>
        <v/>
      </c>
      <c r="O81" s="30">
        <f>IF($A81="","",IFERROR(IF(OR($J81="",$D81="",$G81="",$H81=""),"Revisar cadastro",IF($J81=0,"Sem excesso",IF(OR(AND($I81&lt;&gt;"",$M81&lt;='Parâmetros'!$B$4),$G81&gt;='Parâmetros'!$B$7),"Crítica",IF(OR(AND($I81&lt;&gt;"",$M81&lt;='Parâmetros'!$B$5),$G81&gt;='Parâmetros'!$B$6,$L81&gt;='Parâmetros'!$B$9),"Alta",IF(OR($L81&gt;='Parâmetros'!$B$8,AND($K81&lt;&gt;"",$K81&gt;='Parâmetros'!$B$10)),"Média","Baixa"))))),"Revisar cadastro"))</f>
        <v/>
      </c>
      <c r="P81" s="30">
        <f>IF($A81="","",IFERROR(IF($J81="","Revisar cadastro",IF($J81=0,"Sem ação",IF(AND($I81&lt;&gt;"",$M81&lt;0),"Segregar para avaliação interna",IF(AND($I81&lt;&gt;"",$M81&lt;='Parâmetros'!$B$4),"Liquidação imediata",IF($D81="Descontinuado","Liquidação de ponta",IF(AND($I81&lt;&gt;"",$M81&lt;='Parâmetros'!$B$5),"Campanha promocional",IF($D81="Sazonal","Campanha promocional",IF($G81&gt;='Parâmetros'!$B$7,"Suspender reposição",IF($L81&gt;='Parâmetros'!$B$9,"Campanha promocional","Reduzir próxima compra"))))))))),"Revisar cadastro"))</f>
        <v/>
      </c>
      <c r="Q81" s="22" t="n"/>
      <c r="R81" s="22" t="n"/>
      <c r="S81" s="26" t="n"/>
      <c r="T81" s="22" t="n"/>
      <c r="U81" s="30">
        <f>IF($A81="","",IF(COUNTIF($A$6:$A$155,$A81)&gt;1,"SKU duplicado",IF(OR($B81="",$C81="",$D81="",$E81="",$F81="",$G81="",$H81=""),"Preencher campos obrigatórios",IF($H81=0,"Revisar custo unitário",IF(AND($J81&gt;0,$I81&lt;&gt;"",$M81&lt;0),"Validade vencida",IF(AND($J81&gt;0,$Q81=""),"Definir destinação",IF(AND($J81&gt;0,$Q81&lt;&gt;"",$S81=""),"Informar data da decisão",IF(AND($J81&gt;0,OR($R81="",$R81="Não iniciada")),"Ação pendente",IF(AND($J81=0,$Q81&lt;&gt;"",$Q81&lt;&gt;"Sem ação"),"Revisar destinação","OK")))))))))</f>
        <v/>
      </c>
    </row>
    <row r="82" ht="24" customHeight="1">
      <c r="A82" s="22" t="n"/>
      <c r="B82" s="22" t="n"/>
      <c r="C82" s="22" t="n"/>
      <c r="D82" s="22" t="n"/>
      <c r="E82" s="23" t="n"/>
      <c r="F82" s="23" t="n"/>
      <c r="G82" s="41" t="n"/>
      <c r="H82" s="25" t="n"/>
      <c r="I82" s="26" t="n"/>
      <c r="J82" s="27">
        <f>IF($A82="","",IF(OR($E82="",$F82=""),"",IFERROR(MAX($E82-$F82,0),"")))</f>
        <v/>
      </c>
      <c r="K82" s="42">
        <f>IF($A82="","",IF(OR($J82="",$F82&lt;=0),"",IFERROR($J82/$F82,"")))</f>
        <v/>
      </c>
      <c r="L82" s="29">
        <f>IF($A82="","",IF(OR($J82="",$H82=""),"",IFERROR($J82*$H82,"")))</f>
        <v/>
      </c>
      <c r="M82" s="27">
        <f>IF($A82="","",IF($I82="","",IFERROR($I82-'Parâmetros'!$B$3,"")))</f>
        <v/>
      </c>
      <c r="N82" s="30">
        <f>IF($A82="","",IF($I82="","Sem validade informada",IF($M82="","Revisar validade",IF($M82&lt;0,"Vencida",IF($M82&lt;='Parâmetros'!$B$4,"Validade crítica",IF($M82&lt;='Parâmetros'!$B$5,"Validade em atenção","Validade regular"))))))</f>
        <v/>
      </c>
      <c r="O82" s="30">
        <f>IF($A82="","",IFERROR(IF(OR($J82="",$D82="",$G82="",$H82=""),"Revisar cadastro",IF($J82=0,"Sem excesso",IF(OR(AND($I82&lt;&gt;"",$M82&lt;='Parâmetros'!$B$4),$G82&gt;='Parâmetros'!$B$7),"Crítica",IF(OR(AND($I82&lt;&gt;"",$M82&lt;='Parâmetros'!$B$5),$G82&gt;='Parâmetros'!$B$6,$L82&gt;='Parâmetros'!$B$9),"Alta",IF(OR($L82&gt;='Parâmetros'!$B$8,AND($K82&lt;&gt;"",$K82&gt;='Parâmetros'!$B$10)),"Média","Baixa"))))),"Revisar cadastro"))</f>
        <v/>
      </c>
      <c r="P82" s="30">
        <f>IF($A82="","",IFERROR(IF($J82="","Revisar cadastro",IF($J82=0,"Sem ação",IF(AND($I82&lt;&gt;"",$M82&lt;0),"Segregar para avaliação interna",IF(AND($I82&lt;&gt;"",$M82&lt;='Parâmetros'!$B$4),"Liquidação imediata",IF($D82="Descontinuado","Liquidação de ponta",IF(AND($I82&lt;&gt;"",$M82&lt;='Parâmetros'!$B$5),"Campanha promocional",IF($D82="Sazonal","Campanha promocional",IF($G82&gt;='Parâmetros'!$B$7,"Suspender reposição",IF($L82&gt;='Parâmetros'!$B$9,"Campanha promocional","Reduzir próxima compra"))))))))),"Revisar cadastro"))</f>
        <v/>
      </c>
      <c r="Q82" s="22" t="n"/>
      <c r="R82" s="22" t="n"/>
      <c r="S82" s="26" t="n"/>
      <c r="T82" s="22" t="n"/>
      <c r="U82" s="30">
        <f>IF($A82="","",IF(COUNTIF($A$6:$A$155,$A82)&gt;1,"SKU duplicado",IF(OR($B82="",$C82="",$D82="",$E82="",$F82="",$G82="",$H82=""),"Preencher campos obrigatórios",IF($H82=0,"Revisar custo unitário",IF(AND($J82&gt;0,$I82&lt;&gt;"",$M82&lt;0),"Validade vencida",IF(AND($J82&gt;0,$Q82=""),"Definir destinação",IF(AND($J82&gt;0,$Q82&lt;&gt;"",$S82=""),"Informar data da decisão",IF(AND($J82&gt;0,OR($R82="",$R82="Não iniciada")),"Ação pendente",IF(AND($J82=0,$Q82&lt;&gt;"",$Q82&lt;&gt;"Sem ação"),"Revisar destinação","OK")))))))))</f>
        <v/>
      </c>
    </row>
    <row r="83" ht="24" customHeight="1">
      <c r="A83" s="22" t="n"/>
      <c r="B83" s="22" t="n"/>
      <c r="C83" s="22" t="n"/>
      <c r="D83" s="22" t="n"/>
      <c r="E83" s="23" t="n"/>
      <c r="F83" s="23" t="n"/>
      <c r="G83" s="41" t="n"/>
      <c r="H83" s="25" t="n"/>
      <c r="I83" s="26" t="n"/>
      <c r="J83" s="27">
        <f>IF($A83="","",IF(OR($E83="",$F83=""),"",IFERROR(MAX($E83-$F83,0),"")))</f>
        <v/>
      </c>
      <c r="K83" s="42">
        <f>IF($A83="","",IF(OR($J83="",$F83&lt;=0),"",IFERROR($J83/$F83,"")))</f>
        <v/>
      </c>
      <c r="L83" s="29">
        <f>IF($A83="","",IF(OR($J83="",$H83=""),"",IFERROR($J83*$H83,"")))</f>
        <v/>
      </c>
      <c r="M83" s="27">
        <f>IF($A83="","",IF($I83="","",IFERROR($I83-'Parâmetros'!$B$3,"")))</f>
        <v/>
      </c>
      <c r="N83" s="30">
        <f>IF($A83="","",IF($I83="","Sem validade informada",IF($M83="","Revisar validade",IF($M83&lt;0,"Vencida",IF($M83&lt;='Parâmetros'!$B$4,"Validade crítica",IF($M83&lt;='Parâmetros'!$B$5,"Validade em atenção","Validade regular"))))))</f>
        <v/>
      </c>
      <c r="O83" s="30">
        <f>IF($A83="","",IFERROR(IF(OR($J83="",$D83="",$G83="",$H83=""),"Revisar cadastro",IF($J83=0,"Sem excesso",IF(OR(AND($I83&lt;&gt;"",$M83&lt;='Parâmetros'!$B$4),$G83&gt;='Parâmetros'!$B$7),"Crítica",IF(OR(AND($I83&lt;&gt;"",$M83&lt;='Parâmetros'!$B$5),$G83&gt;='Parâmetros'!$B$6,$L83&gt;='Parâmetros'!$B$9),"Alta",IF(OR($L83&gt;='Parâmetros'!$B$8,AND($K83&lt;&gt;"",$K83&gt;='Parâmetros'!$B$10)),"Média","Baixa"))))),"Revisar cadastro"))</f>
        <v/>
      </c>
      <c r="P83" s="30">
        <f>IF($A83="","",IFERROR(IF($J83="","Revisar cadastro",IF($J83=0,"Sem ação",IF(AND($I83&lt;&gt;"",$M83&lt;0),"Segregar para avaliação interna",IF(AND($I83&lt;&gt;"",$M83&lt;='Parâmetros'!$B$4),"Liquidação imediata",IF($D83="Descontinuado","Liquidação de ponta",IF(AND($I83&lt;&gt;"",$M83&lt;='Parâmetros'!$B$5),"Campanha promocional",IF($D83="Sazonal","Campanha promocional",IF($G83&gt;='Parâmetros'!$B$7,"Suspender reposição",IF($L83&gt;='Parâmetros'!$B$9,"Campanha promocional","Reduzir próxima compra"))))))))),"Revisar cadastro"))</f>
        <v/>
      </c>
      <c r="Q83" s="22" t="n"/>
      <c r="R83" s="22" t="n"/>
      <c r="S83" s="26" t="n"/>
      <c r="T83" s="22" t="n"/>
      <c r="U83" s="30">
        <f>IF($A83="","",IF(COUNTIF($A$6:$A$155,$A83)&gt;1,"SKU duplicado",IF(OR($B83="",$C83="",$D83="",$E83="",$F83="",$G83="",$H83=""),"Preencher campos obrigatórios",IF($H83=0,"Revisar custo unitário",IF(AND($J83&gt;0,$I83&lt;&gt;"",$M83&lt;0),"Validade vencida",IF(AND($J83&gt;0,$Q83=""),"Definir destinação",IF(AND($J83&gt;0,$Q83&lt;&gt;"",$S83=""),"Informar data da decisão",IF(AND($J83&gt;0,OR($R83="",$R83="Não iniciada")),"Ação pendente",IF(AND($J83=0,$Q83&lt;&gt;"",$Q83&lt;&gt;"Sem ação"),"Revisar destinação","OK")))))))))</f>
        <v/>
      </c>
    </row>
    <row r="84" ht="24" customHeight="1">
      <c r="A84" s="22" t="n"/>
      <c r="B84" s="22" t="n"/>
      <c r="C84" s="22" t="n"/>
      <c r="D84" s="22" t="n"/>
      <c r="E84" s="23" t="n"/>
      <c r="F84" s="23" t="n"/>
      <c r="G84" s="41" t="n"/>
      <c r="H84" s="25" t="n"/>
      <c r="I84" s="26" t="n"/>
      <c r="J84" s="27">
        <f>IF($A84="","",IF(OR($E84="",$F84=""),"",IFERROR(MAX($E84-$F84,0),"")))</f>
        <v/>
      </c>
      <c r="K84" s="42">
        <f>IF($A84="","",IF(OR($J84="",$F84&lt;=0),"",IFERROR($J84/$F84,"")))</f>
        <v/>
      </c>
      <c r="L84" s="29">
        <f>IF($A84="","",IF(OR($J84="",$H84=""),"",IFERROR($J84*$H84,"")))</f>
        <v/>
      </c>
      <c r="M84" s="27">
        <f>IF($A84="","",IF($I84="","",IFERROR($I84-'Parâmetros'!$B$3,"")))</f>
        <v/>
      </c>
      <c r="N84" s="30">
        <f>IF($A84="","",IF($I84="","Sem validade informada",IF($M84="","Revisar validade",IF($M84&lt;0,"Vencida",IF($M84&lt;='Parâmetros'!$B$4,"Validade crítica",IF($M84&lt;='Parâmetros'!$B$5,"Validade em atenção","Validade regular"))))))</f>
        <v/>
      </c>
      <c r="O84" s="30">
        <f>IF($A84="","",IFERROR(IF(OR($J84="",$D84="",$G84="",$H84=""),"Revisar cadastro",IF($J84=0,"Sem excesso",IF(OR(AND($I84&lt;&gt;"",$M84&lt;='Parâmetros'!$B$4),$G84&gt;='Parâmetros'!$B$7),"Crítica",IF(OR(AND($I84&lt;&gt;"",$M84&lt;='Parâmetros'!$B$5),$G84&gt;='Parâmetros'!$B$6,$L84&gt;='Parâmetros'!$B$9),"Alta",IF(OR($L84&gt;='Parâmetros'!$B$8,AND($K84&lt;&gt;"",$K84&gt;='Parâmetros'!$B$10)),"Média","Baixa"))))),"Revisar cadastro"))</f>
        <v/>
      </c>
      <c r="P84" s="30">
        <f>IF($A84="","",IFERROR(IF($J84="","Revisar cadastro",IF($J84=0,"Sem ação",IF(AND($I84&lt;&gt;"",$M84&lt;0),"Segregar para avaliação interna",IF(AND($I84&lt;&gt;"",$M84&lt;='Parâmetros'!$B$4),"Liquidação imediata",IF($D84="Descontinuado","Liquidação de ponta",IF(AND($I84&lt;&gt;"",$M84&lt;='Parâmetros'!$B$5),"Campanha promocional",IF($D84="Sazonal","Campanha promocional",IF($G84&gt;='Parâmetros'!$B$7,"Suspender reposição",IF($L84&gt;='Parâmetros'!$B$9,"Campanha promocional","Reduzir próxima compra"))))))))),"Revisar cadastro"))</f>
        <v/>
      </c>
      <c r="Q84" s="22" t="n"/>
      <c r="R84" s="22" t="n"/>
      <c r="S84" s="26" t="n"/>
      <c r="T84" s="22" t="n"/>
      <c r="U84" s="30">
        <f>IF($A84="","",IF(COUNTIF($A$6:$A$155,$A84)&gt;1,"SKU duplicado",IF(OR($B84="",$C84="",$D84="",$E84="",$F84="",$G84="",$H84=""),"Preencher campos obrigatórios",IF($H84=0,"Revisar custo unitário",IF(AND($J84&gt;0,$I84&lt;&gt;"",$M84&lt;0),"Validade vencida",IF(AND($J84&gt;0,$Q84=""),"Definir destinação",IF(AND($J84&gt;0,$Q84&lt;&gt;"",$S84=""),"Informar data da decisão",IF(AND($J84&gt;0,OR($R84="",$R84="Não iniciada")),"Ação pendente",IF(AND($J84=0,$Q84&lt;&gt;"",$Q84&lt;&gt;"Sem ação"),"Revisar destinação","OK")))))))))</f>
        <v/>
      </c>
    </row>
    <row r="85" ht="24" customHeight="1">
      <c r="A85" s="22" t="n"/>
      <c r="B85" s="22" t="n"/>
      <c r="C85" s="22" t="n"/>
      <c r="D85" s="22" t="n"/>
      <c r="E85" s="23" t="n"/>
      <c r="F85" s="23" t="n"/>
      <c r="G85" s="41" t="n"/>
      <c r="H85" s="25" t="n"/>
      <c r="I85" s="26" t="n"/>
      <c r="J85" s="27">
        <f>IF($A85="","",IF(OR($E85="",$F85=""),"",IFERROR(MAX($E85-$F85,0),"")))</f>
        <v/>
      </c>
      <c r="K85" s="42">
        <f>IF($A85="","",IF(OR($J85="",$F85&lt;=0),"",IFERROR($J85/$F85,"")))</f>
        <v/>
      </c>
      <c r="L85" s="29">
        <f>IF($A85="","",IF(OR($J85="",$H85=""),"",IFERROR($J85*$H85,"")))</f>
        <v/>
      </c>
      <c r="M85" s="27">
        <f>IF($A85="","",IF($I85="","",IFERROR($I85-'Parâmetros'!$B$3,"")))</f>
        <v/>
      </c>
      <c r="N85" s="30">
        <f>IF($A85="","",IF($I85="","Sem validade informada",IF($M85="","Revisar validade",IF($M85&lt;0,"Vencida",IF($M85&lt;='Parâmetros'!$B$4,"Validade crítica",IF($M85&lt;='Parâmetros'!$B$5,"Validade em atenção","Validade regular"))))))</f>
        <v/>
      </c>
      <c r="O85" s="30">
        <f>IF($A85="","",IFERROR(IF(OR($J85="",$D85="",$G85="",$H85=""),"Revisar cadastro",IF($J85=0,"Sem excesso",IF(OR(AND($I85&lt;&gt;"",$M85&lt;='Parâmetros'!$B$4),$G85&gt;='Parâmetros'!$B$7),"Crítica",IF(OR(AND($I85&lt;&gt;"",$M85&lt;='Parâmetros'!$B$5),$G85&gt;='Parâmetros'!$B$6,$L85&gt;='Parâmetros'!$B$9),"Alta",IF(OR($L85&gt;='Parâmetros'!$B$8,AND($K85&lt;&gt;"",$K85&gt;='Parâmetros'!$B$10)),"Média","Baixa"))))),"Revisar cadastro"))</f>
        <v/>
      </c>
      <c r="P85" s="30">
        <f>IF($A85="","",IFERROR(IF($J85="","Revisar cadastro",IF($J85=0,"Sem ação",IF(AND($I85&lt;&gt;"",$M85&lt;0),"Segregar para avaliação interna",IF(AND($I85&lt;&gt;"",$M85&lt;='Parâmetros'!$B$4),"Liquidação imediata",IF($D85="Descontinuado","Liquidação de ponta",IF(AND($I85&lt;&gt;"",$M85&lt;='Parâmetros'!$B$5),"Campanha promocional",IF($D85="Sazonal","Campanha promocional",IF($G85&gt;='Parâmetros'!$B$7,"Suspender reposição",IF($L85&gt;='Parâmetros'!$B$9,"Campanha promocional","Reduzir próxima compra"))))))))),"Revisar cadastro"))</f>
        <v/>
      </c>
      <c r="Q85" s="22" t="n"/>
      <c r="R85" s="22" t="n"/>
      <c r="S85" s="26" t="n"/>
      <c r="T85" s="22" t="n"/>
      <c r="U85" s="30">
        <f>IF($A85="","",IF(COUNTIF($A$6:$A$155,$A85)&gt;1,"SKU duplicado",IF(OR($B85="",$C85="",$D85="",$E85="",$F85="",$G85="",$H85=""),"Preencher campos obrigatórios",IF($H85=0,"Revisar custo unitário",IF(AND($J85&gt;0,$I85&lt;&gt;"",$M85&lt;0),"Validade vencida",IF(AND($J85&gt;0,$Q85=""),"Definir destinação",IF(AND($J85&gt;0,$Q85&lt;&gt;"",$S85=""),"Informar data da decisão",IF(AND($J85&gt;0,OR($R85="",$R85="Não iniciada")),"Ação pendente",IF(AND($J85=0,$Q85&lt;&gt;"",$Q85&lt;&gt;"Sem ação"),"Revisar destinação","OK")))))))))</f>
        <v/>
      </c>
    </row>
    <row r="86" ht="24" customHeight="1">
      <c r="A86" s="22" t="n"/>
      <c r="B86" s="22" t="n"/>
      <c r="C86" s="22" t="n"/>
      <c r="D86" s="22" t="n"/>
      <c r="E86" s="23" t="n"/>
      <c r="F86" s="23" t="n"/>
      <c r="G86" s="41" t="n"/>
      <c r="H86" s="25" t="n"/>
      <c r="I86" s="26" t="n"/>
      <c r="J86" s="27">
        <f>IF($A86="","",IF(OR($E86="",$F86=""),"",IFERROR(MAX($E86-$F86,0),"")))</f>
        <v/>
      </c>
      <c r="K86" s="42">
        <f>IF($A86="","",IF(OR($J86="",$F86&lt;=0),"",IFERROR($J86/$F86,"")))</f>
        <v/>
      </c>
      <c r="L86" s="29">
        <f>IF($A86="","",IF(OR($J86="",$H86=""),"",IFERROR($J86*$H86,"")))</f>
        <v/>
      </c>
      <c r="M86" s="27">
        <f>IF($A86="","",IF($I86="","",IFERROR($I86-'Parâmetros'!$B$3,"")))</f>
        <v/>
      </c>
      <c r="N86" s="30">
        <f>IF($A86="","",IF($I86="","Sem validade informada",IF($M86="","Revisar validade",IF($M86&lt;0,"Vencida",IF($M86&lt;='Parâmetros'!$B$4,"Validade crítica",IF($M86&lt;='Parâmetros'!$B$5,"Validade em atenção","Validade regular"))))))</f>
        <v/>
      </c>
      <c r="O86" s="30">
        <f>IF($A86="","",IFERROR(IF(OR($J86="",$D86="",$G86="",$H86=""),"Revisar cadastro",IF($J86=0,"Sem excesso",IF(OR(AND($I86&lt;&gt;"",$M86&lt;='Parâmetros'!$B$4),$G86&gt;='Parâmetros'!$B$7),"Crítica",IF(OR(AND($I86&lt;&gt;"",$M86&lt;='Parâmetros'!$B$5),$G86&gt;='Parâmetros'!$B$6,$L86&gt;='Parâmetros'!$B$9),"Alta",IF(OR($L86&gt;='Parâmetros'!$B$8,AND($K86&lt;&gt;"",$K86&gt;='Parâmetros'!$B$10)),"Média","Baixa"))))),"Revisar cadastro"))</f>
        <v/>
      </c>
      <c r="P86" s="30">
        <f>IF($A86="","",IFERROR(IF($J86="","Revisar cadastro",IF($J86=0,"Sem ação",IF(AND($I86&lt;&gt;"",$M86&lt;0),"Segregar para avaliação interna",IF(AND($I86&lt;&gt;"",$M86&lt;='Parâmetros'!$B$4),"Liquidação imediata",IF($D86="Descontinuado","Liquidação de ponta",IF(AND($I86&lt;&gt;"",$M86&lt;='Parâmetros'!$B$5),"Campanha promocional",IF($D86="Sazonal","Campanha promocional",IF($G86&gt;='Parâmetros'!$B$7,"Suspender reposição",IF($L86&gt;='Parâmetros'!$B$9,"Campanha promocional","Reduzir próxima compra"))))))))),"Revisar cadastro"))</f>
        <v/>
      </c>
      <c r="Q86" s="22" t="n"/>
      <c r="R86" s="22" t="n"/>
      <c r="S86" s="26" t="n"/>
      <c r="T86" s="22" t="n"/>
      <c r="U86" s="30">
        <f>IF($A86="","",IF(COUNTIF($A$6:$A$155,$A86)&gt;1,"SKU duplicado",IF(OR($B86="",$C86="",$D86="",$E86="",$F86="",$G86="",$H86=""),"Preencher campos obrigatórios",IF($H86=0,"Revisar custo unitário",IF(AND($J86&gt;0,$I86&lt;&gt;"",$M86&lt;0),"Validade vencida",IF(AND($J86&gt;0,$Q86=""),"Definir destinação",IF(AND($J86&gt;0,$Q86&lt;&gt;"",$S86=""),"Informar data da decisão",IF(AND($J86&gt;0,OR($R86="",$R86="Não iniciada")),"Ação pendente",IF(AND($J86=0,$Q86&lt;&gt;"",$Q86&lt;&gt;"Sem ação"),"Revisar destinação","OK")))))))))</f>
        <v/>
      </c>
    </row>
    <row r="87" ht="24" customHeight="1">
      <c r="A87" s="22" t="n"/>
      <c r="B87" s="22" t="n"/>
      <c r="C87" s="22" t="n"/>
      <c r="D87" s="22" t="n"/>
      <c r="E87" s="23" t="n"/>
      <c r="F87" s="23" t="n"/>
      <c r="G87" s="41" t="n"/>
      <c r="H87" s="25" t="n"/>
      <c r="I87" s="26" t="n"/>
      <c r="J87" s="27">
        <f>IF($A87="","",IF(OR($E87="",$F87=""),"",IFERROR(MAX($E87-$F87,0),"")))</f>
        <v/>
      </c>
      <c r="K87" s="42">
        <f>IF($A87="","",IF(OR($J87="",$F87&lt;=0),"",IFERROR($J87/$F87,"")))</f>
        <v/>
      </c>
      <c r="L87" s="29">
        <f>IF($A87="","",IF(OR($J87="",$H87=""),"",IFERROR($J87*$H87,"")))</f>
        <v/>
      </c>
      <c r="M87" s="27">
        <f>IF($A87="","",IF($I87="","",IFERROR($I87-'Parâmetros'!$B$3,"")))</f>
        <v/>
      </c>
      <c r="N87" s="30">
        <f>IF($A87="","",IF($I87="","Sem validade informada",IF($M87="","Revisar validade",IF($M87&lt;0,"Vencida",IF($M87&lt;='Parâmetros'!$B$4,"Validade crítica",IF($M87&lt;='Parâmetros'!$B$5,"Validade em atenção","Validade regular"))))))</f>
        <v/>
      </c>
      <c r="O87" s="30">
        <f>IF($A87="","",IFERROR(IF(OR($J87="",$D87="",$G87="",$H87=""),"Revisar cadastro",IF($J87=0,"Sem excesso",IF(OR(AND($I87&lt;&gt;"",$M87&lt;='Parâmetros'!$B$4),$G87&gt;='Parâmetros'!$B$7),"Crítica",IF(OR(AND($I87&lt;&gt;"",$M87&lt;='Parâmetros'!$B$5),$G87&gt;='Parâmetros'!$B$6,$L87&gt;='Parâmetros'!$B$9),"Alta",IF(OR($L87&gt;='Parâmetros'!$B$8,AND($K87&lt;&gt;"",$K87&gt;='Parâmetros'!$B$10)),"Média","Baixa"))))),"Revisar cadastro"))</f>
        <v/>
      </c>
      <c r="P87" s="30">
        <f>IF($A87="","",IFERROR(IF($J87="","Revisar cadastro",IF($J87=0,"Sem ação",IF(AND($I87&lt;&gt;"",$M87&lt;0),"Segregar para avaliação interna",IF(AND($I87&lt;&gt;"",$M87&lt;='Parâmetros'!$B$4),"Liquidação imediata",IF($D87="Descontinuado","Liquidação de ponta",IF(AND($I87&lt;&gt;"",$M87&lt;='Parâmetros'!$B$5),"Campanha promocional",IF($D87="Sazonal","Campanha promocional",IF($G87&gt;='Parâmetros'!$B$7,"Suspender reposição",IF($L87&gt;='Parâmetros'!$B$9,"Campanha promocional","Reduzir próxima compra"))))))))),"Revisar cadastro"))</f>
        <v/>
      </c>
      <c r="Q87" s="22" t="n"/>
      <c r="R87" s="22" t="n"/>
      <c r="S87" s="26" t="n"/>
      <c r="T87" s="22" t="n"/>
      <c r="U87" s="30">
        <f>IF($A87="","",IF(COUNTIF($A$6:$A$155,$A87)&gt;1,"SKU duplicado",IF(OR($B87="",$C87="",$D87="",$E87="",$F87="",$G87="",$H87=""),"Preencher campos obrigatórios",IF($H87=0,"Revisar custo unitário",IF(AND($J87&gt;0,$I87&lt;&gt;"",$M87&lt;0),"Validade vencida",IF(AND($J87&gt;0,$Q87=""),"Definir destinação",IF(AND($J87&gt;0,$Q87&lt;&gt;"",$S87=""),"Informar data da decisão",IF(AND($J87&gt;0,OR($R87="",$R87="Não iniciada")),"Ação pendente",IF(AND($J87=0,$Q87&lt;&gt;"",$Q87&lt;&gt;"Sem ação"),"Revisar destinação","OK")))))))))</f>
        <v/>
      </c>
    </row>
    <row r="88" ht="24" customHeight="1">
      <c r="A88" s="22" t="n"/>
      <c r="B88" s="22" t="n"/>
      <c r="C88" s="22" t="n"/>
      <c r="D88" s="22" t="n"/>
      <c r="E88" s="23" t="n"/>
      <c r="F88" s="23" t="n"/>
      <c r="G88" s="41" t="n"/>
      <c r="H88" s="25" t="n"/>
      <c r="I88" s="26" t="n"/>
      <c r="J88" s="27">
        <f>IF($A88="","",IF(OR($E88="",$F88=""),"",IFERROR(MAX($E88-$F88,0),"")))</f>
        <v/>
      </c>
      <c r="K88" s="42">
        <f>IF($A88="","",IF(OR($J88="",$F88&lt;=0),"",IFERROR($J88/$F88,"")))</f>
        <v/>
      </c>
      <c r="L88" s="29">
        <f>IF($A88="","",IF(OR($J88="",$H88=""),"",IFERROR($J88*$H88,"")))</f>
        <v/>
      </c>
      <c r="M88" s="27">
        <f>IF($A88="","",IF($I88="","",IFERROR($I88-'Parâmetros'!$B$3,"")))</f>
        <v/>
      </c>
      <c r="N88" s="30">
        <f>IF($A88="","",IF($I88="","Sem validade informada",IF($M88="","Revisar validade",IF($M88&lt;0,"Vencida",IF($M88&lt;='Parâmetros'!$B$4,"Validade crítica",IF($M88&lt;='Parâmetros'!$B$5,"Validade em atenção","Validade regular"))))))</f>
        <v/>
      </c>
      <c r="O88" s="30">
        <f>IF($A88="","",IFERROR(IF(OR($J88="",$D88="",$G88="",$H88=""),"Revisar cadastro",IF($J88=0,"Sem excesso",IF(OR(AND($I88&lt;&gt;"",$M88&lt;='Parâmetros'!$B$4),$G88&gt;='Parâmetros'!$B$7),"Crítica",IF(OR(AND($I88&lt;&gt;"",$M88&lt;='Parâmetros'!$B$5),$G88&gt;='Parâmetros'!$B$6,$L88&gt;='Parâmetros'!$B$9),"Alta",IF(OR($L88&gt;='Parâmetros'!$B$8,AND($K88&lt;&gt;"",$K88&gt;='Parâmetros'!$B$10)),"Média","Baixa"))))),"Revisar cadastro"))</f>
        <v/>
      </c>
      <c r="P88" s="30">
        <f>IF($A88="","",IFERROR(IF($J88="","Revisar cadastro",IF($J88=0,"Sem ação",IF(AND($I88&lt;&gt;"",$M88&lt;0),"Segregar para avaliação interna",IF(AND($I88&lt;&gt;"",$M88&lt;='Parâmetros'!$B$4),"Liquidação imediata",IF($D88="Descontinuado","Liquidação de ponta",IF(AND($I88&lt;&gt;"",$M88&lt;='Parâmetros'!$B$5),"Campanha promocional",IF($D88="Sazonal","Campanha promocional",IF($G88&gt;='Parâmetros'!$B$7,"Suspender reposição",IF($L88&gt;='Parâmetros'!$B$9,"Campanha promocional","Reduzir próxima compra"))))))))),"Revisar cadastro"))</f>
        <v/>
      </c>
      <c r="Q88" s="22" t="n"/>
      <c r="R88" s="22" t="n"/>
      <c r="S88" s="26" t="n"/>
      <c r="T88" s="22" t="n"/>
      <c r="U88" s="30">
        <f>IF($A88="","",IF(COUNTIF($A$6:$A$155,$A88)&gt;1,"SKU duplicado",IF(OR($B88="",$C88="",$D88="",$E88="",$F88="",$G88="",$H88=""),"Preencher campos obrigatórios",IF($H88=0,"Revisar custo unitário",IF(AND($J88&gt;0,$I88&lt;&gt;"",$M88&lt;0),"Validade vencida",IF(AND($J88&gt;0,$Q88=""),"Definir destinação",IF(AND($J88&gt;0,$Q88&lt;&gt;"",$S88=""),"Informar data da decisão",IF(AND($J88&gt;0,OR($R88="",$R88="Não iniciada")),"Ação pendente",IF(AND($J88=0,$Q88&lt;&gt;"",$Q88&lt;&gt;"Sem ação"),"Revisar destinação","OK")))))))))</f>
        <v/>
      </c>
    </row>
    <row r="89" ht="24" customHeight="1">
      <c r="A89" s="22" t="n"/>
      <c r="B89" s="22" t="n"/>
      <c r="C89" s="22" t="n"/>
      <c r="D89" s="22" t="n"/>
      <c r="E89" s="23" t="n"/>
      <c r="F89" s="23" t="n"/>
      <c r="G89" s="41" t="n"/>
      <c r="H89" s="25" t="n"/>
      <c r="I89" s="26" t="n"/>
      <c r="J89" s="27">
        <f>IF($A89="","",IF(OR($E89="",$F89=""),"",IFERROR(MAX($E89-$F89,0),"")))</f>
        <v/>
      </c>
      <c r="K89" s="42">
        <f>IF($A89="","",IF(OR($J89="",$F89&lt;=0),"",IFERROR($J89/$F89,"")))</f>
        <v/>
      </c>
      <c r="L89" s="29">
        <f>IF($A89="","",IF(OR($J89="",$H89=""),"",IFERROR($J89*$H89,"")))</f>
        <v/>
      </c>
      <c r="M89" s="27">
        <f>IF($A89="","",IF($I89="","",IFERROR($I89-'Parâmetros'!$B$3,"")))</f>
        <v/>
      </c>
      <c r="N89" s="30">
        <f>IF($A89="","",IF($I89="","Sem validade informada",IF($M89="","Revisar validade",IF($M89&lt;0,"Vencida",IF($M89&lt;='Parâmetros'!$B$4,"Validade crítica",IF($M89&lt;='Parâmetros'!$B$5,"Validade em atenção","Validade regular"))))))</f>
        <v/>
      </c>
      <c r="O89" s="30">
        <f>IF($A89="","",IFERROR(IF(OR($J89="",$D89="",$G89="",$H89=""),"Revisar cadastro",IF($J89=0,"Sem excesso",IF(OR(AND($I89&lt;&gt;"",$M89&lt;='Parâmetros'!$B$4),$G89&gt;='Parâmetros'!$B$7),"Crítica",IF(OR(AND($I89&lt;&gt;"",$M89&lt;='Parâmetros'!$B$5),$G89&gt;='Parâmetros'!$B$6,$L89&gt;='Parâmetros'!$B$9),"Alta",IF(OR($L89&gt;='Parâmetros'!$B$8,AND($K89&lt;&gt;"",$K89&gt;='Parâmetros'!$B$10)),"Média","Baixa"))))),"Revisar cadastro"))</f>
        <v/>
      </c>
      <c r="P89" s="30">
        <f>IF($A89="","",IFERROR(IF($J89="","Revisar cadastro",IF($J89=0,"Sem ação",IF(AND($I89&lt;&gt;"",$M89&lt;0),"Segregar para avaliação interna",IF(AND($I89&lt;&gt;"",$M89&lt;='Parâmetros'!$B$4),"Liquidação imediata",IF($D89="Descontinuado","Liquidação de ponta",IF(AND($I89&lt;&gt;"",$M89&lt;='Parâmetros'!$B$5),"Campanha promocional",IF($D89="Sazonal","Campanha promocional",IF($G89&gt;='Parâmetros'!$B$7,"Suspender reposição",IF($L89&gt;='Parâmetros'!$B$9,"Campanha promocional","Reduzir próxima compra"))))))))),"Revisar cadastro"))</f>
        <v/>
      </c>
      <c r="Q89" s="22" t="n"/>
      <c r="R89" s="22" t="n"/>
      <c r="S89" s="26" t="n"/>
      <c r="T89" s="22" t="n"/>
      <c r="U89" s="30">
        <f>IF($A89="","",IF(COUNTIF($A$6:$A$155,$A89)&gt;1,"SKU duplicado",IF(OR($B89="",$C89="",$D89="",$E89="",$F89="",$G89="",$H89=""),"Preencher campos obrigatórios",IF($H89=0,"Revisar custo unitário",IF(AND($J89&gt;0,$I89&lt;&gt;"",$M89&lt;0),"Validade vencida",IF(AND($J89&gt;0,$Q89=""),"Definir destinação",IF(AND($J89&gt;0,$Q89&lt;&gt;"",$S89=""),"Informar data da decisão",IF(AND($J89&gt;0,OR($R89="",$R89="Não iniciada")),"Ação pendente",IF(AND($J89=0,$Q89&lt;&gt;"",$Q89&lt;&gt;"Sem ação"),"Revisar destinação","OK")))))))))</f>
        <v/>
      </c>
    </row>
    <row r="90" ht="24" customHeight="1">
      <c r="A90" s="22" t="n"/>
      <c r="B90" s="22" t="n"/>
      <c r="C90" s="22" t="n"/>
      <c r="D90" s="22" t="n"/>
      <c r="E90" s="23" t="n"/>
      <c r="F90" s="23" t="n"/>
      <c r="G90" s="41" t="n"/>
      <c r="H90" s="25" t="n"/>
      <c r="I90" s="26" t="n"/>
      <c r="J90" s="27">
        <f>IF($A90="","",IF(OR($E90="",$F90=""),"",IFERROR(MAX($E90-$F90,0),"")))</f>
        <v/>
      </c>
      <c r="K90" s="42">
        <f>IF($A90="","",IF(OR($J90="",$F90&lt;=0),"",IFERROR($J90/$F90,"")))</f>
        <v/>
      </c>
      <c r="L90" s="29">
        <f>IF($A90="","",IF(OR($J90="",$H90=""),"",IFERROR($J90*$H90,"")))</f>
        <v/>
      </c>
      <c r="M90" s="27">
        <f>IF($A90="","",IF($I90="","",IFERROR($I90-'Parâmetros'!$B$3,"")))</f>
        <v/>
      </c>
      <c r="N90" s="30">
        <f>IF($A90="","",IF($I90="","Sem validade informada",IF($M90="","Revisar validade",IF($M90&lt;0,"Vencida",IF($M90&lt;='Parâmetros'!$B$4,"Validade crítica",IF($M90&lt;='Parâmetros'!$B$5,"Validade em atenção","Validade regular"))))))</f>
        <v/>
      </c>
      <c r="O90" s="30">
        <f>IF($A90="","",IFERROR(IF(OR($J90="",$D90="",$G90="",$H90=""),"Revisar cadastro",IF($J90=0,"Sem excesso",IF(OR(AND($I90&lt;&gt;"",$M90&lt;='Parâmetros'!$B$4),$G90&gt;='Parâmetros'!$B$7),"Crítica",IF(OR(AND($I90&lt;&gt;"",$M90&lt;='Parâmetros'!$B$5),$G90&gt;='Parâmetros'!$B$6,$L90&gt;='Parâmetros'!$B$9),"Alta",IF(OR($L90&gt;='Parâmetros'!$B$8,AND($K90&lt;&gt;"",$K90&gt;='Parâmetros'!$B$10)),"Média","Baixa"))))),"Revisar cadastro"))</f>
        <v/>
      </c>
      <c r="P90" s="30">
        <f>IF($A90="","",IFERROR(IF($J90="","Revisar cadastro",IF($J90=0,"Sem ação",IF(AND($I90&lt;&gt;"",$M90&lt;0),"Segregar para avaliação interna",IF(AND($I90&lt;&gt;"",$M90&lt;='Parâmetros'!$B$4),"Liquidação imediata",IF($D90="Descontinuado","Liquidação de ponta",IF(AND($I90&lt;&gt;"",$M90&lt;='Parâmetros'!$B$5),"Campanha promocional",IF($D90="Sazonal","Campanha promocional",IF($G90&gt;='Parâmetros'!$B$7,"Suspender reposição",IF($L90&gt;='Parâmetros'!$B$9,"Campanha promocional","Reduzir próxima compra"))))))))),"Revisar cadastro"))</f>
        <v/>
      </c>
      <c r="Q90" s="22" t="n"/>
      <c r="R90" s="22" t="n"/>
      <c r="S90" s="26" t="n"/>
      <c r="T90" s="22" t="n"/>
      <c r="U90" s="30">
        <f>IF($A90="","",IF(COUNTIF($A$6:$A$155,$A90)&gt;1,"SKU duplicado",IF(OR($B90="",$C90="",$D90="",$E90="",$F90="",$G90="",$H90=""),"Preencher campos obrigatórios",IF($H90=0,"Revisar custo unitário",IF(AND($J90&gt;0,$I90&lt;&gt;"",$M90&lt;0),"Validade vencida",IF(AND($J90&gt;0,$Q90=""),"Definir destinação",IF(AND($J90&gt;0,$Q90&lt;&gt;"",$S90=""),"Informar data da decisão",IF(AND($J90&gt;0,OR($R90="",$R90="Não iniciada")),"Ação pendente",IF(AND($J90=0,$Q90&lt;&gt;"",$Q90&lt;&gt;"Sem ação"),"Revisar destinação","OK")))))))))</f>
        <v/>
      </c>
    </row>
    <row r="91" ht="24" customHeight="1">
      <c r="A91" s="22" t="n"/>
      <c r="B91" s="22" t="n"/>
      <c r="C91" s="22" t="n"/>
      <c r="D91" s="22" t="n"/>
      <c r="E91" s="23" t="n"/>
      <c r="F91" s="23" t="n"/>
      <c r="G91" s="41" t="n"/>
      <c r="H91" s="25" t="n"/>
      <c r="I91" s="26" t="n"/>
      <c r="J91" s="27">
        <f>IF($A91="","",IF(OR($E91="",$F91=""),"",IFERROR(MAX($E91-$F91,0),"")))</f>
        <v/>
      </c>
      <c r="K91" s="42">
        <f>IF($A91="","",IF(OR($J91="",$F91&lt;=0),"",IFERROR($J91/$F91,"")))</f>
        <v/>
      </c>
      <c r="L91" s="29">
        <f>IF($A91="","",IF(OR($J91="",$H91=""),"",IFERROR($J91*$H91,"")))</f>
        <v/>
      </c>
      <c r="M91" s="27">
        <f>IF($A91="","",IF($I91="","",IFERROR($I91-'Parâmetros'!$B$3,"")))</f>
        <v/>
      </c>
      <c r="N91" s="30">
        <f>IF($A91="","",IF($I91="","Sem validade informada",IF($M91="","Revisar validade",IF($M91&lt;0,"Vencida",IF($M91&lt;='Parâmetros'!$B$4,"Validade crítica",IF($M91&lt;='Parâmetros'!$B$5,"Validade em atenção","Validade regular"))))))</f>
        <v/>
      </c>
      <c r="O91" s="30">
        <f>IF($A91="","",IFERROR(IF(OR($J91="",$D91="",$G91="",$H91=""),"Revisar cadastro",IF($J91=0,"Sem excesso",IF(OR(AND($I91&lt;&gt;"",$M91&lt;='Parâmetros'!$B$4),$G91&gt;='Parâmetros'!$B$7),"Crítica",IF(OR(AND($I91&lt;&gt;"",$M91&lt;='Parâmetros'!$B$5),$G91&gt;='Parâmetros'!$B$6,$L91&gt;='Parâmetros'!$B$9),"Alta",IF(OR($L91&gt;='Parâmetros'!$B$8,AND($K91&lt;&gt;"",$K91&gt;='Parâmetros'!$B$10)),"Média","Baixa"))))),"Revisar cadastro"))</f>
        <v/>
      </c>
      <c r="P91" s="30">
        <f>IF($A91="","",IFERROR(IF($J91="","Revisar cadastro",IF($J91=0,"Sem ação",IF(AND($I91&lt;&gt;"",$M91&lt;0),"Segregar para avaliação interna",IF(AND($I91&lt;&gt;"",$M91&lt;='Parâmetros'!$B$4),"Liquidação imediata",IF($D91="Descontinuado","Liquidação de ponta",IF(AND($I91&lt;&gt;"",$M91&lt;='Parâmetros'!$B$5),"Campanha promocional",IF($D91="Sazonal","Campanha promocional",IF($G91&gt;='Parâmetros'!$B$7,"Suspender reposição",IF($L91&gt;='Parâmetros'!$B$9,"Campanha promocional","Reduzir próxima compra"))))))))),"Revisar cadastro"))</f>
        <v/>
      </c>
      <c r="Q91" s="22" t="n"/>
      <c r="R91" s="22" t="n"/>
      <c r="S91" s="26" t="n"/>
      <c r="T91" s="22" t="n"/>
      <c r="U91" s="30">
        <f>IF($A91="","",IF(COUNTIF($A$6:$A$155,$A91)&gt;1,"SKU duplicado",IF(OR($B91="",$C91="",$D91="",$E91="",$F91="",$G91="",$H91=""),"Preencher campos obrigatórios",IF($H91=0,"Revisar custo unitário",IF(AND($J91&gt;0,$I91&lt;&gt;"",$M91&lt;0),"Validade vencida",IF(AND($J91&gt;0,$Q91=""),"Definir destinação",IF(AND($J91&gt;0,$Q91&lt;&gt;"",$S91=""),"Informar data da decisão",IF(AND($J91&gt;0,OR($R91="",$R91="Não iniciada")),"Ação pendente",IF(AND($J91=0,$Q91&lt;&gt;"",$Q91&lt;&gt;"Sem ação"),"Revisar destinação","OK")))))))))</f>
        <v/>
      </c>
    </row>
    <row r="92" ht="24" customHeight="1">
      <c r="A92" s="22" t="n"/>
      <c r="B92" s="22" t="n"/>
      <c r="C92" s="22" t="n"/>
      <c r="D92" s="22" t="n"/>
      <c r="E92" s="23" t="n"/>
      <c r="F92" s="23" t="n"/>
      <c r="G92" s="41" t="n"/>
      <c r="H92" s="25" t="n"/>
      <c r="I92" s="26" t="n"/>
      <c r="J92" s="27">
        <f>IF($A92="","",IF(OR($E92="",$F92=""),"",IFERROR(MAX($E92-$F92,0),"")))</f>
        <v/>
      </c>
      <c r="K92" s="42">
        <f>IF($A92="","",IF(OR($J92="",$F92&lt;=0),"",IFERROR($J92/$F92,"")))</f>
        <v/>
      </c>
      <c r="L92" s="29">
        <f>IF($A92="","",IF(OR($J92="",$H92=""),"",IFERROR($J92*$H92,"")))</f>
        <v/>
      </c>
      <c r="M92" s="27">
        <f>IF($A92="","",IF($I92="","",IFERROR($I92-'Parâmetros'!$B$3,"")))</f>
        <v/>
      </c>
      <c r="N92" s="30">
        <f>IF($A92="","",IF($I92="","Sem validade informada",IF($M92="","Revisar validade",IF($M92&lt;0,"Vencida",IF($M92&lt;='Parâmetros'!$B$4,"Validade crítica",IF($M92&lt;='Parâmetros'!$B$5,"Validade em atenção","Validade regular"))))))</f>
        <v/>
      </c>
      <c r="O92" s="30">
        <f>IF($A92="","",IFERROR(IF(OR($J92="",$D92="",$G92="",$H92=""),"Revisar cadastro",IF($J92=0,"Sem excesso",IF(OR(AND($I92&lt;&gt;"",$M92&lt;='Parâmetros'!$B$4),$G92&gt;='Parâmetros'!$B$7),"Crítica",IF(OR(AND($I92&lt;&gt;"",$M92&lt;='Parâmetros'!$B$5),$G92&gt;='Parâmetros'!$B$6,$L92&gt;='Parâmetros'!$B$9),"Alta",IF(OR($L92&gt;='Parâmetros'!$B$8,AND($K92&lt;&gt;"",$K92&gt;='Parâmetros'!$B$10)),"Média","Baixa"))))),"Revisar cadastro"))</f>
        <v/>
      </c>
      <c r="P92" s="30">
        <f>IF($A92="","",IFERROR(IF($J92="","Revisar cadastro",IF($J92=0,"Sem ação",IF(AND($I92&lt;&gt;"",$M92&lt;0),"Segregar para avaliação interna",IF(AND($I92&lt;&gt;"",$M92&lt;='Parâmetros'!$B$4),"Liquidação imediata",IF($D92="Descontinuado","Liquidação de ponta",IF(AND($I92&lt;&gt;"",$M92&lt;='Parâmetros'!$B$5),"Campanha promocional",IF($D92="Sazonal","Campanha promocional",IF($G92&gt;='Parâmetros'!$B$7,"Suspender reposição",IF($L92&gt;='Parâmetros'!$B$9,"Campanha promocional","Reduzir próxima compra"))))))))),"Revisar cadastro"))</f>
        <v/>
      </c>
      <c r="Q92" s="22" t="n"/>
      <c r="R92" s="22" t="n"/>
      <c r="S92" s="26" t="n"/>
      <c r="T92" s="22" t="n"/>
      <c r="U92" s="30">
        <f>IF($A92="","",IF(COUNTIF($A$6:$A$155,$A92)&gt;1,"SKU duplicado",IF(OR($B92="",$C92="",$D92="",$E92="",$F92="",$G92="",$H92=""),"Preencher campos obrigatórios",IF($H92=0,"Revisar custo unitário",IF(AND($J92&gt;0,$I92&lt;&gt;"",$M92&lt;0),"Validade vencida",IF(AND($J92&gt;0,$Q92=""),"Definir destinação",IF(AND($J92&gt;0,$Q92&lt;&gt;"",$S92=""),"Informar data da decisão",IF(AND($J92&gt;0,OR($R92="",$R92="Não iniciada")),"Ação pendente",IF(AND($J92=0,$Q92&lt;&gt;"",$Q92&lt;&gt;"Sem ação"),"Revisar destinação","OK")))))))))</f>
        <v/>
      </c>
    </row>
    <row r="93" ht="24" customHeight="1">
      <c r="A93" s="22" t="n"/>
      <c r="B93" s="22" t="n"/>
      <c r="C93" s="22" t="n"/>
      <c r="D93" s="22" t="n"/>
      <c r="E93" s="23" t="n"/>
      <c r="F93" s="23" t="n"/>
      <c r="G93" s="41" t="n"/>
      <c r="H93" s="25" t="n"/>
      <c r="I93" s="26" t="n"/>
      <c r="J93" s="27">
        <f>IF($A93="","",IF(OR($E93="",$F93=""),"",IFERROR(MAX($E93-$F93,0),"")))</f>
        <v/>
      </c>
      <c r="K93" s="42">
        <f>IF($A93="","",IF(OR($J93="",$F93&lt;=0),"",IFERROR($J93/$F93,"")))</f>
        <v/>
      </c>
      <c r="L93" s="29">
        <f>IF($A93="","",IF(OR($J93="",$H93=""),"",IFERROR($J93*$H93,"")))</f>
        <v/>
      </c>
      <c r="M93" s="27">
        <f>IF($A93="","",IF($I93="","",IFERROR($I93-'Parâmetros'!$B$3,"")))</f>
        <v/>
      </c>
      <c r="N93" s="30">
        <f>IF($A93="","",IF($I93="","Sem validade informada",IF($M93="","Revisar validade",IF($M93&lt;0,"Vencida",IF($M93&lt;='Parâmetros'!$B$4,"Validade crítica",IF($M93&lt;='Parâmetros'!$B$5,"Validade em atenção","Validade regular"))))))</f>
        <v/>
      </c>
      <c r="O93" s="30">
        <f>IF($A93="","",IFERROR(IF(OR($J93="",$D93="",$G93="",$H93=""),"Revisar cadastro",IF($J93=0,"Sem excesso",IF(OR(AND($I93&lt;&gt;"",$M93&lt;='Parâmetros'!$B$4),$G93&gt;='Parâmetros'!$B$7),"Crítica",IF(OR(AND($I93&lt;&gt;"",$M93&lt;='Parâmetros'!$B$5),$G93&gt;='Parâmetros'!$B$6,$L93&gt;='Parâmetros'!$B$9),"Alta",IF(OR($L93&gt;='Parâmetros'!$B$8,AND($K93&lt;&gt;"",$K93&gt;='Parâmetros'!$B$10)),"Média","Baixa"))))),"Revisar cadastro"))</f>
        <v/>
      </c>
      <c r="P93" s="30">
        <f>IF($A93="","",IFERROR(IF($J93="","Revisar cadastro",IF($J93=0,"Sem ação",IF(AND($I93&lt;&gt;"",$M93&lt;0),"Segregar para avaliação interna",IF(AND($I93&lt;&gt;"",$M93&lt;='Parâmetros'!$B$4),"Liquidação imediata",IF($D93="Descontinuado","Liquidação de ponta",IF(AND($I93&lt;&gt;"",$M93&lt;='Parâmetros'!$B$5),"Campanha promocional",IF($D93="Sazonal","Campanha promocional",IF($G93&gt;='Parâmetros'!$B$7,"Suspender reposição",IF($L93&gt;='Parâmetros'!$B$9,"Campanha promocional","Reduzir próxima compra"))))))))),"Revisar cadastro"))</f>
        <v/>
      </c>
      <c r="Q93" s="22" t="n"/>
      <c r="R93" s="22" t="n"/>
      <c r="S93" s="26" t="n"/>
      <c r="T93" s="22" t="n"/>
      <c r="U93" s="30">
        <f>IF($A93="","",IF(COUNTIF($A$6:$A$155,$A93)&gt;1,"SKU duplicado",IF(OR($B93="",$C93="",$D93="",$E93="",$F93="",$G93="",$H93=""),"Preencher campos obrigatórios",IF($H93=0,"Revisar custo unitário",IF(AND($J93&gt;0,$I93&lt;&gt;"",$M93&lt;0),"Validade vencida",IF(AND($J93&gt;0,$Q93=""),"Definir destinação",IF(AND($J93&gt;0,$Q93&lt;&gt;"",$S93=""),"Informar data da decisão",IF(AND($J93&gt;0,OR($R93="",$R93="Não iniciada")),"Ação pendente",IF(AND($J93=0,$Q93&lt;&gt;"",$Q93&lt;&gt;"Sem ação"),"Revisar destinação","OK")))))))))</f>
        <v/>
      </c>
    </row>
    <row r="94" ht="24" customHeight="1">
      <c r="A94" s="22" t="n"/>
      <c r="B94" s="22" t="n"/>
      <c r="C94" s="22" t="n"/>
      <c r="D94" s="22" t="n"/>
      <c r="E94" s="23" t="n"/>
      <c r="F94" s="23" t="n"/>
      <c r="G94" s="41" t="n"/>
      <c r="H94" s="25" t="n"/>
      <c r="I94" s="26" t="n"/>
      <c r="J94" s="27">
        <f>IF($A94="","",IF(OR($E94="",$F94=""),"",IFERROR(MAX($E94-$F94,0),"")))</f>
        <v/>
      </c>
      <c r="K94" s="42">
        <f>IF($A94="","",IF(OR($J94="",$F94&lt;=0),"",IFERROR($J94/$F94,"")))</f>
        <v/>
      </c>
      <c r="L94" s="29">
        <f>IF($A94="","",IF(OR($J94="",$H94=""),"",IFERROR($J94*$H94,"")))</f>
        <v/>
      </c>
      <c r="M94" s="27">
        <f>IF($A94="","",IF($I94="","",IFERROR($I94-'Parâmetros'!$B$3,"")))</f>
        <v/>
      </c>
      <c r="N94" s="30">
        <f>IF($A94="","",IF($I94="","Sem validade informada",IF($M94="","Revisar validade",IF($M94&lt;0,"Vencida",IF($M94&lt;='Parâmetros'!$B$4,"Validade crítica",IF($M94&lt;='Parâmetros'!$B$5,"Validade em atenção","Validade regular"))))))</f>
        <v/>
      </c>
      <c r="O94" s="30">
        <f>IF($A94="","",IFERROR(IF(OR($J94="",$D94="",$G94="",$H94=""),"Revisar cadastro",IF($J94=0,"Sem excesso",IF(OR(AND($I94&lt;&gt;"",$M94&lt;='Parâmetros'!$B$4),$G94&gt;='Parâmetros'!$B$7),"Crítica",IF(OR(AND($I94&lt;&gt;"",$M94&lt;='Parâmetros'!$B$5),$G94&gt;='Parâmetros'!$B$6,$L94&gt;='Parâmetros'!$B$9),"Alta",IF(OR($L94&gt;='Parâmetros'!$B$8,AND($K94&lt;&gt;"",$K94&gt;='Parâmetros'!$B$10)),"Média","Baixa"))))),"Revisar cadastro"))</f>
        <v/>
      </c>
      <c r="P94" s="30">
        <f>IF($A94="","",IFERROR(IF($J94="","Revisar cadastro",IF($J94=0,"Sem ação",IF(AND($I94&lt;&gt;"",$M94&lt;0),"Segregar para avaliação interna",IF(AND($I94&lt;&gt;"",$M94&lt;='Parâmetros'!$B$4),"Liquidação imediata",IF($D94="Descontinuado","Liquidação de ponta",IF(AND($I94&lt;&gt;"",$M94&lt;='Parâmetros'!$B$5),"Campanha promocional",IF($D94="Sazonal","Campanha promocional",IF($G94&gt;='Parâmetros'!$B$7,"Suspender reposição",IF($L94&gt;='Parâmetros'!$B$9,"Campanha promocional","Reduzir próxima compra"))))))))),"Revisar cadastro"))</f>
        <v/>
      </c>
      <c r="Q94" s="22" t="n"/>
      <c r="R94" s="22" t="n"/>
      <c r="S94" s="26" t="n"/>
      <c r="T94" s="22" t="n"/>
      <c r="U94" s="30">
        <f>IF($A94="","",IF(COUNTIF($A$6:$A$155,$A94)&gt;1,"SKU duplicado",IF(OR($B94="",$C94="",$D94="",$E94="",$F94="",$G94="",$H94=""),"Preencher campos obrigatórios",IF($H94=0,"Revisar custo unitário",IF(AND($J94&gt;0,$I94&lt;&gt;"",$M94&lt;0),"Validade vencida",IF(AND($J94&gt;0,$Q94=""),"Definir destinação",IF(AND($J94&gt;0,$Q94&lt;&gt;"",$S94=""),"Informar data da decisão",IF(AND($J94&gt;0,OR($R94="",$R94="Não iniciada")),"Ação pendente",IF(AND($J94=0,$Q94&lt;&gt;"",$Q94&lt;&gt;"Sem ação"),"Revisar destinação","OK")))))))))</f>
        <v/>
      </c>
    </row>
    <row r="95" ht="24" customHeight="1">
      <c r="A95" s="22" t="n"/>
      <c r="B95" s="22" t="n"/>
      <c r="C95" s="22" t="n"/>
      <c r="D95" s="22" t="n"/>
      <c r="E95" s="23" t="n"/>
      <c r="F95" s="23" t="n"/>
      <c r="G95" s="41" t="n"/>
      <c r="H95" s="25" t="n"/>
      <c r="I95" s="26" t="n"/>
      <c r="J95" s="27">
        <f>IF($A95="","",IF(OR($E95="",$F95=""),"",IFERROR(MAX($E95-$F95,0),"")))</f>
        <v/>
      </c>
      <c r="K95" s="42">
        <f>IF($A95="","",IF(OR($J95="",$F95&lt;=0),"",IFERROR($J95/$F95,"")))</f>
        <v/>
      </c>
      <c r="L95" s="29">
        <f>IF($A95="","",IF(OR($J95="",$H95=""),"",IFERROR($J95*$H95,"")))</f>
        <v/>
      </c>
      <c r="M95" s="27">
        <f>IF($A95="","",IF($I95="","",IFERROR($I95-'Parâmetros'!$B$3,"")))</f>
        <v/>
      </c>
      <c r="N95" s="30">
        <f>IF($A95="","",IF($I95="","Sem validade informada",IF($M95="","Revisar validade",IF($M95&lt;0,"Vencida",IF($M95&lt;='Parâmetros'!$B$4,"Validade crítica",IF($M95&lt;='Parâmetros'!$B$5,"Validade em atenção","Validade regular"))))))</f>
        <v/>
      </c>
      <c r="O95" s="30">
        <f>IF($A95="","",IFERROR(IF(OR($J95="",$D95="",$G95="",$H95=""),"Revisar cadastro",IF($J95=0,"Sem excesso",IF(OR(AND($I95&lt;&gt;"",$M95&lt;='Parâmetros'!$B$4),$G95&gt;='Parâmetros'!$B$7),"Crítica",IF(OR(AND($I95&lt;&gt;"",$M95&lt;='Parâmetros'!$B$5),$G95&gt;='Parâmetros'!$B$6,$L95&gt;='Parâmetros'!$B$9),"Alta",IF(OR($L95&gt;='Parâmetros'!$B$8,AND($K95&lt;&gt;"",$K95&gt;='Parâmetros'!$B$10)),"Média","Baixa"))))),"Revisar cadastro"))</f>
        <v/>
      </c>
      <c r="P95" s="30">
        <f>IF($A95="","",IFERROR(IF($J95="","Revisar cadastro",IF($J95=0,"Sem ação",IF(AND($I95&lt;&gt;"",$M95&lt;0),"Segregar para avaliação interna",IF(AND($I95&lt;&gt;"",$M95&lt;='Parâmetros'!$B$4),"Liquidação imediata",IF($D95="Descontinuado","Liquidação de ponta",IF(AND($I95&lt;&gt;"",$M95&lt;='Parâmetros'!$B$5),"Campanha promocional",IF($D95="Sazonal","Campanha promocional",IF($G95&gt;='Parâmetros'!$B$7,"Suspender reposição",IF($L95&gt;='Parâmetros'!$B$9,"Campanha promocional","Reduzir próxima compra"))))))))),"Revisar cadastro"))</f>
        <v/>
      </c>
      <c r="Q95" s="22" t="n"/>
      <c r="R95" s="22" t="n"/>
      <c r="S95" s="26" t="n"/>
      <c r="T95" s="22" t="n"/>
      <c r="U95" s="30">
        <f>IF($A95="","",IF(COUNTIF($A$6:$A$155,$A95)&gt;1,"SKU duplicado",IF(OR($B95="",$C95="",$D95="",$E95="",$F95="",$G95="",$H95=""),"Preencher campos obrigatórios",IF($H95=0,"Revisar custo unitário",IF(AND($J95&gt;0,$I95&lt;&gt;"",$M95&lt;0),"Validade vencida",IF(AND($J95&gt;0,$Q95=""),"Definir destinação",IF(AND($J95&gt;0,$Q95&lt;&gt;"",$S95=""),"Informar data da decisão",IF(AND($J95&gt;0,OR($R95="",$R95="Não iniciada")),"Ação pendente",IF(AND($J95=0,$Q95&lt;&gt;"",$Q95&lt;&gt;"Sem ação"),"Revisar destinação","OK")))))))))</f>
        <v/>
      </c>
    </row>
    <row r="96" ht="24" customHeight="1">
      <c r="A96" s="22" t="n"/>
      <c r="B96" s="22" t="n"/>
      <c r="C96" s="22" t="n"/>
      <c r="D96" s="22" t="n"/>
      <c r="E96" s="23" t="n"/>
      <c r="F96" s="23" t="n"/>
      <c r="G96" s="41" t="n"/>
      <c r="H96" s="25" t="n"/>
      <c r="I96" s="26" t="n"/>
      <c r="J96" s="27">
        <f>IF($A96="","",IF(OR($E96="",$F96=""),"",IFERROR(MAX($E96-$F96,0),"")))</f>
        <v/>
      </c>
      <c r="K96" s="42">
        <f>IF($A96="","",IF(OR($J96="",$F96&lt;=0),"",IFERROR($J96/$F96,"")))</f>
        <v/>
      </c>
      <c r="L96" s="29">
        <f>IF($A96="","",IF(OR($J96="",$H96=""),"",IFERROR($J96*$H96,"")))</f>
        <v/>
      </c>
      <c r="M96" s="27">
        <f>IF($A96="","",IF($I96="","",IFERROR($I96-'Parâmetros'!$B$3,"")))</f>
        <v/>
      </c>
      <c r="N96" s="30">
        <f>IF($A96="","",IF($I96="","Sem validade informada",IF($M96="","Revisar validade",IF($M96&lt;0,"Vencida",IF($M96&lt;='Parâmetros'!$B$4,"Validade crítica",IF($M96&lt;='Parâmetros'!$B$5,"Validade em atenção","Validade regular"))))))</f>
        <v/>
      </c>
      <c r="O96" s="30">
        <f>IF($A96="","",IFERROR(IF(OR($J96="",$D96="",$G96="",$H96=""),"Revisar cadastro",IF($J96=0,"Sem excesso",IF(OR(AND($I96&lt;&gt;"",$M96&lt;='Parâmetros'!$B$4),$G96&gt;='Parâmetros'!$B$7),"Crítica",IF(OR(AND($I96&lt;&gt;"",$M96&lt;='Parâmetros'!$B$5),$G96&gt;='Parâmetros'!$B$6,$L96&gt;='Parâmetros'!$B$9),"Alta",IF(OR($L96&gt;='Parâmetros'!$B$8,AND($K96&lt;&gt;"",$K96&gt;='Parâmetros'!$B$10)),"Média","Baixa"))))),"Revisar cadastro"))</f>
        <v/>
      </c>
      <c r="P96" s="30">
        <f>IF($A96="","",IFERROR(IF($J96="","Revisar cadastro",IF($J96=0,"Sem ação",IF(AND($I96&lt;&gt;"",$M96&lt;0),"Segregar para avaliação interna",IF(AND($I96&lt;&gt;"",$M96&lt;='Parâmetros'!$B$4),"Liquidação imediata",IF($D96="Descontinuado","Liquidação de ponta",IF(AND($I96&lt;&gt;"",$M96&lt;='Parâmetros'!$B$5),"Campanha promocional",IF($D96="Sazonal","Campanha promocional",IF($G96&gt;='Parâmetros'!$B$7,"Suspender reposição",IF($L96&gt;='Parâmetros'!$B$9,"Campanha promocional","Reduzir próxima compra"))))))))),"Revisar cadastro"))</f>
        <v/>
      </c>
      <c r="Q96" s="22" t="n"/>
      <c r="R96" s="22" t="n"/>
      <c r="S96" s="26" t="n"/>
      <c r="T96" s="22" t="n"/>
      <c r="U96" s="30">
        <f>IF($A96="","",IF(COUNTIF($A$6:$A$155,$A96)&gt;1,"SKU duplicado",IF(OR($B96="",$C96="",$D96="",$E96="",$F96="",$G96="",$H96=""),"Preencher campos obrigatórios",IF($H96=0,"Revisar custo unitário",IF(AND($J96&gt;0,$I96&lt;&gt;"",$M96&lt;0),"Validade vencida",IF(AND($J96&gt;0,$Q96=""),"Definir destinação",IF(AND($J96&gt;0,$Q96&lt;&gt;"",$S96=""),"Informar data da decisão",IF(AND($J96&gt;0,OR($R96="",$R96="Não iniciada")),"Ação pendente",IF(AND($J96=0,$Q96&lt;&gt;"",$Q96&lt;&gt;"Sem ação"),"Revisar destinação","OK")))))))))</f>
        <v/>
      </c>
    </row>
    <row r="97" ht="24" customHeight="1">
      <c r="A97" s="22" t="n"/>
      <c r="B97" s="22" t="n"/>
      <c r="C97" s="22" t="n"/>
      <c r="D97" s="22" t="n"/>
      <c r="E97" s="23" t="n"/>
      <c r="F97" s="23" t="n"/>
      <c r="G97" s="41" t="n"/>
      <c r="H97" s="25" t="n"/>
      <c r="I97" s="26" t="n"/>
      <c r="J97" s="27">
        <f>IF($A97="","",IF(OR($E97="",$F97=""),"",IFERROR(MAX($E97-$F97,0),"")))</f>
        <v/>
      </c>
      <c r="K97" s="42">
        <f>IF($A97="","",IF(OR($J97="",$F97&lt;=0),"",IFERROR($J97/$F97,"")))</f>
        <v/>
      </c>
      <c r="L97" s="29">
        <f>IF($A97="","",IF(OR($J97="",$H97=""),"",IFERROR($J97*$H97,"")))</f>
        <v/>
      </c>
      <c r="M97" s="27">
        <f>IF($A97="","",IF($I97="","",IFERROR($I97-'Parâmetros'!$B$3,"")))</f>
        <v/>
      </c>
      <c r="N97" s="30">
        <f>IF($A97="","",IF($I97="","Sem validade informada",IF($M97="","Revisar validade",IF($M97&lt;0,"Vencida",IF($M97&lt;='Parâmetros'!$B$4,"Validade crítica",IF($M97&lt;='Parâmetros'!$B$5,"Validade em atenção","Validade regular"))))))</f>
        <v/>
      </c>
      <c r="O97" s="30">
        <f>IF($A97="","",IFERROR(IF(OR($J97="",$D97="",$G97="",$H97=""),"Revisar cadastro",IF($J97=0,"Sem excesso",IF(OR(AND($I97&lt;&gt;"",$M97&lt;='Parâmetros'!$B$4),$G97&gt;='Parâmetros'!$B$7),"Crítica",IF(OR(AND($I97&lt;&gt;"",$M97&lt;='Parâmetros'!$B$5),$G97&gt;='Parâmetros'!$B$6,$L97&gt;='Parâmetros'!$B$9),"Alta",IF(OR($L97&gt;='Parâmetros'!$B$8,AND($K97&lt;&gt;"",$K97&gt;='Parâmetros'!$B$10)),"Média","Baixa"))))),"Revisar cadastro"))</f>
        <v/>
      </c>
      <c r="P97" s="30">
        <f>IF($A97="","",IFERROR(IF($J97="","Revisar cadastro",IF($J97=0,"Sem ação",IF(AND($I97&lt;&gt;"",$M97&lt;0),"Segregar para avaliação interna",IF(AND($I97&lt;&gt;"",$M97&lt;='Parâmetros'!$B$4),"Liquidação imediata",IF($D97="Descontinuado","Liquidação de ponta",IF(AND($I97&lt;&gt;"",$M97&lt;='Parâmetros'!$B$5),"Campanha promocional",IF($D97="Sazonal","Campanha promocional",IF($G97&gt;='Parâmetros'!$B$7,"Suspender reposição",IF($L97&gt;='Parâmetros'!$B$9,"Campanha promocional","Reduzir próxima compra"))))))))),"Revisar cadastro"))</f>
        <v/>
      </c>
      <c r="Q97" s="22" t="n"/>
      <c r="R97" s="22" t="n"/>
      <c r="S97" s="26" t="n"/>
      <c r="T97" s="22" t="n"/>
      <c r="U97" s="30">
        <f>IF($A97="","",IF(COUNTIF($A$6:$A$155,$A97)&gt;1,"SKU duplicado",IF(OR($B97="",$C97="",$D97="",$E97="",$F97="",$G97="",$H97=""),"Preencher campos obrigatórios",IF($H97=0,"Revisar custo unitário",IF(AND($J97&gt;0,$I97&lt;&gt;"",$M97&lt;0),"Validade vencida",IF(AND($J97&gt;0,$Q97=""),"Definir destinação",IF(AND($J97&gt;0,$Q97&lt;&gt;"",$S97=""),"Informar data da decisão",IF(AND($J97&gt;0,OR($R97="",$R97="Não iniciada")),"Ação pendente",IF(AND($J97=0,$Q97&lt;&gt;"",$Q97&lt;&gt;"Sem ação"),"Revisar destinação","OK")))))))))</f>
        <v/>
      </c>
    </row>
    <row r="98" ht="24" customHeight="1">
      <c r="A98" s="22" t="n"/>
      <c r="B98" s="22" t="n"/>
      <c r="C98" s="22" t="n"/>
      <c r="D98" s="22" t="n"/>
      <c r="E98" s="23" t="n"/>
      <c r="F98" s="23" t="n"/>
      <c r="G98" s="41" t="n"/>
      <c r="H98" s="25" t="n"/>
      <c r="I98" s="26" t="n"/>
      <c r="J98" s="27">
        <f>IF($A98="","",IF(OR($E98="",$F98=""),"",IFERROR(MAX($E98-$F98,0),"")))</f>
        <v/>
      </c>
      <c r="K98" s="42">
        <f>IF($A98="","",IF(OR($J98="",$F98&lt;=0),"",IFERROR($J98/$F98,"")))</f>
        <v/>
      </c>
      <c r="L98" s="29">
        <f>IF($A98="","",IF(OR($J98="",$H98=""),"",IFERROR($J98*$H98,"")))</f>
        <v/>
      </c>
      <c r="M98" s="27">
        <f>IF($A98="","",IF($I98="","",IFERROR($I98-'Parâmetros'!$B$3,"")))</f>
        <v/>
      </c>
      <c r="N98" s="30">
        <f>IF($A98="","",IF($I98="","Sem validade informada",IF($M98="","Revisar validade",IF($M98&lt;0,"Vencida",IF($M98&lt;='Parâmetros'!$B$4,"Validade crítica",IF($M98&lt;='Parâmetros'!$B$5,"Validade em atenção","Validade regular"))))))</f>
        <v/>
      </c>
      <c r="O98" s="30">
        <f>IF($A98="","",IFERROR(IF(OR($J98="",$D98="",$G98="",$H98=""),"Revisar cadastro",IF($J98=0,"Sem excesso",IF(OR(AND($I98&lt;&gt;"",$M98&lt;='Parâmetros'!$B$4),$G98&gt;='Parâmetros'!$B$7),"Crítica",IF(OR(AND($I98&lt;&gt;"",$M98&lt;='Parâmetros'!$B$5),$G98&gt;='Parâmetros'!$B$6,$L98&gt;='Parâmetros'!$B$9),"Alta",IF(OR($L98&gt;='Parâmetros'!$B$8,AND($K98&lt;&gt;"",$K98&gt;='Parâmetros'!$B$10)),"Média","Baixa"))))),"Revisar cadastro"))</f>
        <v/>
      </c>
      <c r="P98" s="30">
        <f>IF($A98="","",IFERROR(IF($J98="","Revisar cadastro",IF($J98=0,"Sem ação",IF(AND($I98&lt;&gt;"",$M98&lt;0),"Segregar para avaliação interna",IF(AND($I98&lt;&gt;"",$M98&lt;='Parâmetros'!$B$4),"Liquidação imediata",IF($D98="Descontinuado","Liquidação de ponta",IF(AND($I98&lt;&gt;"",$M98&lt;='Parâmetros'!$B$5),"Campanha promocional",IF($D98="Sazonal","Campanha promocional",IF($G98&gt;='Parâmetros'!$B$7,"Suspender reposição",IF($L98&gt;='Parâmetros'!$B$9,"Campanha promocional","Reduzir próxima compra"))))))))),"Revisar cadastro"))</f>
        <v/>
      </c>
      <c r="Q98" s="22" t="n"/>
      <c r="R98" s="22" t="n"/>
      <c r="S98" s="26" t="n"/>
      <c r="T98" s="22" t="n"/>
      <c r="U98" s="30">
        <f>IF($A98="","",IF(COUNTIF($A$6:$A$155,$A98)&gt;1,"SKU duplicado",IF(OR($B98="",$C98="",$D98="",$E98="",$F98="",$G98="",$H98=""),"Preencher campos obrigatórios",IF($H98=0,"Revisar custo unitário",IF(AND($J98&gt;0,$I98&lt;&gt;"",$M98&lt;0),"Validade vencida",IF(AND($J98&gt;0,$Q98=""),"Definir destinação",IF(AND($J98&gt;0,$Q98&lt;&gt;"",$S98=""),"Informar data da decisão",IF(AND($J98&gt;0,OR($R98="",$R98="Não iniciada")),"Ação pendente",IF(AND($J98=0,$Q98&lt;&gt;"",$Q98&lt;&gt;"Sem ação"),"Revisar destinação","OK")))))))))</f>
        <v/>
      </c>
    </row>
    <row r="99" ht="24" customHeight="1">
      <c r="A99" s="22" t="n"/>
      <c r="B99" s="22" t="n"/>
      <c r="C99" s="22" t="n"/>
      <c r="D99" s="22" t="n"/>
      <c r="E99" s="23" t="n"/>
      <c r="F99" s="23" t="n"/>
      <c r="G99" s="41" t="n"/>
      <c r="H99" s="25" t="n"/>
      <c r="I99" s="26" t="n"/>
      <c r="J99" s="27">
        <f>IF($A99="","",IF(OR($E99="",$F99=""),"",IFERROR(MAX($E99-$F99,0),"")))</f>
        <v/>
      </c>
      <c r="K99" s="42">
        <f>IF($A99="","",IF(OR($J99="",$F99&lt;=0),"",IFERROR($J99/$F99,"")))</f>
        <v/>
      </c>
      <c r="L99" s="29">
        <f>IF($A99="","",IF(OR($J99="",$H99=""),"",IFERROR($J99*$H99,"")))</f>
        <v/>
      </c>
      <c r="M99" s="27">
        <f>IF($A99="","",IF($I99="","",IFERROR($I99-'Parâmetros'!$B$3,"")))</f>
        <v/>
      </c>
      <c r="N99" s="30">
        <f>IF($A99="","",IF($I99="","Sem validade informada",IF($M99="","Revisar validade",IF($M99&lt;0,"Vencida",IF($M99&lt;='Parâmetros'!$B$4,"Validade crítica",IF($M99&lt;='Parâmetros'!$B$5,"Validade em atenção","Validade regular"))))))</f>
        <v/>
      </c>
      <c r="O99" s="30">
        <f>IF($A99="","",IFERROR(IF(OR($J99="",$D99="",$G99="",$H99=""),"Revisar cadastro",IF($J99=0,"Sem excesso",IF(OR(AND($I99&lt;&gt;"",$M99&lt;='Parâmetros'!$B$4),$G99&gt;='Parâmetros'!$B$7),"Crítica",IF(OR(AND($I99&lt;&gt;"",$M99&lt;='Parâmetros'!$B$5),$G99&gt;='Parâmetros'!$B$6,$L99&gt;='Parâmetros'!$B$9),"Alta",IF(OR($L99&gt;='Parâmetros'!$B$8,AND($K99&lt;&gt;"",$K99&gt;='Parâmetros'!$B$10)),"Média","Baixa"))))),"Revisar cadastro"))</f>
        <v/>
      </c>
      <c r="P99" s="30">
        <f>IF($A99="","",IFERROR(IF($J99="","Revisar cadastro",IF($J99=0,"Sem ação",IF(AND($I99&lt;&gt;"",$M99&lt;0),"Segregar para avaliação interna",IF(AND($I99&lt;&gt;"",$M99&lt;='Parâmetros'!$B$4),"Liquidação imediata",IF($D99="Descontinuado","Liquidação de ponta",IF(AND($I99&lt;&gt;"",$M99&lt;='Parâmetros'!$B$5),"Campanha promocional",IF($D99="Sazonal","Campanha promocional",IF($G99&gt;='Parâmetros'!$B$7,"Suspender reposição",IF($L99&gt;='Parâmetros'!$B$9,"Campanha promocional","Reduzir próxima compra"))))))))),"Revisar cadastro"))</f>
        <v/>
      </c>
      <c r="Q99" s="22" t="n"/>
      <c r="R99" s="22" t="n"/>
      <c r="S99" s="26" t="n"/>
      <c r="T99" s="22" t="n"/>
      <c r="U99" s="30">
        <f>IF($A99="","",IF(COUNTIF($A$6:$A$155,$A99)&gt;1,"SKU duplicado",IF(OR($B99="",$C99="",$D99="",$E99="",$F99="",$G99="",$H99=""),"Preencher campos obrigatórios",IF($H99=0,"Revisar custo unitário",IF(AND($J99&gt;0,$I99&lt;&gt;"",$M99&lt;0),"Validade vencida",IF(AND($J99&gt;0,$Q99=""),"Definir destinação",IF(AND($J99&gt;0,$Q99&lt;&gt;"",$S99=""),"Informar data da decisão",IF(AND($J99&gt;0,OR($R99="",$R99="Não iniciada")),"Ação pendente",IF(AND($J99=0,$Q99&lt;&gt;"",$Q99&lt;&gt;"Sem ação"),"Revisar destinação","OK")))))))))</f>
        <v/>
      </c>
    </row>
    <row r="100" ht="24" customHeight="1">
      <c r="A100" s="22" t="n"/>
      <c r="B100" s="22" t="n"/>
      <c r="C100" s="22" t="n"/>
      <c r="D100" s="22" t="n"/>
      <c r="E100" s="23" t="n"/>
      <c r="F100" s="23" t="n"/>
      <c r="G100" s="41" t="n"/>
      <c r="H100" s="25" t="n"/>
      <c r="I100" s="26" t="n"/>
      <c r="J100" s="27">
        <f>IF($A100="","",IF(OR($E100="",$F100=""),"",IFERROR(MAX($E100-$F100,0),"")))</f>
        <v/>
      </c>
      <c r="K100" s="42">
        <f>IF($A100="","",IF(OR($J100="",$F100&lt;=0),"",IFERROR($J100/$F100,"")))</f>
        <v/>
      </c>
      <c r="L100" s="29">
        <f>IF($A100="","",IF(OR($J100="",$H100=""),"",IFERROR($J100*$H100,"")))</f>
        <v/>
      </c>
      <c r="M100" s="27">
        <f>IF($A100="","",IF($I100="","",IFERROR($I100-'Parâmetros'!$B$3,"")))</f>
        <v/>
      </c>
      <c r="N100" s="30">
        <f>IF($A100="","",IF($I100="","Sem validade informada",IF($M100="","Revisar validade",IF($M100&lt;0,"Vencida",IF($M100&lt;='Parâmetros'!$B$4,"Validade crítica",IF($M100&lt;='Parâmetros'!$B$5,"Validade em atenção","Validade regular"))))))</f>
        <v/>
      </c>
      <c r="O100" s="30">
        <f>IF($A100="","",IFERROR(IF(OR($J100="",$D100="",$G100="",$H100=""),"Revisar cadastro",IF($J100=0,"Sem excesso",IF(OR(AND($I100&lt;&gt;"",$M100&lt;='Parâmetros'!$B$4),$G100&gt;='Parâmetros'!$B$7),"Crítica",IF(OR(AND($I100&lt;&gt;"",$M100&lt;='Parâmetros'!$B$5),$G100&gt;='Parâmetros'!$B$6,$L100&gt;='Parâmetros'!$B$9),"Alta",IF(OR($L100&gt;='Parâmetros'!$B$8,AND($K100&lt;&gt;"",$K100&gt;='Parâmetros'!$B$10)),"Média","Baixa"))))),"Revisar cadastro"))</f>
        <v/>
      </c>
      <c r="P100" s="30">
        <f>IF($A100="","",IFERROR(IF($J100="","Revisar cadastro",IF($J100=0,"Sem ação",IF(AND($I100&lt;&gt;"",$M100&lt;0),"Segregar para avaliação interna",IF(AND($I100&lt;&gt;"",$M100&lt;='Parâmetros'!$B$4),"Liquidação imediata",IF($D100="Descontinuado","Liquidação de ponta",IF(AND($I100&lt;&gt;"",$M100&lt;='Parâmetros'!$B$5),"Campanha promocional",IF($D100="Sazonal","Campanha promocional",IF($G100&gt;='Parâmetros'!$B$7,"Suspender reposição",IF($L100&gt;='Parâmetros'!$B$9,"Campanha promocional","Reduzir próxima compra"))))))))),"Revisar cadastro"))</f>
        <v/>
      </c>
      <c r="Q100" s="22" t="n"/>
      <c r="R100" s="22" t="n"/>
      <c r="S100" s="26" t="n"/>
      <c r="T100" s="22" t="n"/>
      <c r="U100" s="30">
        <f>IF($A100="","",IF(COUNTIF($A$6:$A$155,$A100)&gt;1,"SKU duplicado",IF(OR($B100="",$C100="",$D100="",$E100="",$F100="",$G100="",$H100=""),"Preencher campos obrigatórios",IF($H100=0,"Revisar custo unitário",IF(AND($J100&gt;0,$I100&lt;&gt;"",$M100&lt;0),"Validade vencida",IF(AND($J100&gt;0,$Q100=""),"Definir destinação",IF(AND($J100&gt;0,$Q100&lt;&gt;"",$S100=""),"Informar data da decisão",IF(AND($J100&gt;0,OR($R100="",$R100="Não iniciada")),"Ação pendente",IF(AND($J100=0,$Q100&lt;&gt;"",$Q100&lt;&gt;"Sem ação"),"Revisar destinação","OK")))))))))</f>
        <v/>
      </c>
    </row>
    <row r="101" ht="24" customHeight="1">
      <c r="A101" s="22" t="n"/>
      <c r="B101" s="22" t="n"/>
      <c r="C101" s="22" t="n"/>
      <c r="D101" s="22" t="n"/>
      <c r="E101" s="23" t="n"/>
      <c r="F101" s="23" t="n"/>
      <c r="G101" s="41" t="n"/>
      <c r="H101" s="25" t="n"/>
      <c r="I101" s="26" t="n"/>
      <c r="J101" s="27">
        <f>IF($A101="","",IF(OR($E101="",$F101=""),"",IFERROR(MAX($E101-$F101,0),"")))</f>
        <v/>
      </c>
      <c r="K101" s="42">
        <f>IF($A101="","",IF(OR($J101="",$F101&lt;=0),"",IFERROR($J101/$F101,"")))</f>
        <v/>
      </c>
      <c r="L101" s="29">
        <f>IF($A101="","",IF(OR($J101="",$H101=""),"",IFERROR($J101*$H101,"")))</f>
        <v/>
      </c>
      <c r="M101" s="27">
        <f>IF($A101="","",IF($I101="","",IFERROR($I101-'Parâmetros'!$B$3,"")))</f>
        <v/>
      </c>
      <c r="N101" s="30">
        <f>IF($A101="","",IF($I101="","Sem validade informada",IF($M101="","Revisar validade",IF($M101&lt;0,"Vencida",IF($M101&lt;='Parâmetros'!$B$4,"Validade crítica",IF($M101&lt;='Parâmetros'!$B$5,"Validade em atenção","Validade regular"))))))</f>
        <v/>
      </c>
      <c r="O101" s="30">
        <f>IF($A101="","",IFERROR(IF(OR($J101="",$D101="",$G101="",$H101=""),"Revisar cadastro",IF($J101=0,"Sem excesso",IF(OR(AND($I101&lt;&gt;"",$M101&lt;='Parâmetros'!$B$4),$G101&gt;='Parâmetros'!$B$7),"Crítica",IF(OR(AND($I101&lt;&gt;"",$M101&lt;='Parâmetros'!$B$5),$G101&gt;='Parâmetros'!$B$6,$L101&gt;='Parâmetros'!$B$9),"Alta",IF(OR($L101&gt;='Parâmetros'!$B$8,AND($K101&lt;&gt;"",$K101&gt;='Parâmetros'!$B$10)),"Média","Baixa"))))),"Revisar cadastro"))</f>
        <v/>
      </c>
      <c r="P101" s="30">
        <f>IF($A101="","",IFERROR(IF($J101="","Revisar cadastro",IF($J101=0,"Sem ação",IF(AND($I101&lt;&gt;"",$M101&lt;0),"Segregar para avaliação interna",IF(AND($I101&lt;&gt;"",$M101&lt;='Parâmetros'!$B$4),"Liquidação imediata",IF($D101="Descontinuado","Liquidação de ponta",IF(AND($I101&lt;&gt;"",$M101&lt;='Parâmetros'!$B$5),"Campanha promocional",IF($D101="Sazonal","Campanha promocional",IF($G101&gt;='Parâmetros'!$B$7,"Suspender reposição",IF($L101&gt;='Parâmetros'!$B$9,"Campanha promocional","Reduzir próxima compra"))))))))),"Revisar cadastro"))</f>
        <v/>
      </c>
      <c r="Q101" s="22" t="n"/>
      <c r="R101" s="22" t="n"/>
      <c r="S101" s="26" t="n"/>
      <c r="T101" s="22" t="n"/>
      <c r="U101" s="30">
        <f>IF($A101="","",IF(COUNTIF($A$6:$A$155,$A101)&gt;1,"SKU duplicado",IF(OR($B101="",$C101="",$D101="",$E101="",$F101="",$G101="",$H101=""),"Preencher campos obrigatórios",IF($H101=0,"Revisar custo unitário",IF(AND($J101&gt;0,$I101&lt;&gt;"",$M101&lt;0),"Validade vencida",IF(AND($J101&gt;0,$Q101=""),"Definir destinação",IF(AND($J101&gt;0,$Q101&lt;&gt;"",$S101=""),"Informar data da decisão",IF(AND($J101&gt;0,OR($R101="",$R101="Não iniciada")),"Ação pendente",IF(AND($J101=0,$Q101&lt;&gt;"",$Q101&lt;&gt;"Sem ação"),"Revisar destinação","OK")))))))))</f>
        <v/>
      </c>
    </row>
    <row r="102" ht="24" customHeight="1">
      <c r="A102" s="22" t="n"/>
      <c r="B102" s="22" t="n"/>
      <c r="C102" s="22" t="n"/>
      <c r="D102" s="22" t="n"/>
      <c r="E102" s="23" t="n"/>
      <c r="F102" s="23" t="n"/>
      <c r="G102" s="41" t="n"/>
      <c r="H102" s="25" t="n"/>
      <c r="I102" s="26" t="n"/>
      <c r="J102" s="27">
        <f>IF($A102="","",IF(OR($E102="",$F102=""),"",IFERROR(MAX($E102-$F102,0),"")))</f>
        <v/>
      </c>
      <c r="K102" s="42">
        <f>IF($A102="","",IF(OR($J102="",$F102&lt;=0),"",IFERROR($J102/$F102,"")))</f>
        <v/>
      </c>
      <c r="L102" s="29">
        <f>IF($A102="","",IF(OR($J102="",$H102=""),"",IFERROR($J102*$H102,"")))</f>
        <v/>
      </c>
      <c r="M102" s="27">
        <f>IF($A102="","",IF($I102="","",IFERROR($I102-'Parâmetros'!$B$3,"")))</f>
        <v/>
      </c>
      <c r="N102" s="30">
        <f>IF($A102="","",IF($I102="","Sem validade informada",IF($M102="","Revisar validade",IF($M102&lt;0,"Vencida",IF($M102&lt;='Parâmetros'!$B$4,"Validade crítica",IF($M102&lt;='Parâmetros'!$B$5,"Validade em atenção","Validade regular"))))))</f>
        <v/>
      </c>
      <c r="O102" s="30">
        <f>IF($A102="","",IFERROR(IF(OR($J102="",$D102="",$G102="",$H102=""),"Revisar cadastro",IF($J102=0,"Sem excesso",IF(OR(AND($I102&lt;&gt;"",$M102&lt;='Parâmetros'!$B$4),$G102&gt;='Parâmetros'!$B$7),"Crítica",IF(OR(AND($I102&lt;&gt;"",$M102&lt;='Parâmetros'!$B$5),$G102&gt;='Parâmetros'!$B$6,$L102&gt;='Parâmetros'!$B$9),"Alta",IF(OR($L102&gt;='Parâmetros'!$B$8,AND($K102&lt;&gt;"",$K102&gt;='Parâmetros'!$B$10)),"Média","Baixa"))))),"Revisar cadastro"))</f>
        <v/>
      </c>
      <c r="P102" s="30">
        <f>IF($A102="","",IFERROR(IF($J102="","Revisar cadastro",IF($J102=0,"Sem ação",IF(AND($I102&lt;&gt;"",$M102&lt;0),"Segregar para avaliação interna",IF(AND($I102&lt;&gt;"",$M102&lt;='Parâmetros'!$B$4),"Liquidação imediata",IF($D102="Descontinuado","Liquidação de ponta",IF(AND($I102&lt;&gt;"",$M102&lt;='Parâmetros'!$B$5),"Campanha promocional",IF($D102="Sazonal","Campanha promocional",IF($G102&gt;='Parâmetros'!$B$7,"Suspender reposição",IF($L102&gt;='Parâmetros'!$B$9,"Campanha promocional","Reduzir próxima compra"))))))))),"Revisar cadastro"))</f>
        <v/>
      </c>
      <c r="Q102" s="22" t="n"/>
      <c r="R102" s="22" t="n"/>
      <c r="S102" s="26" t="n"/>
      <c r="T102" s="22" t="n"/>
      <c r="U102" s="30">
        <f>IF($A102="","",IF(COUNTIF($A$6:$A$155,$A102)&gt;1,"SKU duplicado",IF(OR($B102="",$C102="",$D102="",$E102="",$F102="",$G102="",$H102=""),"Preencher campos obrigatórios",IF($H102=0,"Revisar custo unitário",IF(AND($J102&gt;0,$I102&lt;&gt;"",$M102&lt;0),"Validade vencida",IF(AND($J102&gt;0,$Q102=""),"Definir destinação",IF(AND($J102&gt;0,$Q102&lt;&gt;"",$S102=""),"Informar data da decisão",IF(AND($J102&gt;0,OR($R102="",$R102="Não iniciada")),"Ação pendente",IF(AND($J102=0,$Q102&lt;&gt;"",$Q102&lt;&gt;"Sem ação"),"Revisar destinação","OK")))))))))</f>
        <v/>
      </c>
    </row>
    <row r="103" ht="24" customHeight="1">
      <c r="A103" s="22" t="n"/>
      <c r="B103" s="22" t="n"/>
      <c r="C103" s="22" t="n"/>
      <c r="D103" s="22" t="n"/>
      <c r="E103" s="23" t="n"/>
      <c r="F103" s="23" t="n"/>
      <c r="G103" s="41" t="n"/>
      <c r="H103" s="25" t="n"/>
      <c r="I103" s="26" t="n"/>
      <c r="J103" s="27">
        <f>IF($A103="","",IF(OR($E103="",$F103=""),"",IFERROR(MAX($E103-$F103,0),"")))</f>
        <v/>
      </c>
      <c r="K103" s="42">
        <f>IF($A103="","",IF(OR($J103="",$F103&lt;=0),"",IFERROR($J103/$F103,"")))</f>
        <v/>
      </c>
      <c r="L103" s="29">
        <f>IF($A103="","",IF(OR($J103="",$H103=""),"",IFERROR($J103*$H103,"")))</f>
        <v/>
      </c>
      <c r="M103" s="27">
        <f>IF($A103="","",IF($I103="","",IFERROR($I103-'Parâmetros'!$B$3,"")))</f>
        <v/>
      </c>
      <c r="N103" s="30">
        <f>IF($A103="","",IF($I103="","Sem validade informada",IF($M103="","Revisar validade",IF($M103&lt;0,"Vencida",IF($M103&lt;='Parâmetros'!$B$4,"Validade crítica",IF($M103&lt;='Parâmetros'!$B$5,"Validade em atenção","Validade regular"))))))</f>
        <v/>
      </c>
      <c r="O103" s="30">
        <f>IF($A103="","",IFERROR(IF(OR($J103="",$D103="",$G103="",$H103=""),"Revisar cadastro",IF($J103=0,"Sem excesso",IF(OR(AND($I103&lt;&gt;"",$M103&lt;='Parâmetros'!$B$4),$G103&gt;='Parâmetros'!$B$7),"Crítica",IF(OR(AND($I103&lt;&gt;"",$M103&lt;='Parâmetros'!$B$5),$G103&gt;='Parâmetros'!$B$6,$L103&gt;='Parâmetros'!$B$9),"Alta",IF(OR($L103&gt;='Parâmetros'!$B$8,AND($K103&lt;&gt;"",$K103&gt;='Parâmetros'!$B$10)),"Média","Baixa"))))),"Revisar cadastro"))</f>
        <v/>
      </c>
      <c r="P103" s="30">
        <f>IF($A103="","",IFERROR(IF($J103="","Revisar cadastro",IF($J103=0,"Sem ação",IF(AND($I103&lt;&gt;"",$M103&lt;0),"Segregar para avaliação interna",IF(AND($I103&lt;&gt;"",$M103&lt;='Parâmetros'!$B$4),"Liquidação imediata",IF($D103="Descontinuado","Liquidação de ponta",IF(AND($I103&lt;&gt;"",$M103&lt;='Parâmetros'!$B$5),"Campanha promocional",IF($D103="Sazonal","Campanha promocional",IF($G103&gt;='Parâmetros'!$B$7,"Suspender reposição",IF($L103&gt;='Parâmetros'!$B$9,"Campanha promocional","Reduzir próxima compra"))))))))),"Revisar cadastro"))</f>
        <v/>
      </c>
      <c r="Q103" s="22" t="n"/>
      <c r="R103" s="22" t="n"/>
      <c r="S103" s="26" t="n"/>
      <c r="T103" s="22" t="n"/>
      <c r="U103" s="30">
        <f>IF($A103="","",IF(COUNTIF($A$6:$A$155,$A103)&gt;1,"SKU duplicado",IF(OR($B103="",$C103="",$D103="",$E103="",$F103="",$G103="",$H103=""),"Preencher campos obrigatórios",IF($H103=0,"Revisar custo unitário",IF(AND($J103&gt;0,$I103&lt;&gt;"",$M103&lt;0),"Validade vencida",IF(AND($J103&gt;0,$Q103=""),"Definir destinação",IF(AND($J103&gt;0,$Q103&lt;&gt;"",$S103=""),"Informar data da decisão",IF(AND($J103&gt;0,OR($R103="",$R103="Não iniciada")),"Ação pendente",IF(AND($J103=0,$Q103&lt;&gt;"",$Q103&lt;&gt;"Sem ação"),"Revisar destinação","OK")))))))))</f>
        <v/>
      </c>
    </row>
    <row r="104" ht="24" customHeight="1">
      <c r="A104" s="22" t="n"/>
      <c r="B104" s="22" t="n"/>
      <c r="C104" s="22" t="n"/>
      <c r="D104" s="22" t="n"/>
      <c r="E104" s="23" t="n"/>
      <c r="F104" s="23" t="n"/>
      <c r="G104" s="41" t="n"/>
      <c r="H104" s="25" t="n"/>
      <c r="I104" s="26" t="n"/>
      <c r="J104" s="27">
        <f>IF($A104="","",IF(OR($E104="",$F104=""),"",IFERROR(MAX($E104-$F104,0),"")))</f>
        <v/>
      </c>
      <c r="K104" s="42">
        <f>IF($A104="","",IF(OR($J104="",$F104&lt;=0),"",IFERROR($J104/$F104,"")))</f>
        <v/>
      </c>
      <c r="L104" s="29">
        <f>IF($A104="","",IF(OR($J104="",$H104=""),"",IFERROR($J104*$H104,"")))</f>
        <v/>
      </c>
      <c r="M104" s="27">
        <f>IF($A104="","",IF($I104="","",IFERROR($I104-'Parâmetros'!$B$3,"")))</f>
        <v/>
      </c>
      <c r="N104" s="30">
        <f>IF($A104="","",IF($I104="","Sem validade informada",IF($M104="","Revisar validade",IF($M104&lt;0,"Vencida",IF($M104&lt;='Parâmetros'!$B$4,"Validade crítica",IF($M104&lt;='Parâmetros'!$B$5,"Validade em atenção","Validade regular"))))))</f>
        <v/>
      </c>
      <c r="O104" s="30">
        <f>IF($A104="","",IFERROR(IF(OR($J104="",$D104="",$G104="",$H104=""),"Revisar cadastro",IF($J104=0,"Sem excesso",IF(OR(AND($I104&lt;&gt;"",$M104&lt;='Parâmetros'!$B$4),$G104&gt;='Parâmetros'!$B$7),"Crítica",IF(OR(AND($I104&lt;&gt;"",$M104&lt;='Parâmetros'!$B$5),$G104&gt;='Parâmetros'!$B$6,$L104&gt;='Parâmetros'!$B$9),"Alta",IF(OR($L104&gt;='Parâmetros'!$B$8,AND($K104&lt;&gt;"",$K104&gt;='Parâmetros'!$B$10)),"Média","Baixa"))))),"Revisar cadastro"))</f>
        <v/>
      </c>
      <c r="P104" s="30">
        <f>IF($A104="","",IFERROR(IF($J104="","Revisar cadastro",IF($J104=0,"Sem ação",IF(AND($I104&lt;&gt;"",$M104&lt;0),"Segregar para avaliação interna",IF(AND($I104&lt;&gt;"",$M104&lt;='Parâmetros'!$B$4),"Liquidação imediata",IF($D104="Descontinuado","Liquidação de ponta",IF(AND($I104&lt;&gt;"",$M104&lt;='Parâmetros'!$B$5),"Campanha promocional",IF($D104="Sazonal","Campanha promocional",IF($G104&gt;='Parâmetros'!$B$7,"Suspender reposição",IF($L104&gt;='Parâmetros'!$B$9,"Campanha promocional","Reduzir próxima compra"))))))))),"Revisar cadastro"))</f>
        <v/>
      </c>
      <c r="Q104" s="22" t="n"/>
      <c r="R104" s="22" t="n"/>
      <c r="S104" s="26" t="n"/>
      <c r="T104" s="22" t="n"/>
      <c r="U104" s="30">
        <f>IF($A104="","",IF(COUNTIF($A$6:$A$155,$A104)&gt;1,"SKU duplicado",IF(OR($B104="",$C104="",$D104="",$E104="",$F104="",$G104="",$H104=""),"Preencher campos obrigatórios",IF($H104=0,"Revisar custo unitário",IF(AND($J104&gt;0,$I104&lt;&gt;"",$M104&lt;0),"Validade vencida",IF(AND($J104&gt;0,$Q104=""),"Definir destinação",IF(AND($J104&gt;0,$Q104&lt;&gt;"",$S104=""),"Informar data da decisão",IF(AND($J104&gt;0,OR($R104="",$R104="Não iniciada")),"Ação pendente",IF(AND($J104=0,$Q104&lt;&gt;"",$Q104&lt;&gt;"Sem ação"),"Revisar destinação","OK")))))))))</f>
        <v/>
      </c>
    </row>
    <row r="105" ht="24" customHeight="1">
      <c r="A105" s="22" t="n"/>
      <c r="B105" s="22" t="n"/>
      <c r="C105" s="22" t="n"/>
      <c r="D105" s="22" t="n"/>
      <c r="E105" s="23" t="n"/>
      <c r="F105" s="23" t="n"/>
      <c r="G105" s="41" t="n"/>
      <c r="H105" s="25" t="n"/>
      <c r="I105" s="26" t="n"/>
      <c r="J105" s="27">
        <f>IF($A105="","",IF(OR($E105="",$F105=""),"",IFERROR(MAX($E105-$F105,0),"")))</f>
        <v/>
      </c>
      <c r="K105" s="42">
        <f>IF($A105="","",IF(OR($J105="",$F105&lt;=0),"",IFERROR($J105/$F105,"")))</f>
        <v/>
      </c>
      <c r="L105" s="29">
        <f>IF($A105="","",IF(OR($J105="",$H105=""),"",IFERROR($J105*$H105,"")))</f>
        <v/>
      </c>
      <c r="M105" s="27">
        <f>IF($A105="","",IF($I105="","",IFERROR($I105-'Parâmetros'!$B$3,"")))</f>
        <v/>
      </c>
      <c r="N105" s="30">
        <f>IF($A105="","",IF($I105="","Sem validade informada",IF($M105="","Revisar validade",IF($M105&lt;0,"Vencida",IF($M105&lt;='Parâmetros'!$B$4,"Validade crítica",IF($M105&lt;='Parâmetros'!$B$5,"Validade em atenção","Validade regular"))))))</f>
        <v/>
      </c>
      <c r="O105" s="30">
        <f>IF($A105="","",IFERROR(IF(OR($J105="",$D105="",$G105="",$H105=""),"Revisar cadastro",IF($J105=0,"Sem excesso",IF(OR(AND($I105&lt;&gt;"",$M105&lt;='Parâmetros'!$B$4),$G105&gt;='Parâmetros'!$B$7),"Crítica",IF(OR(AND($I105&lt;&gt;"",$M105&lt;='Parâmetros'!$B$5),$G105&gt;='Parâmetros'!$B$6,$L105&gt;='Parâmetros'!$B$9),"Alta",IF(OR($L105&gt;='Parâmetros'!$B$8,AND($K105&lt;&gt;"",$K105&gt;='Parâmetros'!$B$10)),"Média","Baixa"))))),"Revisar cadastro"))</f>
        <v/>
      </c>
      <c r="P105" s="30">
        <f>IF($A105="","",IFERROR(IF($J105="","Revisar cadastro",IF($J105=0,"Sem ação",IF(AND($I105&lt;&gt;"",$M105&lt;0),"Segregar para avaliação interna",IF(AND($I105&lt;&gt;"",$M105&lt;='Parâmetros'!$B$4),"Liquidação imediata",IF($D105="Descontinuado","Liquidação de ponta",IF(AND($I105&lt;&gt;"",$M105&lt;='Parâmetros'!$B$5),"Campanha promocional",IF($D105="Sazonal","Campanha promocional",IF($G105&gt;='Parâmetros'!$B$7,"Suspender reposição",IF($L105&gt;='Parâmetros'!$B$9,"Campanha promocional","Reduzir próxima compra"))))))))),"Revisar cadastro"))</f>
        <v/>
      </c>
      <c r="Q105" s="22" t="n"/>
      <c r="R105" s="22" t="n"/>
      <c r="S105" s="26" t="n"/>
      <c r="T105" s="22" t="n"/>
      <c r="U105" s="30">
        <f>IF($A105="","",IF(COUNTIF($A$6:$A$155,$A105)&gt;1,"SKU duplicado",IF(OR($B105="",$C105="",$D105="",$E105="",$F105="",$G105="",$H105=""),"Preencher campos obrigatórios",IF($H105=0,"Revisar custo unitário",IF(AND($J105&gt;0,$I105&lt;&gt;"",$M105&lt;0),"Validade vencida",IF(AND($J105&gt;0,$Q105=""),"Definir destinação",IF(AND($J105&gt;0,$Q105&lt;&gt;"",$S105=""),"Informar data da decisão",IF(AND($J105&gt;0,OR($R105="",$R105="Não iniciada")),"Ação pendente",IF(AND($J105=0,$Q105&lt;&gt;"",$Q105&lt;&gt;"Sem ação"),"Revisar destinação","OK")))))))))</f>
        <v/>
      </c>
    </row>
    <row r="106" ht="24" customHeight="1">
      <c r="A106" s="22" t="n"/>
      <c r="B106" s="22" t="n"/>
      <c r="C106" s="22" t="n"/>
      <c r="D106" s="22" t="n"/>
      <c r="E106" s="23" t="n"/>
      <c r="F106" s="23" t="n"/>
      <c r="G106" s="41" t="n"/>
      <c r="H106" s="25" t="n"/>
      <c r="I106" s="26" t="n"/>
      <c r="J106" s="27">
        <f>IF($A106="","",IF(OR($E106="",$F106=""),"",IFERROR(MAX($E106-$F106,0),"")))</f>
        <v/>
      </c>
      <c r="K106" s="42">
        <f>IF($A106="","",IF(OR($J106="",$F106&lt;=0),"",IFERROR($J106/$F106,"")))</f>
        <v/>
      </c>
      <c r="L106" s="29">
        <f>IF($A106="","",IF(OR($J106="",$H106=""),"",IFERROR($J106*$H106,"")))</f>
        <v/>
      </c>
      <c r="M106" s="27">
        <f>IF($A106="","",IF($I106="","",IFERROR($I106-'Parâmetros'!$B$3,"")))</f>
        <v/>
      </c>
      <c r="N106" s="30">
        <f>IF($A106="","",IF($I106="","Sem validade informada",IF($M106="","Revisar validade",IF($M106&lt;0,"Vencida",IF($M106&lt;='Parâmetros'!$B$4,"Validade crítica",IF($M106&lt;='Parâmetros'!$B$5,"Validade em atenção","Validade regular"))))))</f>
        <v/>
      </c>
      <c r="O106" s="30">
        <f>IF($A106="","",IFERROR(IF(OR($J106="",$D106="",$G106="",$H106=""),"Revisar cadastro",IF($J106=0,"Sem excesso",IF(OR(AND($I106&lt;&gt;"",$M106&lt;='Parâmetros'!$B$4),$G106&gt;='Parâmetros'!$B$7),"Crítica",IF(OR(AND($I106&lt;&gt;"",$M106&lt;='Parâmetros'!$B$5),$G106&gt;='Parâmetros'!$B$6,$L106&gt;='Parâmetros'!$B$9),"Alta",IF(OR($L106&gt;='Parâmetros'!$B$8,AND($K106&lt;&gt;"",$K106&gt;='Parâmetros'!$B$10)),"Média","Baixa"))))),"Revisar cadastro"))</f>
        <v/>
      </c>
      <c r="P106" s="30">
        <f>IF($A106="","",IFERROR(IF($J106="","Revisar cadastro",IF($J106=0,"Sem ação",IF(AND($I106&lt;&gt;"",$M106&lt;0),"Segregar para avaliação interna",IF(AND($I106&lt;&gt;"",$M106&lt;='Parâmetros'!$B$4),"Liquidação imediata",IF($D106="Descontinuado","Liquidação de ponta",IF(AND($I106&lt;&gt;"",$M106&lt;='Parâmetros'!$B$5),"Campanha promocional",IF($D106="Sazonal","Campanha promocional",IF($G106&gt;='Parâmetros'!$B$7,"Suspender reposição",IF($L106&gt;='Parâmetros'!$B$9,"Campanha promocional","Reduzir próxima compra"))))))))),"Revisar cadastro"))</f>
        <v/>
      </c>
      <c r="Q106" s="22" t="n"/>
      <c r="R106" s="22" t="n"/>
      <c r="S106" s="26" t="n"/>
      <c r="T106" s="22" t="n"/>
      <c r="U106" s="30">
        <f>IF($A106="","",IF(COUNTIF($A$6:$A$155,$A106)&gt;1,"SKU duplicado",IF(OR($B106="",$C106="",$D106="",$E106="",$F106="",$G106="",$H106=""),"Preencher campos obrigatórios",IF($H106=0,"Revisar custo unitário",IF(AND($J106&gt;0,$I106&lt;&gt;"",$M106&lt;0),"Validade vencida",IF(AND($J106&gt;0,$Q106=""),"Definir destinação",IF(AND($J106&gt;0,$Q106&lt;&gt;"",$S106=""),"Informar data da decisão",IF(AND($J106&gt;0,OR($R106="",$R106="Não iniciada")),"Ação pendente",IF(AND($J106=0,$Q106&lt;&gt;"",$Q106&lt;&gt;"Sem ação"),"Revisar destinação","OK")))))))))</f>
        <v/>
      </c>
    </row>
    <row r="107" ht="24" customHeight="1">
      <c r="A107" s="22" t="n"/>
      <c r="B107" s="22" t="n"/>
      <c r="C107" s="22" t="n"/>
      <c r="D107" s="22" t="n"/>
      <c r="E107" s="23" t="n"/>
      <c r="F107" s="23" t="n"/>
      <c r="G107" s="41" t="n"/>
      <c r="H107" s="25" t="n"/>
      <c r="I107" s="26" t="n"/>
      <c r="J107" s="27">
        <f>IF($A107="","",IF(OR($E107="",$F107=""),"",IFERROR(MAX($E107-$F107,0),"")))</f>
        <v/>
      </c>
      <c r="K107" s="42">
        <f>IF($A107="","",IF(OR($J107="",$F107&lt;=0),"",IFERROR($J107/$F107,"")))</f>
        <v/>
      </c>
      <c r="L107" s="29">
        <f>IF($A107="","",IF(OR($J107="",$H107=""),"",IFERROR($J107*$H107,"")))</f>
        <v/>
      </c>
      <c r="M107" s="27">
        <f>IF($A107="","",IF($I107="","",IFERROR($I107-'Parâmetros'!$B$3,"")))</f>
        <v/>
      </c>
      <c r="N107" s="30">
        <f>IF($A107="","",IF($I107="","Sem validade informada",IF($M107="","Revisar validade",IF($M107&lt;0,"Vencida",IF($M107&lt;='Parâmetros'!$B$4,"Validade crítica",IF($M107&lt;='Parâmetros'!$B$5,"Validade em atenção","Validade regular"))))))</f>
        <v/>
      </c>
      <c r="O107" s="30">
        <f>IF($A107="","",IFERROR(IF(OR($J107="",$D107="",$G107="",$H107=""),"Revisar cadastro",IF($J107=0,"Sem excesso",IF(OR(AND($I107&lt;&gt;"",$M107&lt;='Parâmetros'!$B$4),$G107&gt;='Parâmetros'!$B$7),"Crítica",IF(OR(AND($I107&lt;&gt;"",$M107&lt;='Parâmetros'!$B$5),$G107&gt;='Parâmetros'!$B$6,$L107&gt;='Parâmetros'!$B$9),"Alta",IF(OR($L107&gt;='Parâmetros'!$B$8,AND($K107&lt;&gt;"",$K107&gt;='Parâmetros'!$B$10)),"Média","Baixa"))))),"Revisar cadastro"))</f>
        <v/>
      </c>
      <c r="P107" s="30">
        <f>IF($A107="","",IFERROR(IF($J107="","Revisar cadastro",IF($J107=0,"Sem ação",IF(AND($I107&lt;&gt;"",$M107&lt;0),"Segregar para avaliação interna",IF(AND($I107&lt;&gt;"",$M107&lt;='Parâmetros'!$B$4),"Liquidação imediata",IF($D107="Descontinuado","Liquidação de ponta",IF(AND($I107&lt;&gt;"",$M107&lt;='Parâmetros'!$B$5),"Campanha promocional",IF($D107="Sazonal","Campanha promocional",IF($G107&gt;='Parâmetros'!$B$7,"Suspender reposição",IF($L107&gt;='Parâmetros'!$B$9,"Campanha promocional","Reduzir próxima compra"))))))))),"Revisar cadastro"))</f>
        <v/>
      </c>
      <c r="Q107" s="22" t="n"/>
      <c r="R107" s="22" t="n"/>
      <c r="S107" s="26" t="n"/>
      <c r="T107" s="22" t="n"/>
      <c r="U107" s="30">
        <f>IF($A107="","",IF(COUNTIF($A$6:$A$155,$A107)&gt;1,"SKU duplicado",IF(OR($B107="",$C107="",$D107="",$E107="",$F107="",$G107="",$H107=""),"Preencher campos obrigatórios",IF($H107=0,"Revisar custo unitário",IF(AND($J107&gt;0,$I107&lt;&gt;"",$M107&lt;0),"Validade vencida",IF(AND($J107&gt;0,$Q107=""),"Definir destinação",IF(AND($J107&gt;0,$Q107&lt;&gt;"",$S107=""),"Informar data da decisão",IF(AND($J107&gt;0,OR($R107="",$R107="Não iniciada")),"Ação pendente",IF(AND($J107=0,$Q107&lt;&gt;"",$Q107&lt;&gt;"Sem ação"),"Revisar destinação","OK")))))))))</f>
        <v/>
      </c>
    </row>
    <row r="108" ht="24" customHeight="1">
      <c r="A108" s="22" t="n"/>
      <c r="B108" s="22" t="n"/>
      <c r="C108" s="22" t="n"/>
      <c r="D108" s="22" t="n"/>
      <c r="E108" s="23" t="n"/>
      <c r="F108" s="23" t="n"/>
      <c r="G108" s="41" t="n"/>
      <c r="H108" s="25" t="n"/>
      <c r="I108" s="26" t="n"/>
      <c r="J108" s="27">
        <f>IF($A108="","",IF(OR($E108="",$F108=""),"",IFERROR(MAX($E108-$F108,0),"")))</f>
        <v/>
      </c>
      <c r="K108" s="42">
        <f>IF($A108="","",IF(OR($J108="",$F108&lt;=0),"",IFERROR($J108/$F108,"")))</f>
        <v/>
      </c>
      <c r="L108" s="29">
        <f>IF($A108="","",IF(OR($J108="",$H108=""),"",IFERROR($J108*$H108,"")))</f>
        <v/>
      </c>
      <c r="M108" s="27">
        <f>IF($A108="","",IF($I108="","",IFERROR($I108-'Parâmetros'!$B$3,"")))</f>
        <v/>
      </c>
      <c r="N108" s="30">
        <f>IF($A108="","",IF($I108="","Sem validade informada",IF($M108="","Revisar validade",IF($M108&lt;0,"Vencida",IF($M108&lt;='Parâmetros'!$B$4,"Validade crítica",IF($M108&lt;='Parâmetros'!$B$5,"Validade em atenção","Validade regular"))))))</f>
        <v/>
      </c>
      <c r="O108" s="30">
        <f>IF($A108="","",IFERROR(IF(OR($J108="",$D108="",$G108="",$H108=""),"Revisar cadastro",IF($J108=0,"Sem excesso",IF(OR(AND($I108&lt;&gt;"",$M108&lt;='Parâmetros'!$B$4),$G108&gt;='Parâmetros'!$B$7),"Crítica",IF(OR(AND($I108&lt;&gt;"",$M108&lt;='Parâmetros'!$B$5),$G108&gt;='Parâmetros'!$B$6,$L108&gt;='Parâmetros'!$B$9),"Alta",IF(OR($L108&gt;='Parâmetros'!$B$8,AND($K108&lt;&gt;"",$K108&gt;='Parâmetros'!$B$10)),"Média","Baixa"))))),"Revisar cadastro"))</f>
        <v/>
      </c>
      <c r="P108" s="30">
        <f>IF($A108="","",IFERROR(IF($J108="","Revisar cadastro",IF($J108=0,"Sem ação",IF(AND($I108&lt;&gt;"",$M108&lt;0),"Segregar para avaliação interna",IF(AND($I108&lt;&gt;"",$M108&lt;='Parâmetros'!$B$4),"Liquidação imediata",IF($D108="Descontinuado","Liquidação de ponta",IF(AND($I108&lt;&gt;"",$M108&lt;='Parâmetros'!$B$5),"Campanha promocional",IF($D108="Sazonal","Campanha promocional",IF($G108&gt;='Parâmetros'!$B$7,"Suspender reposição",IF($L108&gt;='Parâmetros'!$B$9,"Campanha promocional","Reduzir próxima compra"))))))))),"Revisar cadastro"))</f>
        <v/>
      </c>
      <c r="Q108" s="22" t="n"/>
      <c r="R108" s="22" t="n"/>
      <c r="S108" s="26" t="n"/>
      <c r="T108" s="22" t="n"/>
      <c r="U108" s="30">
        <f>IF($A108="","",IF(COUNTIF($A$6:$A$155,$A108)&gt;1,"SKU duplicado",IF(OR($B108="",$C108="",$D108="",$E108="",$F108="",$G108="",$H108=""),"Preencher campos obrigatórios",IF($H108=0,"Revisar custo unitário",IF(AND($J108&gt;0,$I108&lt;&gt;"",$M108&lt;0),"Validade vencida",IF(AND($J108&gt;0,$Q108=""),"Definir destinação",IF(AND($J108&gt;0,$Q108&lt;&gt;"",$S108=""),"Informar data da decisão",IF(AND($J108&gt;0,OR($R108="",$R108="Não iniciada")),"Ação pendente",IF(AND($J108=0,$Q108&lt;&gt;"",$Q108&lt;&gt;"Sem ação"),"Revisar destinação","OK")))))))))</f>
        <v/>
      </c>
    </row>
    <row r="109" ht="24" customHeight="1">
      <c r="A109" s="22" t="n"/>
      <c r="B109" s="22" t="n"/>
      <c r="C109" s="22" t="n"/>
      <c r="D109" s="22" t="n"/>
      <c r="E109" s="23" t="n"/>
      <c r="F109" s="23" t="n"/>
      <c r="G109" s="41" t="n"/>
      <c r="H109" s="25" t="n"/>
      <c r="I109" s="26" t="n"/>
      <c r="J109" s="27">
        <f>IF($A109="","",IF(OR($E109="",$F109=""),"",IFERROR(MAX($E109-$F109,0),"")))</f>
        <v/>
      </c>
      <c r="K109" s="42">
        <f>IF($A109="","",IF(OR($J109="",$F109&lt;=0),"",IFERROR($J109/$F109,"")))</f>
        <v/>
      </c>
      <c r="L109" s="29">
        <f>IF($A109="","",IF(OR($J109="",$H109=""),"",IFERROR($J109*$H109,"")))</f>
        <v/>
      </c>
      <c r="M109" s="27">
        <f>IF($A109="","",IF($I109="","",IFERROR($I109-'Parâmetros'!$B$3,"")))</f>
        <v/>
      </c>
      <c r="N109" s="30">
        <f>IF($A109="","",IF($I109="","Sem validade informada",IF($M109="","Revisar validade",IF($M109&lt;0,"Vencida",IF($M109&lt;='Parâmetros'!$B$4,"Validade crítica",IF($M109&lt;='Parâmetros'!$B$5,"Validade em atenção","Validade regular"))))))</f>
        <v/>
      </c>
      <c r="O109" s="30">
        <f>IF($A109="","",IFERROR(IF(OR($J109="",$D109="",$G109="",$H109=""),"Revisar cadastro",IF($J109=0,"Sem excesso",IF(OR(AND($I109&lt;&gt;"",$M109&lt;='Parâmetros'!$B$4),$G109&gt;='Parâmetros'!$B$7),"Crítica",IF(OR(AND($I109&lt;&gt;"",$M109&lt;='Parâmetros'!$B$5),$G109&gt;='Parâmetros'!$B$6,$L109&gt;='Parâmetros'!$B$9),"Alta",IF(OR($L109&gt;='Parâmetros'!$B$8,AND($K109&lt;&gt;"",$K109&gt;='Parâmetros'!$B$10)),"Média","Baixa"))))),"Revisar cadastro"))</f>
        <v/>
      </c>
      <c r="P109" s="30">
        <f>IF($A109="","",IFERROR(IF($J109="","Revisar cadastro",IF($J109=0,"Sem ação",IF(AND($I109&lt;&gt;"",$M109&lt;0),"Segregar para avaliação interna",IF(AND($I109&lt;&gt;"",$M109&lt;='Parâmetros'!$B$4),"Liquidação imediata",IF($D109="Descontinuado","Liquidação de ponta",IF(AND($I109&lt;&gt;"",$M109&lt;='Parâmetros'!$B$5),"Campanha promocional",IF($D109="Sazonal","Campanha promocional",IF($G109&gt;='Parâmetros'!$B$7,"Suspender reposição",IF($L109&gt;='Parâmetros'!$B$9,"Campanha promocional","Reduzir próxima compra"))))))))),"Revisar cadastro"))</f>
        <v/>
      </c>
      <c r="Q109" s="22" t="n"/>
      <c r="R109" s="22" t="n"/>
      <c r="S109" s="26" t="n"/>
      <c r="T109" s="22" t="n"/>
      <c r="U109" s="30">
        <f>IF($A109="","",IF(COUNTIF($A$6:$A$155,$A109)&gt;1,"SKU duplicado",IF(OR($B109="",$C109="",$D109="",$E109="",$F109="",$G109="",$H109=""),"Preencher campos obrigatórios",IF($H109=0,"Revisar custo unitário",IF(AND($J109&gt;0,$I109&lt;&gt;"",$M109&lt;0),"Validade vencida",IF(AND($J109&gt;0,$Q109=""),"Definir destinação",IF(AND($J109&gt;0,$Q109&lt;&gt;"",$S109=""),"Informar data da decisão",IF(AND($J109&gt;0,OR($R109="",$R109="Não iniciada")),"Ação pendente",IF(AND($J109=0,$Q109&lt;&gt;"",$Q109&lt;&gt;"Sem ação"),"Revisar destinação","OK")))))))))</f>
        <v/>
      </c>
    </row>
    <row r="110" ht="24" customHeight="1">
      <c r="A110" s="22" t="n"/>
      <c r="B110" s="22" t="n"/>
      <c r="C110" s="22" t="n"/>
      <c r="D110" s="22" t="n"/>
      <c r="E110" s="23" t="n"/>
      <c r="F110" s="23" t="n"/>
      <c r="G110" s="41" t="n"/>
      <c r="H110" s="25" t="n"/>
      <c r="I110" s="26" t="n"/>
      <c r="J110" s="27">
        <f>IF($A110="","",IF(OR($E110="",$F110=""),"",IFERROR(MAX($E110-$F110,0),"")))</f>
        <v/>
      </c>
      <c r="K110" s="42">
        <f>IF($A110="","",IF(OR($J110="",$F110&lt;=0),"",IFERROR($J110/$F110,"")))</f>
        <v/>
      </c>
      <c r="L110" s="29">
        <f>IF($A110="","",IF(OR($J110="",$H110=""),"",IFERROR($J110*$H110,"")))</f>
        <v/>
      </c>
      <c r="M110" s="27">
        <f>IF($A110="","",IF($I110="","",IFERROR($I110-'Parâmetros'!$B$3,"")))</f>
        <v/>
      </c>
      <c r="N110" s="30">
        <f>IF($A110="","",IF($I110="","Sem validade informada",IF($M110="","Revisar validade",IF($M110&lt;0,"Vencida",IF($M110&lt;='Parâmetros'!$B$4,"Validade crítica",IF($M110&lt;='Parâmetros'!$B$5,"Validade em atenção","Validade regular"))))))</f>
        <v/>
      </c>
      <c r="O110" s="30">
        <f>IF($A110="","",IFERROR(IF(OR($J110="",$D110="",$G110="",$H110=""),"Revisar cadastro",IF($J110=0,"Sem excesso",IF(OR(AND($I110&lt;&gt;"",$M110&lt;='Parâmetros'!$B$4),$G110&gt;='Parâmetros'!$B$7),"Crítica",IF(OR(AND($I110&lt;&gt;"",$M110&lt;='Parâmetros'!$B$5),$G110&gt;='Parâmetros'!$B$6,$L110&gt;='Parâmetros'!$B$9),"Alta",IF(OR($L110&gt;='Parâmetros'!$B$8,AND($K110&lt;&gt;"",$K110&gt;='Parâmetros'!$B$10)),"Média","Baixa"))))),"Revisar cadastro"))</f>
        <v/>
      </c>
      <c r="P110" s="30">
        <f>IF($A110="","",IFERROR(IF($J110="","Revisar cadastro",IF($J110=0,"Sem ação",IF(AND($I110&lt;&gt;"",$M110&lt;0),"Segregar para avaliação interna",IF(AND($I110&lt;&gt;"",$M110&lt;='Parâmetros'!$B$4),"Liquidação imediata",IF($D110="Descontinuado","Liquidação de ponta",IF(AND($I110&lt;&gt;"",$M110&lt;='Parâmetros'!$B$5),"Campanha promocional",IF($D110="Sazonal","Campanha promocional",IF($G110&gt;='Parâmetros'!$B$7,"Suspender reposição",IF($L110&gt;='Parâmetros'!$B$9,"Campanha promocional","Reduzir próxima compra"))))))))),"Revisar cadastro"))</f>
        <v/>
      </c>
      <c r="Q110" s="22" t="n"/>
      <c r="R110" s="22" t="n"/>
      <c r="S110" s="26" t="n"/>
      <c r="T110" s="22" t="n"/>
      <c r="U110" s="30">
        <f>IF($A110="","",IF(COUNTIF($A$6:$A$155,$A110)&gt;1,"SKU duplicado",IF(OR($B110="",$C110="",$D110="",$E110="",$F110="",$G110="",$H110=""),"Preencher campos obrigatórios",IF($H110=0,"Revisar custo unitário",IF(AND($J110&gt;0,$I110&lt;&gt;"",$M110&lt;0),"Validade vencida",IF(AND($J110&gt;0,$Q110=""),"Definir destinação",IF(AND($J110&gt;0,$Q110&lt;&gt;"",$S110=""),"Informar data da decisão",IF(AND($J110&gt;0,OR($R110="",$R110="Não iniciada")),"Ação pendente",IF(AND($J110=0,$Q110&lt;&gt;"",$Q110&lt;&gt;"Sem ação"),"Revisar destinação","OK")))))))))</f>
        <v/>
      </c>
    </row>
    <row r="111" ht="24" customHeight="1">
      <c r="A111" s="22" t="n"/>
      <c r="B111" s="22" t="n"/>
      <c r="C111" s="22" t="n"/>
      <c r="D111" s="22" t="n"/>
      <c r="E111" s="23" t="n"/>
      <c r="F111" s="23" t="n"/>
      <c r="G111" s="41" t="n"/>
      <c r="H111" s="25" t="n"/>
      <c r="I111" s="26" t="n"/>
      <c r="J111" s="27">
        <f>IF($A111="","",IF(OR($E111="",$F111=""),"",IFERROR(MAX($E111-$F111,0),"")))</f>
        <v/>
      </c>
      <c r="K111" s="42">
        <f>IF($A111="","",IF(OR($J111="",$F111&lt;=0),"",IFERROR($J111/$F111,"")))</f>
        <v/>
      </c>
      <c r="L111" s="29">
        <f>IF($A111="","",IF(OR($J111="",$H111=""),"",IFERROR($J111*$H111,"")))</f>
        <v/>
      </c>
      <c r="M111" s="27">
        <f>IF($A111="","",IF($I111="","",IFERROR($I111-'Parâmetros'!$B$3,"")))</f>
        <v/>
      </c>
      <c r="N111" s="30">
        <f>IF($A111="","",IF($I111="","Sem validade informada",IF($M111="","Revisar validade",IF($M111&lt;0,"Vencida",IF($M111&lt;='Parâmetros'!$B$4,"Validade crítica",IF($M111&lt;='Parâmetros'!$B$5,"Validade em atenção","Validade regular"))))))</f>
        <v/>
      </c>
      <c r="O111" s="30">
        <f>IF($A111="","",IFERROR(IF(OR($J111="",$D111="",$G111="",$H111=""),"Revisar cadastro",IF($J111=0,"Sem excesso",IF(OR(AND($I111&lt;&gt;"",$M111&lt;='Parâmetros'!$B$4),$G111&gt;='Parâmetros'!$B$7),"Crítica",IF(OR(AND($I111&lt;&gt;"",$M111&lt;='Parâmetros'!$B$5),$G111&gt;='Parâmetros'!$B$6,$L111&gt;='Parâmetros'!$B$9),"Alta",IF(OR($L111&gt;='Parâmetros'!$B$8,AND($K111&lt;&gt;"",$K111&gt;='Parâmetros'!$B$10)),"Média","Baixa"))))),"Revisar cadastro"))</f>
        <v/>
      </c>
      <c r="P111" s="30">
        <f>IF($A111="","",IFERROR(IF($J111="","Revisar cadastro",IF($J111=0,"Sem ação",IF(AND($I111&lt;&gt;"",$M111&lt;0),"Segregar para avaliação interna",IF(AND($I111&lt;&gt;"",$M111&lt;='Parâmetros'!$B$4),"Liquidação imediata",IF($D111="Descontinuado","Liquidação de ponta",IF(AND($I111&lt;&gt;"",$M111&lt;='Parâmetros'!$B$5),"Campanha promocional",IF($D111="Sazonal","Campanha promocional",IF($G111&gt;='Parâmetros'!$B$7,"Suspender reposição",IF($L111&gt;='Parâmetros'!$B$9,"Campanha promocional","Reduzir próxima compra"))))))))),"Revisar cadastro"))</f>
        <v/>
      </c>
      <c r="Q111" s="22" t="n"/>
      <c r="R111" s="22" t="n"/>
      <c r="S111" s="26" t="n"/>
      <c r="T111" s="22" t="n"/>
      <c r="U111" s="30">
        <f>IF($A111="","",IF(COUNTIF($A$6:$A$155,$A111)&gt;1,"SKU duplicado",IF(OR($B111="",$C111="",$D111="",$E111="",$F111="",$G111="",$H111=""),"Preencher campos obrigatórios",IF($H111=0,"Revisar custo unitário",IF(AND($J111&gt;0,$I111&lt;&gt;"",$M111&lt;0),"Validade vencida",IF(AND($J111&gt;0,$Q111=""),"Definir destinação",IF(AND($J111&gt;0,$Q111&lt;&gt;"",$S111=""),"Informar data da decisão",IF(AND($J111&gt;0,OR($R111="",$R111="Não iniciada")),"Ação pendente",IF(AND($J111=0,$Q111&lt;&gt;"",$Q111&lt;&gt;"Sem ação"),"Revisar destinação","OK")))))))))</f>
        <v/>
      </c>
    </row>
    <row r="112" ht="24" customHeight="1">
      <c r="A112" s="22" t="n"/>
      <c r="B112" s="22" t="n"/>
      <c r="C112" s="22" t="n"/>
      <c r="D112" s="22" t="n"/>
      <c r="E112" s="23" t="n"/>
      <c r="F112" s="23" t="n"/>
      <c r="G112" s="41" t="n"/>
      <c r="H112" s="25" t="n"/>
      <c r="I112" s="26" t="n"/>
      <c r="J112" s="27">
        <f>IF($A112="","",IF(OR($E112="",$F112=""),"",IFERROR(MAX($E112-$F112,0),"")))</f>
        <v/>
      </c>
      <c r="K112" s="42">
        <f>IF($A112="","",IF(OR($J112="",$F112&lt;=0),"",IFERROR($J112/$F112,"")))</f>
        <v/>
      </c>
      <c r="L112" s="29">
        <f>IF($A112="","",IF(OR($J112="",$H112=""),"",IFERROR($J112*$H112,"")))</f>
        <v/>
      </c>
      <c r="M112" s="27">
        <f>IF($A112="","",IF($I112="","",IFERROR($I112-'Parâmetros'!$B$3,"")))</f>
        <v/>
      </c>
      <c r="N112" s="30">
        <f>IF($A112="","",IF($I112="","Sem validade informada",IF($M112="","Revisar validade",IF($M112&lt;0,"Vencida",IF($M112&lt;='Parâmetros'!$B$4,"Validade crítica",IF($M112&lt;='Parâmetros'!$B$5,"Validade em atenção","Validade regular"))))))</f>
        <v/>
      </c>
      <c r="O112" s="30">
        <f>IF($A112="","",IFERROR(IF(OR($J112="",$D112="",$G112="",$H112=""),"Revisar cadastro",IF($J112=0,"Sem excesso",IF(OR(AND($I112&lt;&gt;"",$M112&lt;='Parâmetros'!$B$4),$G112&gt;='Parâmetros'!$B$7),"Crítica",IF(OR(AND($I112&lt;&gt;"",$M112&lt;='Parâmetros'!$B$5),$G112&gt;='Parâmetros'!$B$6,$L112&gt;='Parâmetros'!$B$9),"Alta",IF(OR($L112&gt;='Parâmetros'!$B$8,AND($K112&lt;&gt;"",$K112&gt;='Parâmetros'!$B$10)),"Média","Baixa"))))),"Revisar cadastro"))</f>
        <v/>
      </c>
      <c r="P112" s="30">
        <f>IF($A112="","",IFERROR(IF($J112="","Revisar cadastro",IF($J112=0,"Sem ação",IF(AND($I112&lt;&gt;"",$M112&lt;0),"Segregar para avaliação interna",IF(AND($I112&lt;&gt;"",$M112&lt;='Parâmetros'!$B$4),"Liquidação imediata",IF($D112="Descontinuado","Liquidação de ponta",IF(AND($I112&lt;&gt;"",$M112&lt;='Parâmetros'!$B$5),"Campanha promocional",IF($D112="Sazonal","Campanha promocional",IF($G112&gt;='Parâmetros'!$B$7,"Suspender reposição",IF($L112&gt;='Parâmetros'!$B$9,"Campanha promocional","Reduzir próxima compra"))))))))),"Revisar cadastro"))</f>
        <v/>
      </c>
      <c r="Q112" s="22" t="n"/>
      <c r="R112" s="22" t="n"/>
      <c r="S112" s="26" t="n"/>
      <c r="T112" s="22" t="n"/>
      <c r="U112" s="30">
        <f>IF($A112="","",IF(COUNTIF($A$6:$A$155,$A112)&gt;1,"SKU duplicado",IF(OR($B112="",$C112="",$D112="",$E112="",$F112="",$G112="",$H112=""),"Preencher campos obrigatórios",IF($H112=0,"Revisar custo unitário",IF(AND($J112&gt;0,$I112&lt;&gt;"",$M112&lt;0),"Validade vencida",IF(AND($J112&gt;0,$Q112=""),"Definir destinação",IF(AND($J112&gt;0,$Q112&lt;&gt;"",$S112=""),"Informar data da decisão",IF(AND($J112&gt;0,OR($R112="",$R112="Não iniciada")),"Ação pendente",IF(AND($J112=0,$Q112&lt;&gt;"",$Q112&lt;&gt;"Sem ação"),"Revisar destinação","OK")))))))))</f>
        <v/>
      </c>
    </row>
    <row r="113" ht="24" customHeight="1">
      <c r="A113" s="22" t="n"/>
      <c r="B113" s="22" t="n"/>
      <c r="C113" s="22" t="n"/>
      <c r="D113" s="22" t="n"/>
      <c r="E113" s="23" t="n"/>
      <c r="F113" s="23" t="n"/>
      <c r="G113" s="41" t="n"/>
      <c r="H113" s="25" t="n"/>
      <c r="I113" s="26" t="n"/>
      <c r="J113" s="27">
        <f>IF($A113="","",IF(OR($E113="",$F113=""),"",IFERROR(MAX($E113-$F113,0),"")))</f>
        <v/>
      </c>
      <c r="K113" s="42">
        <f>IF($A113="","",IF(OR($J113="",$F113&lt;=0),"",IFERROR($J113/$F113,"")))</f>
        <v/>
      </c>
      <c r="L113" s="29">
        <f>IF($A113="","",IF(OR($J113="",$H113=""),"",IFERROR($J113*$H113,"")))</f>
        <v/>
      </c>
      <c r="M113" s="27">
        <f>IF($A113="","",IF($I113="","",IFERROR($I113-'Parâmetros'!$B$3,"")))</f>
        <v/>
      </c>
      <c r="N113" s="30">
        <f>IF($A113="","",IF($I113="","Sem validade informada",IF($M113="","Revisar validade",IF($M113&lt;0,"Vencida",IF($M113&lt;='Parâmetros'!$B$4,"Validade crítica",IF($M113&lt;='Parâmetros'!$B$5,"Validade em atenção","Validade regular"))))))</f>
        <v/>
      </c>
      <c r="O113" s="30">
        <f>IF($A113="","",IFERROR(IF(OR($J113="",$D113="",$G113="",$H113=""),"Revisar cadastro",IF($J113=0,"Sem excesso",IF(OR(AND($I113&lt;&gt;"",$M113&lt;='Parâmetros'!$B$4),$G113&gt;='Parâmetros'!$B$7),"Crítica",IF(OR(AND($I113&lt;&gt;"",$M113&lt;='Parâmetros'!$B$5),$G113&gt;='Parâmetros'!$B$6,$L113&gt;='Parâmetros'!$B$9),"Alta",IF(OR($L113&gt;='Parâmetros'!$B$8,AND($K113&lt;&gt;"",$K113&gt;='Parâmetros'!$B$10)),"Média","Baixa"))))),"Revisar cadastro"))</f>
        <v/>
      </c>
      <c r="P113" s="30">
        <f>IF($A113="","",IFERROR(IF($J113="","Revisar cadastro",IF($J113=0,"Sem ação",IF(AND($I113&lt;&gt;"",$M113&lt;0),"Segregar para avaliação interna",IF(AND($I113&lt;&gt;"",$M113&lt;='Parâmetros'!$B$4),"Liquidação imediata",IF($D113="Descontinuado","Liquidação de ponta",IF(AND($I113&lt;&gt;"",$M113&lt;='Parâmetros'!$B$5),"Campanha promocional",IF($D113="Sazonal","Campanha promocional",IF($G113&gt;='Parâmetros'!$B$7,"Suspender reposição",IF($L113&gt;='Parâmetros'!$B$9,"Campanha promocional","Reduzir próxima compra"))))))))),"Revisar cadastro"))</f>
        <v/>
      </c>
      <c r="Q113" s="22" t="n"/>
      <c r="R113" s="22" t="n"/>
      <c r="S113" s="26" t="n"/>
      <c r="T113" s="22" t="n"/>
      <c r="U113" s="30">
        <f>IF($A113="","",IF(COUNTIF($A$6:$A$155,$A113)&gt;1,"SKU duplicado",IF(OR($B113="",$C113="",$D113="",$E113="",$F113="",$G113="",$H113=""),"Preencher campos obrigatórios",IF($H113=0,"Revisar custo unitário",IF(AND($J113&gt;0,$I113&lt;&gt;"",$M113&lt;0),"Validade vencida",IF(AND($J113&gt;0,$Q113=""),"Definir destinação",IF(AND($J113&gt;0,$Q113&lt;&gt;"",$S113=""),"Informar data da decisão",IF(AND($J113&gt;0,OR($R113="",$R113="Não iniciada")),"Ação pendente",IF(AND($J113=0,$Q113&lt;&gt;"",$Q113&lt;&gt;"Sem ação"),"Revisar destinação","OK")))))))))</f>
        <v/>
      </c>
    </row>
    <row r="114" ht="24" customHeight="1">
      <c r="A114" s="22" t="n"/>
      <c r="B114" s="22" t="n"/>
      <c r="C114" s="22" t="n"/>
      <c r="D114" s="22" t="n"/>
      <c r="E114" s="23" t="n"/>
      <c r="F114" s="23" t="n"/>
      <c r="G114" s="41" t="n"/>
      <c r="H114" s="25" t="n"/>
      <c r="I114" s="26" t="n"/>
      <c r="J114" s="27">
        <f>IF($A114="","",IF(OR($E114="",$F114=""),"",IFERROR(MAX($E114-$F114,0),"")))</f>
        <v/>
      </c>
      <c r="K114" s="42">
        <f>IF($A114="","",IF(OR($J114="",$F114&lt;=0),"",IFERROR($J114/$F114,"")))</f>
        <v/>
      </c>
      <c r="L114" s="29">
        <f>IF($A114="","",IF(OR($J114="",$H114=""),"",IFERROR($J114*$H114,"")))</f>
        <v/>
      </c>
      <c r="M114" s="27">
        <f>IF($A114="","",IF($I114="","",IFERROR($I114-'Parâmetros'!$B$3,"")))</f>
        <v/>
      </c>
      <c r="N114" s="30">
        <f>IF($A114="","",IF($I114="","Sem validade informada",IF($M114="","Revisar validade",IF($M114&lt;0,"Vencida",IF($M114&lt;='Parâmetros'!$B$4,"Validade crítica",IF($M114&lt;='Parâmetros'!$B$5,"Validade em atenção","Validade regular"))))))</f>
        <v/>
      </c>
      <c r="O114" s="30">
        <f>IF($A114="","",IFERROR(IF(OR($J114="",$D114="",$G114="",$H114=""),"Revisar cadastro",IF($J114=0,"Sem excesso",IF(OR(AND($I114&lt;&gt;"",$M114&lt;='Parâmetros'!$B$4),$G114&gt;='Parâmetros'!$B$7),"Crítica",IF(OR(AND($I114&lt;&gt;"",$M114&lt;='Parâmetros'!$B$5),$G114&gt;='Parâmetros'!$B$6,$L114&gt;='Parâmetros'!$B$9),"Alta",IF(OR($L114&gt;='Parâmetros'!$B$8,AND($K114&lt;&gt;"",$K114&gt;='Parâmetros'!$B$10)),"Média","Baixa"))))),"Revisar cadastro"))</f>
        <v/>
      </c>
      <c r="P114" s="30">
        <f>IF($A114="","",IFERROR(IF($J114="","Revisar cadastro",IF($J114=0,"Sem ação",IF(AND($I114&lt;&gt;"",$M114&lt;0),"Segregar para avaliação interna",IF(AND($I114&lt;&gt;"",$M114&lt;='Parâmetros'!$B$4),"Liquidação imediata",IF($D114="Descontinuado","Liquidação de ponta",IF(AND($I114&lt;&gt;"",$M114&lt;='Parâmetros'!$B$5),"Campanha promocional",IF($D114="Sazonal","Campanha promocional",IF($G114&gt;='Parâmetros'!$B$7,"Suspender reposição",IF($L114&gt;='Parâmetros'!$B$9,"Campanha promocional","Reduzir próxima compra"))))))))),"Revisar cadastro"))</f>
        <v/>
      </c>
      <c r="Q114" s="22" t="n"/>
      <c r="R114" s="22" t="n"/>
      <c r="S114" s="26" t="n"/>
      <c r="T114" s="22" t="n"/>
      <c r="U114" s="30">
        <f>IF($A114="","",IF(COUNTIF($A$6:$A$155,$A114)&gt;1,"SKU duplicado",IF(OR($B114="",$C114="",$D114="",$E114="",$F114="",$G114="",$H114=""),"Preencher campos obrigatórios",IF($H114=0,"Revisar custo unitário",IF(AND($J114&gt;0,$I114&lt;&gt;"",$M114&lt;0),"Validade vencida",IF(AND($J114&gt;0,$Q114=""),"Definir destinação",IF(AND($J114&gt;0,$Q114&lt;&gt;"",$S114=""),"Informar data da decisão",IF(AND($J114&gt;0,OR($R114="",$R114="Não iniciada")),"Ação pendente",IF(AND($J114=0,$Q114&lt;&gt;"",$Q114&lt;&gt;"Sem ação"),"Revisar destinação","OK")))))))))</f>
        <v/>
      </c>
    </row>
    <row r="115" ht="24" customHeight="1">
      <c r="A115" s="22" t="n"/>
      <c r="B115" s="22" t="n"/>
      <c r="C115" s="22" t="n"/>
      <c r="D115" s="22" t="n"/>
      <c r="E115" s="23" t="n"/>
      <c r="F115" s="23" t="n"/>
      <c r="G115" s="41" t="n"/>
      <c r="H115" s="25" t="n"/>
      <c r="I115" s="26" t="n"/>
      <c r="J115" s="27">
        <f>IF($A115="","",IF(OR($E115="",$F115=""),"",IFERROR(MAX($E115-$F115,0),"")))</f>
        <v/>
      </c>
      <c r="K115" s="42">
        <f>IF($A115="","",IF(OR($J115="",$F115&lt;=0),"",IFERROR($J115/$F115,"")))</f>
        <v/>
      </c>
      <c r="L115" s="29">
        <f>IF($A115="","",IF(OR($J115="",$H115=""),"",IFERROR($J115*$H115,"")))</f>
        <v/>
      </c>
      <c r="M115" s="27">
        <f>IF($A115="","",IF($I115="","",IFERROR($I115-'Parâmetros'!$B$3,"")))</f>
        <v/>
      </c>
      <c r="N115" s="30">
        <f>IF($A115="","",IF($I115="","Sem validade informada",IF($M115="","Revisar validade",IF($M115&lt;0,"Vencida",IF($M115&lt;='Parâmetros'!$B$4,"Validade crítica",IF($M115&lt;='Parâmetros'!$B$5,"Validade em atenção","Validade regular"))))))</f>
        <v/>
      </c>
      <c r="O115" s="30">
        <f>IF($A115="","",IFERROR(IF(OR($J115="",$D115="",$G115="",$H115=""),"Revisar cadastro",IF($J115=0,"Sem excesso",IF(OR(AND($I115&lt;&gt;"",$M115&lt;='Parâmetros'!$B$4),$G115&gt;='Parâmetros'!$B$7),"Crítica",IF(OR(AND($I115&lt;&gt;"",$M115&lt;='Parâmetros'!$B$5),$G115&gt;='Parâmetros'!$B$6,$L115&gt;='Parâmetros'!$B$9),"Alta",IF(OR($L115&gt;='Parâmetros'!$B$8,AND($K115&lt;&gt;"",$K115&gt;='Parâmetros'!$B$10)),"Média","Baixa"))))),"Revisar cadastro"))</f>
        <v/>
      </c>
      <c r="P115" s="30">
        <f>IF($A115="","",IFERROR(IF($J115="","Revisar cadastro",IF($J115=0,"Sem ação",IF(AND($I115&lt;&gt;"",$M115&lt;0),"Segregar para avaliação interna",IF(AND($I115&lt;&gt;"",$M115&lt;='Parâmetros'!$B$4),"Liquidação imediata",IF($D115="Descontinuado","Liquidação de ponta",IF(AND($I115&lt;&gt;"",$M115&lt;='Parâmetros'!$B$5),"Campanha promocional",IF($D115="Sazonal","Campanha promocional",IF($G115&gt;='Parâmetros'!$B$7,"Suspender reposição",IF($L115&gt;='Parâmetros'!$B$9,"Campanha promocional","Reduzir próxima compra"))))))))),"Revisar cadastro"))</f>
        <v/>
      </c>
      <c r="Q115" s="22" t="n"/>
      <c r="R115" s="22" t="n"/>
      <c r="S115" s="26" t="n"/>
      <c r="T115" s="22" t="n"/>
      <c r="U115" s="30">
        <f>IF($A115="","",IF(COUNTIF($A$6:$A$155,$A115)&gt;1,"SKU duplicado",IF(OR($B115="",$C115="",$D115="",$E115="",$F115="",$G115="",$H115=""),"Preencher campos obrigatórios",IF($H115=0,"Revisar custo unitário",IF(AND($J115&gt;0,$I115&lt;&gt;"",$M115&lt;0),"Validade vencida",IF(AND($J115&gt;0,$Q115=""),"Definir destinação",IF(AND($J115&gt;0,$Q115&lt;&gt;"",$S115=""),"Informar data da decisão",IF(AND($J115&gt;0,OR($R115="",$R115="Não iniciada")),"Ação pendente",IF(AND($J115=0,$Q115&lt;&gt;"",$Q115&lt;&gt;"Sem ação"),"Revisar destinação","OK")))))))))</f>
        <v/>
      </c>
    </row>
    <row r="116" ht="24" customHeight="1">
      <c r="A116" s="22" t="n"/>
      <c r="B116" s="22" t="n"/>
      <c r="C116" s="22" t="n"/>
      <c r="D116" s="22" t="n"/>
      <c r="E116" s="23" t="n"/>
      <c r="F116" s="23" t="n"/>
      <c r="G116" s="41" t="n"/>
      <c r="H116" s="25" t="n"/>
      <c r="I116" s="26" t="n"/>
      <c r="J116" s="27">
        <f>IF($A116="","",IF(OR($E116="",$F116=""),"",IFERROR(MAX($E116-$F116,0),"")))</f>
        <v/>
      </c>
      <c r="K116" s="42">
        <f>IF($A116="","",IF(OR($J116="",$F116&lt;=0),"",IFERROR($J116/$F116,"")))</f>
        <v/>
      </c>
      <c r="L116" s="29">
        <f>IF($A116="","",IF(OR($J116="",$H116=""),"",IFERROR($J116*$H116,"")))</f>
        <v/>
      </c>
      <c r="M116" s="27">
        <f>IF($A116="","",IF($I116="","",IFERROR($I116-'Parâmetros'!$B$3,"")))</f>
        <v/>
      </c>
      <c r="N116" s="30">
        <f>IF($A116="","",IF($I116="","Sem validade informada",IF($M116="","Revisar validade",IF($M116&lt;0,"Vencida",IF($M116&lt;='Parâmetros'!$B$4,"Validade crítica",IF($M116&lt;='Parâmetros'!$B$5,"Validade em atenção","Validade regular"))))))</f>
        <v/>
      </c>
      <c r="O116" s="30">
        <f>IF($A116="","",IFERROR(IF(OR($J116="",$D116="",$G116="",$H116=""),"Revisar cadastro",IF($J116=0,"Sem excesso",IF(OR(AND($I116&lt;&gt;"",$M116&lt;='Parâmetros'!$B$4),$G116&gt;='Parâmetros'!$B$7),"Crítica",IF(OR(AND($I116&lt;&gt;"",$M116&lt;='Parâmetros'!$B$5),$G116&gt;='Parâmetros'!$B$6,$L116&gt;='Parâmetros'!$B$9),"Alta",IF(OR($L116&gt;='Parâmetros'!$B$8,AND($K116&lt;&gt;"",$K116&gt;='Parâmetros'!$B$10)),"Média","Baixa"))))),"Revisar cadastro"))</f>
        <v/>
      </c>
      <c r="P116" s="30">
        <f>IF($A116="","",IFERROR(IF($J116="","Revisar cadastro",IF($J116=0,"Sem ação",IF(AND($I116&lt;&gt;"",$M116&lt;0),"Segregar para avaliação interna",IF(AND($I116&lt;&gt;"",$M116&lt;='Parâmetros'!$B$4),"Liquidação imediata",IF($D116="Descontinuado","Liquidação de ponta",IF(AND($I116&lt;&gt;"",$M116&lt;='Parâmetros'!$B$5),"Campanha promocional",IF($D116="Sazonal","Campanha promocional",IF($G116&gt;='Parâmetros'!$B$7,"Suspender reposição",IF($L116&gt;='Parâmetros'!$B$9,"Campanha promocional","Reduzir próxima compra"))))))))),"Revisar cadastro"))</f>
        <v/>
      </c>
      <c r="Q116" s="22" t="n"/>
      <c r="R116" s="22" t="n"/>
      <c r="S116" s="26" t="n"/>
      <c r="T116" s="22" t="n"/>
      <c r="U116" s="30">
        <f>IF($A116="","",IF(COUNTIF($A$6:$A$155,$A116)&gt;1,"SKU duplicado",IF(OR($B116="",$C116="",$D116="",$E116="",$F116="",$G116="",$H116=""),"Preencher campos obrigatórios",IF($H116=0,"Revisar custo unitário",IF(AND($J116&gt;0,$I116&lt;&gt;"",$M116&lt;0),"Validade vencida",IF(AND($J116&gt;0,$Q116=""),"Definir destinação",IF(AND($J116&gt;0,$Q116&lt;&gt;"",$S116=""),"Informar data da decisão",IF(AND($J116&gt;0,OR($R116="",$R116="Não iniciada")),"Ação pendente",IF(AND($J116=0,$Q116&lt;&gt;"",$Q116&lt;&gt;"Sem ação"),"Revisar destinação","OK")))))))))</f>
        <v/>
      </c>
    </row>
    <row r="117" ht="24" customHeight="1">
      <c r="A117" s="22" t="n"/>
      <c r="B117" s="22" t="n"/>
      <c r="C117" s="22" t="n"/>
      <c r="D117" s="22" t="n"/>
      <c r="E117" s="23" t="n"/>
      <c r="F117" s="23" t="n"/>
      <c r="G117" s="41" t="n"/>
      <c r="H117" s="25" t="n"/>
      <c r="I117" s="26" t="n"/>
      <c r="J117" s="27">
        <f>IF($A117="","",IF(OR($E117="",$F117=""),"",IFERROR(MAX($E117-$F117,0),"")))</f>
        <v/>
      </c>
      <c r="K117" s="42">
        <f>IF($A117="","",IF(OR($J117="",$F117&lt;=0),"",IFERROR($J117/$F117,"")))</f>
        <v/>
      </c>
      <c r="L117" s="29">
        <f>IF($A117="","",IF(OR($J117="",$H117=""),"",IFERROR($J117*$H117,"")))</f>
        <v/>
      </c>
      <c r="M117" s="27">
        <f>IF($A117="","",IF($I117="","",IFERROR($I117-'Parâmetros'!$B$3,"")))</f>
        <v/>
      </c>
      <c r="N117" s="30">
        <f>IF($A117="","",IF($I117="","Sem validade informada",IF($M117="","Revisar validade",IF($M117&lt;0,"Vencida",IF($M117&lt;='Parâmetros'!$B$4,"Validade crítica",IF($M117&lt;='Parâmetros'!$B$5,"Validade em atenção","Validade regular"))))))</f>
        <v/>
      </c>
      <c r="O117" s="30">
        <f>IF($A117="","",IFERROR(IF(OR($J117="",$D117="",$G117="",$H117=""),"Revisar cadastro",IF($J117=0,"Sem excesso",IF(OR(AND($I117&lt;&gt;"",$M117&lt;='Parâmetros'!$B$4),$G117&gt;='Parâmetros'!$B$7),"Crítica",IF(OR(AND($I117&lt;&gt;"",$M117&lt;='Parâmetros'!$B$5),$G117&gt;='Parâmetros'!$B$6,$L117&gt;='Parâmetros'!$B$9),"Alta",IF(OR($L117&gt;='Parâmetros'!$B$8,AND($K117&lt;&gt;"",$K117&gt;='Parâmetros'!$B$10)),"Média","Baixa"))))),"Revisar cadastro"))</f>
        <v/>
      </c>
      <c r="P117" s="30">
        <f>IF($A117="","",IFERROR(IF($J117="","Revisar cadastro",IF($J117=0,"Sem ação",IF(AND($I117&lt;&gt;"",$M117&lt;0),"Segregar para avaliação interna",IF(AND($I117&lt;&gt;"",$M117&lt;='Parâmetros'!$B$4),"Liquidação imediata",IF($D117="Descontinuado","Liquidação de ponta",IF(AND($I117&lt;&gt;"",$M117&lt;='Parâmetros'!$B$5),"Campanha promocional",IF($D117="Sazonal","Campanha promocional",IF($G117&gt;='Parâmetros'!$B$7,"Suspender reposição",IF($L117&gt;='Parâmetros'!$B$9,"Campanha promocional","Reduzir próxima compra"))))))))),"Revisar cadastro"))</f>
        <v/>
      </c>
      <c r="Q117" s="22" t="n"/>
      <c r="R117" s="22" t="n"/>
      <c r="S117" s="26" t="n"/>
      <c r="T117" s="22" t="n"/>
      <c r="U117" s="30">
        <f>IF($A117="","",IF(COUNTIF($A$6:$A$155,$A117)&gt;1,"SKU duplicado",IF(OR($B117="",$C117="",$D117="",$E117="",$F117="",$G117="",$H117=""),"Preencher campos obrigatórios",IF($H117=0,"Revisar custo unitário",IF(AND($J117&gt;0,$I117&lt;&gt;"",$M117&lt;0),"Validade vencida",IF(AND($J117&gt;0,$Q117=""),"Definir destinação",IF(AND($J117&gt;0,$Q117&lt;&gt;"",$S117=""),"Informar data da decisão",IF(AND($J117&gt;0,OR($R117="",$R117="Não iniciada")),"Ação pendente",IF(AND($J117=0,$Q117&lt;&gt;"",$Q117&lt;&gt;"Sem ação"),"Revisar destinação","OK")))))))))</f>
        <v/>
      </c>
    </row>
    <row r="118" ht="24" customHeight="1">
      <c r="A118" s="22" t="n"/>
      <c r="B118" s="22" t="n"/>
      <c r="C118" s="22" t="n"/>
      <c r="D118" s="22" t="n"/>
      <c r="E118" s="23" t="n"/>
      <c r="F118" s="23" t="n"/>
      <c r="G118" s="41" t="n"/>
      <c r="H118" s="25" t="n"/>
      <c r="I118" s="26" t="n"/>
      <c r="J118" s="27">
        <f>IF($A118="","",IF(OR($E118="",$F118=""),"",IFERROR(MAX($E118-$F118,0),"")))</f>
        <v/>
      </c>
      <c r="K118" s="42">
        <f>IF($A118="","",IF(OR($J118="",$F118&lt;=0),"",IFERROR($J118/$F118,"")))</f>
        <v/>
      </c>
      <c r="L118" s="29">
        <f>IF($A118="","",IF(OR($J118="",$H118=""),"",IFERROR($J118*$H118,"")))</f>
        <v/>
      </c>
      <c r="M118" s="27">
        <f>IF($A118="","",IF($I118="","",IFERROR($I118-'Parâmetros'!$B$3,"")))</f>
        <v/>
      </c>
      <c r="N118" s="30">
        <f>IF($A118="","",IF($I118="","Sem validade informada",IF($M118="","Revisar validade",IF($M118&lt;0,"Vencida",IF($M118&lt;='Parâmetros'!$B$4,"Validade crítica",IF($M118&lt;='Parâmetros'!$B$5,"Validade em atenção","Validade regular"))))))</f>
        <v/>
      </c>
      <c r="O118" s="30">
        <f>IF($A118="","",IFERROR(IF(OR($J118="",$D118="",$G118="",$H118=""),"Revisar cadastro",IF($J118=0,"Sem excesso",IF(OR(AND($I118&lt;&gt;"",$M118&lt;='Parâmetros'!$B$4),$G118&gt;='Parâmetros'!$B$7),"Crítica",IF(OR(AND($I118&lt;&gt;"",$M118&lt;='Parâmetros'!$B$5),$G118&gt;='Parâmetros'!$B$6,$L118&gt;='Parâmetros'!$B$9),"Alta",IF(OR($L118&gt;='Parâmetros'!$B$8,AND($K118&lt;&gt;"",$K118&gt;='Parâmetros'!$B$10)),"Média","Baixa"))))),"Revisar cadastro"))</f>
        <v/>
      </c>
      <c r="P118" s="30">
        <f>IF($A118="","",IFERROR(IF($J118="","Revisar cadastro",IF($J118=0,"Sem ação",IF(AND($I118&lt;&gt;"",$M118&lt;0),"Segregar para avaliação interna",IF(AND($I118&lt;&gt;"",$M118&lt;='Parâmetros'!$B$4),"Liquidação imediata",IF($D118="Descontinuado","Liquidação de ponta",IF(AND($I118&lt;&gt;"",$M118&lt;='Parâmetros'!$B$5),"Campanha promocional",IF($D118="Sazonal","Campanha promocional",IF($G118&gt;='Parâmetros'!$B$7,"Suspender reposição",IF($L118&gt;='Parâmetros'!$B$9,"Campanha promocional","Reduzir próxima compra"))))))))),"Revisar cadastro"))</f>
        <v/>
      </c>
      <c r="Q118" s="22" t="n"/>
      <c r="R118" s="22" t="n"/>
      <c r="S118" s="26" t="n"/>
      <c r="T118" s="22" t="n"/>
      <c r="U118" s="30">
        <f>IF($A118="","",IF(COUNTIF($A$6:$A$155,$A118)&gt;1,"SKU duplicado",IF(OR($B118="",$C118="",$D118="",$E118="",$F118="",$G118="",$H118=""),"Preencher campos obrigatórios",IF($H118=0,"Revisar custo unitário",IF(AND($J118&gt;0,$I118&lt;&gt;"",$M118&lt;0),"Validade vencida",IF(AND($J118&gt;0,$Q118=""),"Definir destinação",IF(AND($J118&gt;0,$Q118&lt;&gt;"",$S118=""),"Informar data da decisão",IF(AND($J118&gt;0,OR($R118="",$R118="Não iniciada")),"Ação pendente",IF(AND($J118=0,$Q118&lt;&gt;"",$Q118&lt;&gt;"Sem ação"),"Revisar destinação","OK")))))))))</f>
        <v/>
      </c>
    </row>
    <row r="119" ht="24" customHeight="1">
      <c r="A119" s="22" t="n"/>
      <c r="B119" s="22" t="n"/>
      <c r="C119" s="22" t="n"/>
      <c r="D119" s="22" t="n"/>
      <c r="E119" s="23" t="n"/>
      <c r="F119" s="23" t="n"/>
      <c r="G119" s="41" t="n"/>
      <c r="H119" s="25" t="n"/>
      <c r="I119" s="26" t="n"/>
      <c r="J119" s="27">
        <f>IF($A119="","",IF(OR($E119="",$F119=""),"",IFERROR(MAX($E119-$F119,0),"")))</f>
        <v/>
      </c>
      <c r="K119" s="42">
        <f>IF($A119="","",IF(OR($J119="",$F119&lt;=0),"",IFERROR($J119/$F119,"")))</f>
        <v/>
      </c>
      <c r="L119" s="29">
        <f>IF($A119="","",IF(OR($J119="",$H119=""),"",IFERROR($J119*$H119,"")))</f>
        <v/>
      </c>
      <c r="M119" s="27">
        <f>IF($A119="","",IF($I119="","",IFERROR($I119-'Parâmetros'!$B$3,"")))</f>
        <v/>
      </c>
      <c r="N119" s="30">
        <f>IF($A119="","",IF($I119="","Sem validade informada",IF($M119="","Revisar validade",IF($M119&lt;0,"Vencida",IF($M119&lt;='Parâmetros'!$B$4,"Validade crítica",IF($M119&lt;='Parâmetros'!$B$5,"Validade em atenção","Validade regular"))))))</f>
        <v/>
      </c>
      <c r="O119" s="30">
        <f>IF($A119="","",IFERROR(IF(OR($J119="",$D119="",$G119="",$H119=""),"Revisar cadastro",IF($J119=0,"Sem excesso",IF(OR(AND($I119&lt;&gt;"",$M119&lt;='Parâmetros'!$B$4),$G119&gt;='Parâmetros'!$B$7),"Crítica",IF(OR(AND($I119&lt;&gt;"",$M119&lt;='Parâmetros'!$B$5),$G119&gt;='Parâmetros'!$B$6,$L119&gt;='Parâmetros'!$B$9),"Alta",IF(OR($L119&gt;='Parâmetros'!$B$8,AND($K119&lt;&gt;"",$K119&gt;='Parâmetros'!$B$10)),"Média","Baixa"))))),"Revisar cadastro"))</f>
        <v/>
      </c>
      <c r="P119" s="30">
        <f>IF($A119="","",IFERROR(IF($J119="","Revisar cadastro",IF($J119=0,"Sem ação",IF(AND($I119&lt;&gt;"",$M119&lt;0),"Segregar para avaliação interna",IF(AND($I119&lt;&gt;"",$M119&lt;='Parâmetros'!$B$4),"Liquidação imediata",IF($D119="Descontinuado","Liquidação de ponta",IF(AND($I119&lt;&gt;"",$M119&lt;='Parâmetros'!$B$5),"Campanha promocional",IF($D119="Sazonal","Campanha promocional",IF($G119&gt;='Parâmetros'!$B$7,"Suspender reposição",IF($L119&gt;='Parâmetros'!$B$9,"Campanha promocional","Reduzir próxima compra"))))))))),"Revisar cadastro"))</f>
        <v/>
      </c>
      <c r="Q119" s="22" t="n"/>
      <c r="R119" s="22" t="n"/>
      <c r="S119" s="26" t="n"/>
      <c r="T119" s="22" t="n"/>
      <c r="U119" s="30">
        <f>IF($A119="","",IF(COUNTIF($A$6:$A$155,$A119)&gt;1,"SKU duplicado",IF(OR($B119="",$C119="",$D119="",$E119="",$F119="",$G119="",$H119=""),"Preencher campos obrigatórios",IF($H119=0,"Revisar custo unitário",IF(AND($J119&gt;0,$I119&lt;&gt;"",$M119&lt;0),"Validade vencida",IF(AND($J119&gt;0,$Q119=""),"Definir destinação",IF(AND($J119&gt;0,$Q119&lt;&gt;"",$S119=""),"Informar data da decisão",IF(AND($J119&gt;0,OR($R119="",$R119="Não iniciada")),"Ação pendente",IF(AND($J119=0,$Q119&lt;&gt;"",$Q119&lt;&gt;"Sem ação"),"Revisar destinação","OK")))))))))</f>
        <v/>
      </c>
    </row>
    <row r="120" ht="24" customHeight="1">
      <c r="A120" s="22" t="n"/>
      <c r="B120" s="22" t="n"/>
      <c r="C120" s="22" t="n"/>
      <c r="D120" s="22" t="n"/>
      <c r="E120" s="23" t="n"/>
      <c r="F120" s="23" t="n"/>
      <c r="G120" s="41" t="n"/>
      <c r="H120" s="25" t="n"/>
      <c r="I120" s="26" t="n"/>
      <c r="J120" s="27">
        <f>IF($A120="","",IF(OR($E120="",$F120=""),"",IFERROR(MAX($E120-$F120,0),"")))</f>
        <v/>
      </c>
      <c r="K120" s="42">
        <f>IF($A120="","",IF(OR($J120="",$F120&lt;=0),"",IFERROR($J120/$F120,"")))</f>
        <v/>
      </c>
      <c r="L120" s="29">
        <f>IF($A120="","",IF(OR($J120="",$H120=""),"",IFERROR($J120*$H120,"")))</f>
        <v/>
      </c>
      <c r="M120" s="27">
        <f>IF($A120="","",IF($I120="","",IFERROR($I120-'Parâmetros'!$B$3,"")))</f>
        <v/>
      </c>
      <c r="N120" s="30">
        <f>IF($A120="","",IF($I120="","Sem validade informada",IF($M120="","Revisar validade",IF($M120&lt;0,"Vencida",IF($M120&lt;='Parâmetros'!$B$4,"Validade crítica",IF($M120&lt;='Parâmetros'!$B$5,"Validade em atenção","Validade regular"))))))</f>
        <v/>
      </c>
      <c r="O120" s="30">
        <f>IF($A120="","",IFERROR(IF(OR($J120="",$D120="",$G120="",$H120=""),"Revisar cadastro",IF($J120=0,"Sem excesso",IF(OR(AND($I120&lt;&gt;"",$M120&lt;='Parâmetros'!$B$4),$G120&gt;='Parâmetros'!$B$7),"Crítica",IF(OR(AND($I120&lt;&gt;"",$M120&lt;='Parâmetros'!$B$5),$G120&gt;='Parâmetros'!$B$6,$L120&gt;='Parâmetros'!$B$9),"Alta",IF(OR($L120&gt;='Parâmetros'!$B$8,AND($K120&lt;&gt;"",$K120&gt;='Parâmetros'!$B$10)),"Média","Baixa"))))),"Revisar cadastro"))</f>
        <v/>
      </c>
      <c r="P120" s="30">
        <f>IF($A120="","",IFERROR(IF($J120="","Revisar cadastro",IF($J120=0,"Sem ação",IF(AND($I120&lt;&gt;"",$M120&lt;0),"Segregar para avaliação interna",IF(AND($I120&lt;&gt;"",$M120&lt;='Parâmetros'!$B$4),"Liquidação imediata",IF($D120="Descontinuado","Liquidação de ponta",IF(AND($I120&lt;&gt;"",$M120&lt;='Parâmetros'!$B$5),"Campanha promocional",IF($D120="Sazonal","Campanha promocional",IF($G120&gt;='Parâmetros'!$B$7,"Suspender reposição",IF($L120&gt;='Parâmetros'!$B$9,"Campanha promocional","Reduzir próxima compra"))))))))),"Revisar cadastro"))</f>
        <v/>
      </c>
      <c r="Q120" s="22" t="n"/>
      <c r="R120" s="22" t="n"/>
      <c r="S120" s="26" t="n"/>
      <c r="T120" s="22" t="n"/>
      <c r="U120" s="30">
        <f>IF($A120="","",IF(COUNTIF($A$6:$A$155,$A120)&gt;1,"SKU duplicado",IF(OR($B120="",$C120="",$D120="",$E120="",$F120="",$G120="",$H120=""),"Preencher campos obrigatórios",IF($H120=0,"Revisar custo unitário",IF(AND($J120&gt;0,$I120&lt;&gt;"",$M120&lt;0),"Validade vencida",IF(AND($J120&gt;0,$Q120=""),"Definir destinação",IF(AND($J120&gt;0,$Q120&lt;&gt;"",$S120=""),"Informar data da decisão",IF(AND($J120&gt;0,OR($R120="",$R120="Não iniciada")),"Ação pendente",IF(AND($J120=0,$Q120&lt;&gt;"",$Q120&lt;&gt;"Sem ação"),"Revisar destinação","OK")))))))))</f>
        <v/>
      </c>
    </row>
    <row r="121" ht="24" customHeight="1">
      <c r="A121" s="22" t="n"/>
      <c r="B121" s="22" t="n"/>
      <c r="C121" s="22" t="n"/>
      <c r="D121" s="22" t="n"/>
      <c r="E121" s="23" t="n"/>
      <c r="F121" s="23" t="n"/>
      <c r="G121" s="41" t="n"/>
      <c r="H121" s="25" t="n"/>
      <c r="I121" s="26" t="n"/>
      <c r="J121" s="27">
        <f>IF($A121="","",IF(OR($E121="",$F121=""),"",IFERROR(MAX($E121-$F121,0),"")))</f>
        <v/>
      </c>
      <c r="K121" s="42">
        <f>IF($A121="","",IF(OR($J121="",$F121&lt;=0),"",IFERROR($J121/$F121,"")))</f>
        <v/>
      </c>
      <c r="L121" s="29">
        <f>IF($A121="","",IF(OR($J121="",$H121=""),"",IFERROR($J121*$H121,"")))</f>
        <v/>
      </c>
      <c r="M121" s="27">
        <f>IF($A121="","",IF($I121="","",IFERROR($I121-'Parâmetros'!$B$3,"")))</f>
        <v/>
      </c>
      <c r="N121" s="30">
        <f>IF($A121="","",IF($I121="","Sem validade informada",IF($M121="","Revisar validade",IF($M121&lt;0,"Vencida",IF($M121&lt;='Parâmetros'!$B$4,"Validade crítica",IF($M121&lt;='Parâmetros'!$B$5,"Validade em atenção","Validade regular"))))))</f>
        <v/>
      </c>
      <c r="O121" s="30">
        <f>IF($A121="","",IFERROR(IF(OR($J121="",$D121="",$G121="",$H121=""),"Revisar cadastro",IF($J121=0,"Sem excesso",IF(OR(AND($I121&lt;&gt;"",$M121&lt;='Parâmetros'!$B$4),$G121&gt;='Parâmetros'!$B$7),"Crítica",IF(OR(AND($I121&lt;&gt;"",$M121&lt;='Parâmetros'!$B$5),$G121&gt;='Parâmetros'!$B$6,$L121&gt;='Parâmetros'!$B$9),"Alta",IF(OR($L121&gt;='Parâmetros'!$B$8,AND($K121&lt;&gt;"",$K121&gt;='Parâmetros'!$B$10)),"Média","Baixa"))))),"Revisar cadastro"))</f>
        <v/>
      </c>
      <c r="P121" s="30">
        <f>IF($A121="","",IFERROR(IF($J121="","Revisar cadastro",IF($J121=0,"Sem ação",IF(AND($I121&lt;&gt;"",$M121&lt;0),"Segregar para avaliação interna",IF(AND($I121&lt;&gt;"",$M121&lt;='Parâmetros'!$B$4),"Liquidação imediata",IF($D121="Descontinuado","Liquidação de ponta",IF(AND($I121&lt;&gt;"",$M121&lt;='Parâmetros'!$B$5),"Campanha promocional",IF($D121="Sazonal","Campanha promocional",IF($G121&gt;='Parâmetros'!$B$7,"Suspender reposição",IF($L121&gt;='Parâmetros'!$B$9,"Campanha promocional","Reduzir próxima compra"))))))))),"Revisar cadastro"))</f>
        <v/>
      </c>
      <c r="Q121" s="22" t="n"/>
      <c r="R121" s="22" t="n"/>
      <c r="S121" s="26" t="n"/>
      <c r="T121" s="22" t="n"/>
      <c r="U121" s="30">
        <f>IF($A121="","",IF(COUNTIF($A$6:$A$155,$A121)&gt;1,"SKU duplicado",IF(OR($B121="",$C121="",$D121="",$E121="",$F121="",$G121="",$H121=""),"Preencher campos obrigatórios",IF($H121=0,"Revisar custo unitário",IF(AND($J121&gt;0,$I121&lt;&gt;"",$M121&lt;0),"Validade vencida",IF(AND($J121&gt;0,$Q121=""),"Definir destinação",IF(AND($J121&gt;0,$Q121&lt;&gt;"",$S121=""),"Informar data da decisão",IF(AND($J121&gt;0,OR($R121="",$R121="Não iniciada")),"Ação pendente",IF(AND($J121=0,$Q121&lt;&gt;"",$Q121&lt;&gt;"Sem ação"),"Revisar destinação","OK")))))))))</f>
        <v/>
      </c>
    </row>
    <row r="122" ht="24" customHeight="1">
      <c r="A122" s="22" t="n"/>
      <c r="B122" s="22" t="n"/>
      <c r="C122" s="22" t="n"/>
      <c r="D122" s="22" t="n"/>
      <c r="E122" s="23" t="n"/>
      <c r="F122" s="23" t="n"/>
      <c r="G122" s="41" t="n"/>
      <c r="H122" s="25" t="n"/>
      <c r="I122" s="26" t="n"/>
      <c r="J122" s="27">
        <f>IF($A122="","",IF(OR($E122="",$F122=""),"",IFERROR(MAX($E122-$F122,0),"")))</f>
        <v/>
      </c>
      <c r="K122" s="42">
        <f>IF($A122="","",IF(OR($J122="",$F122&lt;=0),"",IFERROR($J122/$F122,"")))</f>
        <v/>
      </c>
      <c r="L122" s="29">
        <f>IF($A122="","",IF(OR($J122="",$H122=""),"",IFERROR($J122*$H122,"")))</f>
        <v/>
      </c>
      <c r="M122" s="27">
        <f>IF($A122="","",IF($I122="","",IFERROR($I122-'Parâmetros'!$B$3,"")))</f>
        <v/>
      </c>
      <c r="N122" s="30">
        <f>IF($A122="","",IF($I122="","Sem validade informada",IF($M122="","Revisar validade",IF($M122&lt;0,"Vencida",IF($M122&lt;='Parâmetros'!$B$4,"Validade crítica",IF($M122&lt;='Parâmetros'!$B$5,"Validade em atenção","Validade regular"))))))</f>
        <v/>
      </c>
      <c r="O122" s="30">
        <f>IF($A122="","",IFERROR(IF(OR($J122="",$D122="",$G122="",$H122=""),"Revisar cadastro",IF($J122=0,"Sem excesso",IF(OR(AND($I122&lt;&gt;"",$M122&lt;='Parâmetros'!$B$4),$G122&gt;='Parâmetros'!$B$7),"Crítica",IF(OR(AND($I122&lt;&gt;"",$M122&lt;='Parâmetros'!$B$5),$G122&gt;='Parâmetros'!$B$6,$L122&gt;='Parâmetros'!$B$9),"Alta",IF(OR($L122&gt;='Parâmetros'!$B$8,AND($K122&lt;&gt;"",$K122&gt;='Parâmetros'!$B$10)),"Média","Baixa"))))),"Revisar cadastro"))</f>
        <v/>
      </c>
      <c r="P122" s="30">
        <f>IF($A122="","",IFERROR(IF($J122="","Revisar cadastro",IF($J122=0,"Sem ação",IF(AND($I122&lt;&gt;"",$M122&lt;0),"Segregar para avaliação interna",IF(AND($I122&lt;&gt;"",$M122&lt;='Parâmetros'!$B$4),"Liquidação imediata",IF($D122="Descontinuado","Liquidação de ponta",IF(AND($I122&lt;&gt;"",$M122&lt;='Parâmetros'!$B$5),"Campanha promocional",IF($D122="Sazonal","Campanha promocional",IF($G122&gt;='Parâmetros'!$B$7,"Suspender reposição",IF($L122&gt;='Parâmetros'!$B$9,"Campanha promocional","Reduzir próxima compra"))))))))),"Revisar cadastro"))</f>
        <v/>
      </c>
      <c r="Q122" s="22" t="n"/>
      <c r="R122" s="22" t="n"/>
      <c r="S122" s="26" t="n"/>
      <c r="T122" s="22" t="n"/>
      <c r="U122" s="30">
        <f>IF($A122="","",IF(COUNTIF($A$6:$A$155,$A122)&gt;1,"SKU duplicado",IF(OR($B122="",$C122="",$D122="",$E122="",$F122="",$G122="",$H122=""),"Preencher campos obrigatórios",IF($H122=0,"Revisar custo unitário",IF(AND($J122&gt;0,$I122&lt;&gt;"",$M122&lt;0),"Validade vencida",IF(AND($J122&gt;0,$Q122=""),"Definir destinação",IF(AND($J122&gt;0,$Q122&lt;&gt;"",$S122=""),"Informar data da decisão",IF(AND($J122&gt;0,OR($R122="",$R122="Não iniciada")),"Ação pendente",IF(AND($J122=0,$Q122&lt;&gt;"",$Q122&lt;&gt;"Sem ação"),"Revisar destinação","OK")))))))))</f>
        <v/>
      </c>
    </row>
    <row r="123" ht="24" customHeight="1">
      <c r="A123" s="22" t="n"/>
      <c r="B123" s="22" t="n"/>
      <c r="C123" s="22" t="n"/>
      <c r="D123" s="22" t="n"/>
      <c r="E123" s="23" t="n"/>
      <c r="F123" s="23" t="n"/>
      <c r="G123" s="41" t="n"/>
      <c r="H123" s="25" t="n"/>
      <c r="I123" s="26" t="n"/>
      <c r="J123" s="27">
        <f>IF($A123="","",IF(OR($E123="",$F123=""),"",IFERROR(MAX($E123-$F123,0),"")))</f>
        <v/>
      </c>
      <c r="K123" s="42">
        <f>IF($A123="","",IF(OR($J123="",$F123&lt;=0),"",IFERROR($J123/$F123,"")))</f>
        <v/>
      </c>
      <c r="L123" s="29">
        <f>IF($A123="","",IF(OR($J123="",$H123=""),"",IFERROR($J123*$H123,"")))</f>
        <v/>
      </c>
      <c r="M123" s="27">
        <f>IF($A123="","",IF($I123="","",IFERROR($I123-'Parâmetros'!$B$3,"")))</f>
        <v/>
      </c>
      <c r="N123" s="30">
        <f>IF($A123="","",IF($I123="","Sem validade informada",IF($M123="","Revisar validade",IF($M123&lt;0,"Vencida",IF($M123&lt;='Parâmetros'!$B$4,"Validade crítica",IF($M123&lt;='Parâmetros'!$B$5,"Validade em atenção","Validade regular"))))))</f>
        <v/>
      </c>
      <c r="O123" s="30">
        <f>IF($A123="","",IFERROR(IF(OR($J123="",$D123="",$G123="",$H123=""),"Revisar cadastro",IF($J123=0,"Sem excesso",IF(OR(AND($I123&lt;&gt;"",$M123&lt;='Parâmetros'!$B$4),$G123&gt;='Parâmetros'!$B$7),"Crítica",IF(OR(AND($I123&lt;&gt;"",$M123&lt;='Parâmetros'!$B$5),$G123&gt;='Parâmetros'!$B$6,$L123&gt;='Parâmetros'!$B$9),"Alta",IF(OR($L123&gt;='Parâmetros'!$B$8,AND($K123&lt;&gt;"",$K123&gt;='Parâmetros'!$B$10)),"Média","Baixa"))))),"Revisar cadastro"))</f>
        <v/>
      </c>
      <c r="P123" s="30">
        <f>IF($A123="","",IFERROR(IF($J123="","Revisar cadastro",IF($J123=0,"Sem ação",IF(AND($I123&lt;&gt;"",$M123&lt;0),"Segregar para avaliação interna",IF(AND($I123&lt;&gt;"",$M123&lt;='Parâmetros'!$B$4),"Liquidação imediata",IF($D123="Descontinuado","Liquidação de ponta",IF(AND($I123&lt;&gt;"",$M123&lt;='Parâmetros'!$B$5),"Campanha promocional",IF($D123="Sazonal","Campanha promocional",IF($G123&gt;='Parâmetros'!$B$7,"Suspender reposição",IF($L123&gt;='Parâmetros'!$B$9,"Campanha promocional","Reduzir próxima compra"))))))))),"Revisar cadastro"))</f>
        <v/>
      </c>
      <c r="Q123" s="22" t="n"/>
      <c r="R123" s="22" t="n"/>
      <c r="S123" s="26" t="n"/>
      <c r="T123" s="22" t="n"/>
      <c r="U123" s="30">
        <f>IF($A123="","",IF(COUNTIF($A$6:$A$155,$A123)&gt;1,"SKU duplicado",IF(OR($B123="",$C123="",$D123="",$E123="",$F123="",$G123="",$H123=""),"Preencher campos obrigatórios",IF($H123=0,"Revisar custo unitário",IF(AND($J123&gt;0,$I123&lt;&gt;"",$M123&lt;0),"Validade vencida",IF(AND($J123&gt;0,$Q123=""),"Definir destinação",IF(AND($J123&gt;0,$Q123&lt;&gt;"",$S123=""),"Informar data da decisão",IF(AND($J123&gt;0,OR($R123="",$R123="Não iniciada")),"Ação pendente",IF(AND($J123=0,$Q123&lt;&gt;"",$Q123&lt;&gt;"Sem ação"),"Revisar destinação","OK")))))))))</f>
        <v/>
      </c>
    </row>
    <row r="124" ht="24" customHeight="1">
      <c r="A124" s="22" t="n"/>
      <c r="B124" s="22" t="n"/>
      <c r="C124" s="22" t="n"/>
      <c r="D124" s="22" t="n"/>
      <c r="E124" s="23" t="n"/>
      <c r="F124" s="23" t="n"/>
      <c r="G124" s="41" t="n"/>
      <c r="H124" s="25" t="n"/>
      <c r="I124" s="26" t="n"/>
      <c r="J124" s="27">
        <f>IF($A124="","",IF(OR($E124="",$F124=""),"",IFERROR(MAX($E124-$F124,0),"")))</f>
        <v/>
      </c>
      <c r="K124" s="42">
        <f>IF($A124="","",IF(OR($J124="",$F124&lt;=0),"",IFERROR($J124/$F124,"")))</f>
        <v/>
      </c>
      <c r="L124" s="29">
        <f>IF($A124="","",IF(OR($J124="",$H124=""),"",IFERROR($J124*$H124,"")))</f>
        <v/>
      </c>
      <c r="M124" s="27">
        <f>IF($A124="","",IF($I124="","",IFERROR($I124-'Parâmetros'!$B$3,"")))</f>
        <v/>
      </c>
      <c r="N124" s="30">
        <f>IF($A124="","",IF($I124="","Sem validade informada",IF($M124="","Revisar validade",IF($M124&lt;0,"Vencida",IF($M124&lt;='Parâmetros'!$B$4,"Validade crítica",IF($M124&lt;='Parâmetros'!$B$5,"Validade em atenção","Validade regular"))))))</f>
        <v/>
      </c>
      <c r="O124" s="30">
        <f>IF($A124="","",IFERROR(IF(OR($J124="",$D124="",$G124="",$H124=""),"Revisar cadastro",IF($J124=0,"Sem excesso",IF(OR(AND($I124&lt;&gt;"",$M124&lt;='Parâmetros'!$B$4),$G124&gt;='Parâmetros'!$B$7),"Crítica",IF(OR(AND($I124&lt;&gt;"",$M124&lt;='Parâmetros'!$B$5),$G124&gt;='Parâmetros'!$B$6,$L124&gt;='Parâmetros'!$B$9),"Alta",IF(OR($L124&gt;='Parâmetros'!$B$8,AND($K124&lt;&gt;"",$K124&gt;='Parâmetros'!$B$10)),"Média","Baixa"))))),"Revisar cadastro"))</f>
        <v/>
      </c>
      <c r="P124" s="30">
        <f>IF($A124="","",IFERROR(IF($J124="","Revisar cadastro",IF($J124=0,"Sem ação",IF(AND($I124&lt;&gt;"",$M124&lt;0),"Segregar para avaliação interna",IF(AND($I124&lt;&gt;"",$M124&lt;='Parâmetros'!$B$4),"Liquidação imediata",IF($D124="Descontinuado","Liquidação de ponta",IF(AND($I124&lt;&gt;"",$M124&lt;='Parâmetros'!$B$5),"Campanha promocional",IF($D124="Sazonal","Campanha promocional",IF($G124&gt;='Parâmetros'!$B$7,"Suspender reposição",IF($L124&gt;='Parâmetros'!$B$9,"Campanha promocional","Reduzir próxima compra"))))))))),"Revisar cadastro"))</f>
        <v/>
      </c>
      <c r="Q124" s="22" t="n"/>
      <c r="R124" s="22" t="n"/>
      <c r="S124" s="26" t="n"/>
      <c r="T124" s="22" t="n"/>
      <c r="U124" s="30">
        <f>IF($A124="","",IF(COUNTIF($A$6:$A$155,$A124)&gt;1,"SKU duplicado",IF(OR($B124="",$C124="",$D124="",$E124="",$F124="",$G124="",$H124=""),"Preencher campos obrigatórios",IF($H124=0,"Revisar custo unitário",IF(AND($J124&gt;0,$I124&lt;&gt;"",$M124&lt;0),"Validade vencida",IF(AND($J124&gt;0,$Q124=""),"Definir destinação",IF(AND($J124&gt;0,$Q124&lt;&gt;"",$S124=""),"Informar data da decisão",IF(AND($J124&gt;0,OR($R124="",$R124="Não iniciada")),"Ação pendente",IF(AND($J124=0,$Q124&lt;&gt;"",$Q124&lt;&gt;"Sem ação"),"Revisar destinação","OK")))))))))</f>
        <v/>
      </c>
    </row>
    <row r="125" ht="24" customHeight="1">
      <c r="A125" s="22" t="n"/>
      <c r="B125" s="22" t="n"/>
      <c r="C125" s="22" t="n"/>
      <c r="D125" s="22" t="n"/>
      <c r="E125" s="23" t="n"/>
      <c r="F125" s="23" t="n"/>
      <c r="G125" s="41" t="n"/>
      <c r="H125" s="25" t="n"/>
      <c r="I125" s="26" t="n"/>
      <c r="J125" s="27">
        <f>IF($A125="","",IF(OR($E125="",$F125=""),"",IFERROR(MAX($E125-$F125,0),"")))</f>
        <v/>
      </c>
      <c r="K125" s="42">
        <f>IF($A125="","",IF(OR($J125="",$F125&lt;=0),"",IFERROR($J125/$F125,"")))</f>
        <v/>
      </c>
      <c r="L125" s="29">
        <f>IF($A125="","",IF(OR($J125="",$H125=""),"",IFERROR($J125*$H125,"")))</f>
        <v/>
      </c>
      <c r="M125" s="27">
        <f>IF($A125="","",IF($I125="","",IFERROR($I125-'Parâmetros'!$B$3,"")))</f>
        <v/>
      </c>
      <c r="N125" s="30">
        <f>IF($A125="","",IF($I125="","Sem validade informada",IF($M125="","Revisar validade",IF($M125&lt;0,"Vencida",IF($M125&lt;='Parâmetros'!$B$4,"Validade crítica",IF($M125&lt;='Parâmetros'!$B$5,"Validade em atenção","Validade regular"))))))</f>
        <v/>
      </c>
      <c r="O125" s="30">
        <f>IF($A125="","",IFERROR(IF(OR($J125="",$D125="",$G125="",$H125=""),"Revisar cadastro",IF($J125=0,"Sem excesso",IF(OR(AND($I125&lt;&gt;"",$M125&lt;='Parâmetros'!$B$4),$G125&gt;='Parâmetros'!$B$7),"Crítica",IF(OR(AND($I125&lt;&gt;"",$M125&lt;='Parâmetros'!$B$5),$G125&gt;='Parâmetros'!$B$6,$L125&gt;='Parâmetros'!$B$9),"Alta",IF(OR($L125&gt;='Parâmetros'!$B$8,AND($K125&lt;&gt;"",$K125&gt;='Parâmetros'!$B$10)),"Média","Baixa"))))),"Revisar cadastro"))</f>
        <v/>
      </c>
      <c r="P125" s="30">
        <f>IF($A125="","",IFERROR(IF($J125="","Revisar cadastro",IF($J125=0,"Sem ação",IF(AND($I125&lt;&gt;"",$M125&lt;0),"Segregar para avaliação interna",IF(AND($I125&lt;&gt;"",$M125&lt;='Parâmetros'!$B$4),"Liquidação imediata",IF($D125="Descontinuado","Liquidação de ponta",IF(AND($I125&lt;&gt;"",$M125&lt;='Parâmetros'!$B$5),"Campanha promocional",IF($D125="Sazonal","Campanha promocional",IF($G125&gt;='Parâmetros'!$B$7,"Suspender reposição",IF($L125&gt;='Parâmetros'!$B$9,"Campanha promocional","Reduzir próxima compra"))))))))),"Revisar cadastro"))</f>
        <v/>
      </c>
      <c r="Q125" s="22" t="n"/>
      <c r="R125" s="22" t="n"/>
      <c r="S125" s="26" t="n"/>
      <c r="T125" s="22" t="n"/>
      <c r="U125" s="30">
        <f>IF($A125="","",IF(COUNTIF($A$6:$A$155,$A125)&gt;1,"SKU duplicado",IF(OR($B125="",$C125="",$D125="",$E125="",$F125="",$G125="",$H125=""),"Preencher campos obrigatórios",IF($H125=0,"Revisar custo unitário",IF(AND($J125&gt;0,$I125&lt;&gt;"",$M125&lt;0),"Validade vencida",IF(AND($J125&gt;0,$Q125=""),"Definir destinação",IF(AND($J125&gt;0,$Q125&lt;&gt;"",$S125=""),"Informar data da decisão",IF(AND($J125&gt;0,OR($R125="",$R125="Não iniciada")),"Ação pendente",IF(AND($J125=0,$Q125&lt;&gt;"",$Q125&lt;&gt;"Sem ação"),"Revisar destinação","OK")))))))))</f>
        <v/>
      </c>
    </row>
    <row r="126" ht="24" customHeight="1">
      <c r="A126" s="22" t="n"/>
      <c r="B126" s="22" t="n"/>
      <c r="C126" s="22" t="n"/>
      <c r="D126" s="22" t="n"/>
      <c r="E126" s="23" t="n"/>
      <c r="F126" s="23" t="n"/>
      <c r="G126" s="41" t="n"/>
      <c r="H126" s="25" t="n"/>
      <c r="I126" s="26" t="n"/>
      <c r="J126" s="27">
        <f>IF($A126="","",IF(OR($E126="",$F126=""),"",IFERROR(MAX($E126-$F126,0),"")))</f>
        <v/>
      </c>
      <c r="K126" s="42">
        <f>IF($A126="","",IF(OR($J126="",$F126&lt;=0),"",IFERROR($J126/$F126,"")))</f>
        <v/>
      </c>
      <c r="L126" s="29">
        <f>IF($A126="","",IF(OR($J126="",$H126=""),"",IFERROR($J126*$H126,"")))</f>
        <v/>
      </c>
      <c r="M126" s="27">
        <f>IF($A126="","",IF($I126="","",IFERROR($I126-'Parâmetros'!$B$3,"")))</f>
        <v/>
      </c>
      <c r="N126" s="30">
        <f>IF($A126="","",IF($I126="","Sem validade informada",IF($M126="","Revisar validade",IF($M126&lt;0,"Vencida",IF($M126&lt;='Parâmetros'!$B$4,"Validade crítica",IF($M126&lt;='Parâmetros'!$B$5,"Validade em atenção","Validade regular"))))))</f>
        <v/>
      </c>
      <c r="O126" s="30">
        <f>IF($A126="","",IFERROR(IF(OR($J126="",$D126="",$G126="",$H126=""),"Revisar cadastro",IF($J126=0,"Sem excesso",IF(OR(AND($I126&lt;&gt;"",$M126&lt;='Parâmetros'!$B$4),$G126&gt;='Parâmetros'!$B$7),"Crítica",IF(OR(AND($I126&lt;&gt;"",$M126&lt;='Parâmetros'!$B$5),$G126&gt;='Parâmetros'!$B$6,$L126&gt;='Parâmetros'!$B$9),"Alta",IF(OR($L126&gt;='Parâmetros'!$B$8,AND($K126&lt;&gt;"",$K126&gt;='Parâmetros'!$B$10)),"Média","Baixa"))))),"Revisar cadastro"))</f>
        <v/>
      </c>
      <c r="P126" s="30">
        <f>IF($A126="","",IFERROR(IF($J126="","Revisar cadastro",IF($J126=0,"Sem ação",IF(AND($I126&lt;&gt;"",$M126&lt;0),"Segregar para avaliação interna",IF(AND($I126&lt;&gt;"",$M126&lt;='Parâmetros'!$B$4),"Liquidação imediata",IF($D126="Descontinuado","Liquidação de ponta",IF(AND($I126&lt;&gt;"",$M126&lt;='Parâmetros'!$B$5),"Campanha promocional",IF($D126="Sazonal","Campanha promocional",IF($G126&gt;='Parâmetros'!$B$7,"Suspender reposição",IF($L126&gt;='Parâmetros'!$B$9,"Campanha promocional","Reduzir próxima compra"))))))))),"Revisar cadastro"))</f>
        <v/>
      </c>
      <c r="Q126" s="22" t="n"/>
      <c r="R126" s="22" t="n"/>
      <c r="S126" s="26" t="n"/>
      <c r="T126" s="22" t="n"/>
      <c r="U126" s="30">
        <f>IF($A126="","",IF(COUNTIF($A$6:$A$155,$A126)&gt;1,"SKU duplicado",IF(OR($B126="",$C126="",$D126="",$E126="",$F126="",$G126="",$H126=""),"Preencher campos obrigatórios",IF($H126=0,"Revisar custo unitário",IF(AND($J126&gt;0,$I126&lt;&gt;"",$M126&lt;0),"Validade vencida",IF(AND($J126&gt;0,$Q126=""),"Definir destinação",IF(AND($J126&gt;0,$Q126&lt;&gt;"",$S126=""),"Informar data da decisão",IF(AND($J126&gt;0,OR($R126="",$R126="Não iniciada")),"Ação pendente",IF(AND($J126=0,$Q126&lt;&gt;"",$Q126&lt;&gt;"Sem ação"),"Revisar destinação","OK")))))))))</f>
        <v/>
      </c>
    </row>
    <row r="127" ht="24" customHeight="1">
      <c r="A127" s="22" t="n"/>
      <c r="B127" s="22" t="n"/>
      <c r="C127" s="22" t="n"/>
      <c r="D127" s="22" t="n"/>
      <c r="E127" s="23" t="n"/>
      <c r="F127" s="23" t="n"/>
      <c r="G127" s="41" t="n"/>
      <c r="H127" s="25" t="n"/>
      <c r="I127" s="26" t="n"/>
      <c r="J127" s="27">
        <f>IF($A127="","",IF(OR($E127="",$F127=""),"",IFERROR(MAX($E127-$F127,0),"")))</f>
        <v/>
      </c>
      <c r="K127" s="42">
        <f>IF($A127="","",IF(OR($J127="",$F127&lt;=0),"",IFERROR($J127/$F127,"")))</f>
        <v/>
      </c>
      <c r="L127" s="29">
        <f>IF($A127="","",IF(OR($J127="",$H127=""),"",IFERROR($J127*$H127,"")))</f>
        <v/>
      </c>
      <c r="M127" s="27">
        <f>IF($A127="","",IF($I127="","",IFERROR($I127-'Parâmetros'!$B$3,"")))</f>
        <v/>
      </c>
      <c r="N127" s="30">
        <f>IF($A127="","",IF($I127="","Sem validade informada",IF($M127="","Revisar validade",IF($M127&lt;0,"Vencida",IF($M127&lt;='Parâmetros'!$B$4,"Validade crítica",IF($M127&lt;='Parâmetros'!$B$5,"Validade em atenção","Validade regular"))))))</f>
        <v/>
      </c>
      <c r="O127" s="30">
        <f>IF($A127="","",IFERROR(IF(OR($J127="",$D127="",$G127="",$H127=""),"Revisar cadastro",IF($J127=0,"Sem excesso",IF(OR(AND($I127&lt;&gt;"",$M127&lt;='Parâmetros'!$B$4),$G127&gt;='Parâmetros'!$B$7),"Crítica",IF(OR(AND($I127&lt;&gt;"",$M127&lt;='Parâmetros'!$B$5),$G127&gt;='Parâmetros'!$B$6,$L127&gt;='Parâmetros'!$B$9),"Alta",IF(OR($L127&gt;='Parâmetros'!$B$8,AND($K127&lt;&gt;"",$K127&gt;='Parâmetros'!$B$10)),"Média","Baixa"))))),"Revisar cadastro"))</f>
        <v/>
      </c>
      <c r="P127" s="30">
        <f>IF($A127="","",IFERROR(IF($J127="","Revisar cadastro",IF($J127=0,"Sem ação",IF(AND($I127&lt;&gt;"",$M127&lt;0),"Segregar para avaliação interna",IF(AND($I127&lt;&gt;"",$M127&lt;='Parâmetros'!$B$4),"Liquidação imediata",IF($D127="Descontinuado","Liquidação de ponta",IF(AND($I127&lt;&gt;"",$M127&lt;='Parâmetros'!$B$5),"Campanha promocional",IF($D127="Sazonal","Campanha promocional",IF($G127&gt;='Parâmetros'!$B$7,"Suspender reposição",IF($L127&gt;='Parâmetros'!$B$9,"Campanha promocional","Reduzir próxima compra"))))))))),"Revisar cadastro"))</f>
        <v/>
      </c>
      <c r="Q127" s="22" t="n"/>
      <c r="R127" s="22" t="n"/>
      <c r="S127" s="26" t="n"/>
      <c r="T127" s="22" t="n"/>
      <c r="U127" s="30">
        <f>IF($A127="","",IF(COUNTIF($A$6:$A$155,$A127)&gt;1,"SKU duplicado",IF(OR($B127="",$C127="",$D127="",$E127="",$F127="",$G127="",$H127=""),"Preencher campos obrigatórios",IF($H127=0,"Revisar custo unitário",IF(AND($J127&gt;0,$I127&lt;&gt;"",$M127&lt;0),"Validade vencida",IF(AND($J127&gt;0,$Q127=""),"Definir destinação",IF(AND($J127&gt;0,$Q127&lt;&gt;"",$S127=""),"Informar data da decisão",IF(AND($J127&gt;0,OR($R127="",$R127="Não iniciada")),"Ação pendente",IF(AND($J127=0,$Q127&lt;&gt;"",$Q127&lt;&gt;"Sem ação"),"Revisar destinação","OK")))))))))</f>
        <v/>
      </c>
    </row>
    <row r="128" ht="24" customHeight="1">
      <c r="A128" s="22" t="n"/>
      <c r="B128" s="22" t="n"/>
      <c r="C128" s="22" t="n"/>
      <c r="D128" s="22" t="n"/>
      <c r="E128" s="23" t="n"/>
      <c r="F128" s="23" t="n"/>
      <c r="G128" s="41" t="n"/>
      <c r="H128" s="25" t="n"/>
      <c r="I128" s="26" t="n"/>
      <c r="J128" s="27">
        <f>IF($A128="","",IF(OR($E128="",$F128=""),"",IFERROR(MAX($E128-$F128,0),"")))</f>
        <v/>
      </c>
      <c r="K128" s="42">
        <f>IF($A128="","",IF(OR($J128="",$F128&lt;=0),"",IFERROR($J128/$F128,"")))</f>
        <v/>
      </c>
      <c r="L128" s="29">
        <f>IF($A128="","",IF(OR($J128="",$H128=""),"",IFERROR($J128*$H128,"")))</f>
        <v/>
      </c>
      <c r="M128" s="27">
        <f>IF($A128="","",IF($I128="","",IFERROR($I128-'Parâmetros'!$B$3,"")))</f>
        <v/>
      </c>
      <c r="N128" s="30">
        <f>IF($A128="","",IF($I128="","Sem validade informada",IF($M128="","Revisar validade",IF($M128&lt;0,"Vencida",IF($M128&lt;='Parâmetros'!$B$4,"Validade crítica",IF($M128&lt;='Parâmetros'!$B$5,"Validade em atenção","Validade regular"))))))</f>
        <v/>
      </c>
      <c r="O128" s="30">
        <f>IF($A128="","",IFERROR(IF(OR($J128="",$D128="",$G128="",$H128=""),"Revisar cadastro",IF($J128=0,"Sem excesso",IF(OR(AND($I128&lt;&gt;"",$M128&lt;='Parâmetros'!$B$4),$G128&gt;='Parâmetros'!$B$7),"Crítica",IF(OR(AND($I128&lt;&gt;"",$M128&lt;='Parâmetros'!$B$5),$G128&gt;='Parâmetros'!$B$6,$L128&gt;='Parâmetros'!$B$9),"Alta",IF(OR($L128&gt;='Parâmetros'!$B$8,AND($K128&lt;&gt;"",$K128&gt;='Parâmetros'!$B$10)),"Média","Baixa"))))),"Revisar cadastro"))</f>
        <v/>
      </c>
      <c r="P128" s="30">
        <f>IF($A128="","",IFERROR(IF($J128="","Revisar cadastro",IF($J128=0,"Sem ação",IF(AND($I128&lt;&gt;"",$M128&lt;0),"Segregar para avaliação interna",IF(AND($I128&lt;&gt;"",$M128&lt;='Parâmetros'!$B$4),"Liquidação imediata",IF($D128="Descontinuado","Liquidação de ponta",IF(AND($I128&lt;&gt;"",$M128&lt;='Parâmetros'!$B$5),"Campanha promocional",IF($D128="Sazonal","Campanha promocional",IF($G128&gt;='Parâmetros'!$B$7,"Suspender reposição",IF($L128&gt;='Parâmetros'!$B$9,"Campanha promocional","Reduzir próxima compra"))))))))),"Revisar cadastro"))</f>
        <v/>
      </c>
      <c r="Q128" s="22" t="n"/>
      <c r="R128" s="22" t="n"/>
      <c r="S128" s="26" t="n"/>
      <c r="T128" s="22" t="n"/>
      <c r="U128" s="30">
        <f>IF($A128="","",IF(COUNTIF($A$6:$A$155,$A128)&gt;1,"SKU duplicado",IF(OR($B128="",$C128="",$D128="",$E128="",$F128="",$G128="",$H128=""),"Preencher campos obrigatórios",IF($H128=0,"Revisar custo unitário",IF(AND($J128&gt;0,$I128&lt;&gt;"",$M128&lt;0),"Validade vencida",IF(AND($J128&gt;0,$Q128=""),"Definir destinação",IF(AND($J128&gt;0,$Q128&lt;&gt;"",$S128=""),"Informar data da decisão",IF(AND($J128&gt;0,OR($R128="",$R128="Não iniciada")),"Ação pendente",IF(AND($J128=0,$Q128&lt;&gt;"",$Q128&lt;&gt;"Sem ação"),"Revisar destinação","OK")))))))))</f>
        <v/>
      </c>
    </row>
    <row r="129" ht="24" customHeight="1">
      <c r="A129" s="22" t="n"/>
      <c r="B129" s="22" t="n"/>
      <c r="C129" s="22" t="n"/>
      <c r="D129" s="22" t="n"/>
      <c r="E129" s="23" t="n"/>
      <c r="F129" s="23" t="n"/>
      <c r="G129" s="41" t="n"/>
      <c r="H129" s="25" t="n"/>
      <c r="I129" s="26" t="n"/>
      <c r="J129" s="27">
        <f>IF($A129="","",IF(OR($E129="",$F129=""),"",IFERROR(MAX($E129-$F129,0),"")))</f>
        <v/>
      </c>
      <c r="K129" s="42">
        <f>IF($A129="","",IF(OR($J129="",$F129&lt;=0),"",IFERROR($J129/$F129,"")))</f>
        <v/>
      </c>
      <c r="L129" s="29">
        <f>IF($A129="","",IF(OR($J129="",$H129=""),"",IFERROR($J129*$H129,"")))</f>
        <v/>
      </c>
      <c r="M129" s="27">
        <f>IF($A129="","",IF($I129="","",IFERROR($I129-'Parâmetros'!$B$3,"")))</f>
        <v/>
      </c>
      <c r="N129" s="30">
        <f>IF($A129="","",IF($I129="","Sem validade informada",IF($M129="","Revisar validade",IF($M129&lt;0,"Vencida",IF($M129&lt;='Parâmetros'!$B$4,"Validade crítica",IF($M129&lt;='Parâmetros'!$B$5,"Validade em atenção","Validade regular"))))))</f>
        <v/>
      </c>
      <c r="O129" s="30">
        <f>IF($A129="","",IFERROR(IF(OR($J129="",$D129="",$G129="",$H129=""),"Revisar cadastro",IF($J129=0,"Sem excesso",IF(OR(AND($I129&lt;&gt;"",$M129&lt;='Parâmetros'!$B$4),$G129&gt;='Parâmetros'!$B$7),"Crítica",IF(OR(AND($I129&lt;&gt;"",$M129&lt;='Parâmetros'!$B$5),$G129&gt;='Parâmetros'!$B$6,$L129&gt;='Parâmetros'!$B$9),"Alta",IF(OR($L129&gt;='Parâmetros'!$B$8,AND($K129&lt;&gt;"",$K129&gt;='Parâmetros'!$B$10)),"Média","Baixa"))))),"Revisar cadastro"))</f>
        <v/>
      </c>
      <c r="P129" s="30">
        <f>IF($A129="","",IFERROR(IF($J129="","Revisar cadastro",IF($J129=0,"Sem ação",IF(AND($I129&lt;&gt;"",$M129&lt;0),"Segregar para avaliação interna",IF(AND($I129&lt;&gt;"",$M129&lt;='Parâmetros'!$B$4),"Liquidação imediata",IF($D129="Descontinuado","Liquidação de ponta",IF(AND($I129&lt;&gt;"",$M129&lt;='Parâmetros'!$B$5),"Campanha promocional",IF($D129="Sazonal","Campanha promocional",IF($G129&gt;='Parâmetros'!$B$7,"Suspender reposição",IF($L129&gt;='Parâmetros'!$B$9,"Campanha promocional","Reduzir próxima compra"))))))))),"Revisar cadastro"))</f>
        <v/>
      </c>
      <c r="Q129" s="22" t="n"/>
      <c r="R129" s="22" t="n"/>
      <c r="S129" s="26" t="n"/>
      <c r="T129" s="22" t="n"/>
      <c r="U129" s="30">
        <f>IF($A129="","",IF(COUNTIF($A$6:$A$155,$A129)&gt;1,"SKU duplicado",IF(OR($B129="",$C129="",$D129="",$E129="",$F129="",$G129="",$H129=""),"Preencher campos obrigatórios",IF($H129=0,"Revisar custo unitário",IF(AND($J129&gt;0,$I129&lt;&gt;"",$M129&lt;0),"Validade vencida",IF(AND($J129&gt;0,$Q129=""),"Definir destinação",IF(AND($J129&gt;0,$Q129&lt;&gt;"",$S129=""),"Informar data da decisão",IF(AND($J129&gt;0,OR($R129="",$R129="Não iniciada")),"Ação pendente",IF(AND($J129=0,$Q129&lt;&gt;"",$Q129&lt;&gt;"Sem ação"),"Revisar destinação","OK")))))))))</f>
        <v/>
      </c>
    </row>
    <row r="130" ht="24" customHeight="1">
      <c r="A130" s="22" t="n"/>
      <c r="B130" s="22" t="n"/>
      <c r="C130" s="22" t="n"/>
      <c r="D130" s="22" t="n"/>
      <c r="E130" s="23" t="n"/>
      <c r="F130" s="23" t="n"/>
      <c r="G130" s="41" t="n"/>
      <c r="H130" s="25" t="n"/>
      <c r="I130" s="26" t="n"/>
      <c r="J130" s="27">
        <f>IF($A130="","",IF(OR($E130="",$F130=""),"",IFERROR(MAX($E130-$F130,0),"")))</f>
        <v/>
      </c>
      <c r="K130" s="42">
        <f>IF($A130="","",IF(OR($J130="",$F130&lt;=0),"",IFERROR($J130/$F130,"")))</f>
        <v/>
      </c>
      <c r="L130" s="29">
        <f>IF($A130="","",IF(OR($J130="",$H130=""),"",IFERROR($J130*$H130,"")))</f>
        <v/>
      </c>
      <c r="M130" s="27">
        <f>IF($A130="","",IF($I130="","",IFERROR($I130-'Parâmetros'!$B$3,"")))</f>
        <v/>
      </c>
      <c r="N130" s="30">
        <f>IF($A130="","",IF($I130="","Sem validade informada",IF($M130="","Revisar validade",IF($M130&lt;0,"Vencida",IF($M130&lt;='Parâmetros'!$B$4,"Validade crítica",IF($M130&lt;='Parâmetros'!$B$5,"Validade em atenção","Validade regular"))))))</f>
        <v/>
      </c>
      <c r="O130" s="30">
        <f>IF($A130="","",IFERROR(IF(OR($J130="",$D130="",$G130="",$H130=""),"Revisar cadastro",IF($J130=0,"Sem excesso",IF(OR(AND($I130&lt;&gt;"",$M130&lt;='Parâmetros'!$B$4),$G130&gt;='Parâmetros'!$B$7),"Crítica",IF(OR(AND($I130&lt;&gt;"",$M130&lt;='Parâmetros'!$B$5),$G130&gt;='Parâmetros'!$B$6,$L130&gt;='Parâmetros'!$B$9),"Alta",IF(OR($L130&gt;='Parâmetros'!$B$8,AND($K130&lt;&gt;"",$K130&gt;='Parâmetros'!$B$10)),"Média","Baixa"))))),"Revisar cadastro"))</f>
        <v/>
      </c>
      <c r="P130" s="30">
        <f>IF($A130="","",IFERROR(IF($J130="","Revisar cadastro",IF($J130=0,"Sem ação",IF(AND($I130&lt;&gt;"",$M130&lt;0),"Segregar para avaliação interna",IF(AND($I130&lt;&gt;"",$M130&lt;='Parâmetros'!$B$4),"Liquidação imediata",IF($D130="Descontinuado","Liquidação de ponta",IF(AND($I130&lt;&gt;"",$M130&lt;='Parâmetros'!$B$5),"Campanha promocional",IF($D130="Sazonal","Campanha promocional",IF($G130&gt;='Parâmetros'!$B$7,"Suspender reposição",IF($L130&gt;='Parâmetros'!$B$9,"Campanha promocional","Reduzir próxima compra"))))))))),"Revisar cadastro"))</f>
        <v/>
      </c>
      <c r="Q130" s="22" t="n"/>
      <c r="R130" s="22" t="n"/>
      <c r="S130" s="26" t="n"/>
      <c r="T130" s="22" t="n"/>
      <c r="U130" s="30">
        <f>IF($A130="","",IF(COUNTIF($A$6:$A$155,$A130)&gt;1,"SKU duplicado",IF(OR($B130="",$C130="",$D130="",$E130="",$F130="",$G130="",$H130=""),"Preencher campos obrigatórios",IF($H130=0,"Revisar custo unitário",IF(AND($J130&gt;0,$I130&lt;&gt;"",$M130&lt;0),"Validade vencida",IF(AND($J130&gt;0,$Q130=""),"Definir destinação",IF(AND($J130&gt;0,$Q130&lt;&gt;"",$S130=""),"Informar data da decisão",IF(AND($J130&gt;0,OR($R130="",$R130="Não iniciada")),"Ação pendente",IF(AND($J130=0,$Q130&lt;&gt;"",$Q130&lt;&gt;"Sem ação"),"Revisar destinação","OK")))))))))</f>
        <v/>
      </c>
    </row>
    <row r="131" ht="24" customHeight="1">
      <c r="A131" s="22" t="n"/>
      <c r="B131" s="22" t="n"/>
      <c r="C131" s="22" t="n"/>
      <c r="D131" s="22" t="n"/>
      <c r="E131" s="23" t="n"/>
      <c r="F131" s="23" t="n"/>
      <c r="G131" s="41" t="n"/>
      <c r="H131" s="25" t="n"/>
      <c r="I131" s="26" t="n"/>
      <c r="J131" s="27">
        <f>IF($A131="","",IF(OR($E131="",$F131=""),"",IFERROR(MAX($E131-$F131,0),"")))</f>
        <v/>
      </c>
      <c r="K131" s="42">
        <f>IF($A131="","",IF(OR($J131="",$F131&lt;=0),"",IFERROR($J131/$F131,"")))</f>
        <v/>
      </c>
      <c r="L131" s="29">
        <f>IF($A131="","",IF(OR($J131="",$H131=""),"",IFERROR($J131*$H131,"")))</f>
        <v/>
      </c>
      <c r="M131" s="27">
        <f>IF($A131="","",IF($I131="","",IFERROR($I131-'Parâmetros'!$B$3,"")))</f>
        <v/>
      </c>
      <c r="N131" s="30">
        <f>IF($A131="","",IF($I131="","Sem validade informada",IF($M131="","Revisar validade",IF($M131&lt;0,"Vencida",IF($M131&lt;='Parâmetros'!$B$4,"Validade crítica",IF($M131&lt;='Parâmetros'!$B$5,"Validade em atenção","Validade regular"))))))</f>
        <v/>
      </c>
      <c r="O131" s="30">
        <f>IF($A131="","",IFERROR(IF(OR($J131="",$D131="",$G131="",$H131=""),"Revisar cadastro",IF($J131=0,"Sem excesso",IF(OR(AND($I131&lt;&gt;"",$M131&lt;='Parâmetros'!$B$4),$G131&gt;='Parâmetros'!$B$7),"Crítica",IF(OR(AND($I131&lt;&gt;"",$M131&lt;='Parâmetros'!$B$5),$G131&gt;='Parâmetros'!$B$6,$L131&gt;='Parâmetros'!$B$9),"Alta",IF(OR($L131&gt;='Parâmetros'!$B$8,AND($K131&lt;&gt;"",$K131&gt;='Parâmetros'!$B$10)),"Média","Baixa"))))),"Revisar cadastro"))</f>
        <v/>
      </c>
      <c r="P131" s="30">
        <f>IF($A131="","",IFERROR(IF($J131="","Revisar cadastro",IF($J131=0,"Sem ação",IF(AND($I131&lt;&gt;"",$M131&lt;0),"Segregar para avaliação interna",IF(AND($I131&lt;&gt;"",$M131&lt;='Parâmetros'!$B$4),"Liquidação imediata",IF($D131="Descontinuado","Liquidação de ponta",IF(AND($I131&lt;&gt;"",$M131&lt;='Parâmetros'!$B$5),"Campanha promocional",IF($D131="Sazonal","Campanha promocional",IF($G131&gt;='Parâmetros'!$B$7,"Suspender reposição",IF($L131&gt;='Parâmetros'!$B$9,"Campanha promocional","Reduzir próxima compra"))))))))),"Revisar cadastro"))</f>
        <v/>
      </c>
      <c r="Q131" s="22" t="n"/>
      <c r="R131" s="22" t="n"/>
      <c r="S131" s="26" t="n"/>
      <c r="T131" s="22" t="n"/>
      <c r="U131" s="30">
        <f>IF($A131="","",IF(COUNTIF($A$6:$A$155,$A131)&gt;1,"SKU duplicado",IF(OR($B131="",$C131="",$D131="",$E131="",$F131="",$G131="",$H131=""),"Preencher campos obrigatórios",IF($H131=0,"Revisar custo unitário",IF(AND($J131&gt;0,$I131&lt;&gt;"",$M131&lt;0),"Validade vencida",IF(AND($J131&gt;0,$Q131=""),"Definir destinação",IF(AND($J131&gt;0,$Q131&lt;&gt;"",$S131=""),"Informar data da decisão",IF(AND($J131&gt;0,OR($R131="",$R131="Não iniciada")),"Ação pendente",IF(AND($J131=0,$Q131&lt;&gt;"",$Q131&lt;&gt;"Sem ação"),"Revisar destinação","OK")))))))))</f>
        <v/>
      </c>
    </row>
    <row r="132" ht="24" customHeight="1">
      <c r="A132" s="22" t="n"/>
      <c r="B132" s="22" t="n"/>
      <c r="C132" s="22" t="n"/>
      <c r="D132" s="22" t="n"/>
      <c r="E132" s="23" t="n"/>
      <c r="F132" s="23" t="n"/>
      <c r="G132" s="41" t="n"/>
      <c r="H132" s="25" t="n"/>
      <c r="I132" s="26" t="n"/>
      <c r="J132" s="27">
        <f>IF($A132="","",IF(OR($E132="",$F132=""),"",IFERROR(MAX($E132-$F132,0),"")))</f>
        <v/>
      </c>
      <c r="K132" s="42">
        <f>IF($A132="","",IF(OR($J132="",$F132&lt;=0),"",IFERROR($J132/$F132,"")))</f>
        <v/>
      </c>
      <c r="L132" s="29">
        <f>IF($A132="","",IF(OR($J132="",$H132=""),"",IFERROR($J132*$H132,"")))</f>
        <v/>
      </c>
      <c r="M132" s="27">
        <f>IF($A132="","",IF($I132="","",IFERROR($I132-'Parâmetros'!$B$3,"")))</f>
        <v/>
      </c>
      <c r="N132" s="30">
        <f>IF($A132="","",IF($I132="","Sem validade informada",IF($M132="","Revisar validade",IF($M132&lt;0,"Vencida",IF($M132&lt;='Parâmetros'!$B$4,"Validade crítica",IF($M132&lt;='Parâmetros'!$B$5,"Validade em atenção","Validade regular"))))))</f>
        <v/>
      </c>
      <c r="O132" s="30">
        <f>IF($A132="","",IFERROR(IF(OR($J132="",$D132="",$G132="",$H132=""),"Revisar cadastro",IF($J132=0,"Sem excesso",IF(OR(AND($I132&lt;&gt;"",$M132&lt;='Parâmetros'!$B$4),$G132&gt;='Parâmetros'!$B$7),"Crítica",IF(OR(AND($I132&lt;&gt;"",$M132&lt;='Parâmetros'!$B$5),$G132&gt;='Parâmetros'!$B$6,$L132&gt;='Parâmetros'!$B$9),"Alta",IF(OR($L132&gt;='Parâmetros'!$B$8,AND($K132&lt;&gt;"",$K132&gt;='Parâmetros'!$B$10)),"Média","Baixa"))))),"Revisar cadastro"))</f>
        <v/>
      </c>
      <c r="P132" s="30">
        <f>IF($A132="","",IFERROR(IF($J132="","Revisar cadastro",IF($J132=0,"Sem ação",IF(AND($I132&lt;&gt;"",$M132&lt;0),"Segregar para avaliação interna",IF(AND($I132&lt;&gt;"",$M132&lt;='Parâmetros'!$B$4),"Liquidação imediata",IF($D132="Descontinuado","Liquidação de ponta",IF(AND($I132&lt;&gt;"",$M132&lt;='Parâmetros'!$B$5),"Campanha promocional",IF($D132="Sazonal","Campanha promocional",IF($G132&gt;='Parâmetros'!$B$7,"Suspender reposição",IF($L132&gt;='Parâmetros'!$B$9,"Campanha promocional","Reduzir próxima compra"))))))))),"Revisar cadastro"))</f>
        <v/>
      </c>
      <c r="Q132" s="22" t="n"/>
      <c r="R132" s="22" t="n"/>
      <c r="S132" s="26" t="n"/>
      <c r="T132" s="22" t="n"/>
      <c r="U132" s="30">
        <f>IF($A132="","",IF(COUNTIF($A$6:$A$155,$A132)&gt;1,"SKU duplicado",IF(OR($B132="",$C132="",$D132="",$E132="",$F132="",$G132="",$H132=""),"Preencher campos obrigatórios",IF($H132=0,"Revisar custo unitário",IF(AND($J132&gt;0,$I132&lt;&gt;"",$M132&lt;0),"Validade vencida",IF(AND($J132&gt;0,$Q132=""),"Definir destinação",IF(AND($J132&gt;0,$Q132&lt;&gt;"",$S132=""),"Informar data da decisão",IF(AND($J132&gt;0,OR($R132="",$R132="Não iniciada")),"Ação pendente",IF(AND($J132=0,$Q132&lt;&gt;"",$Q132&lt;&gt;"Sem ação"),"Revisar destinação","OK")))))))))</f>
        <v/>
      </c>
    </row>
    <row r="133" ht="24" customHeight="1">
      <c r="A133" s="22" t="n"/>
      <c r="B133" s="22" t="n"/>
      <c r="C133" s="22" t="n"/>
      <c r="D133" s="22" t="n"/>
      <c r="E133" s="23" t="n"/>
      <c r="F133" s="23" t="n"/>
      <c r="G133" s="41" t="n"/>
      <c r="H133" s="25" t="n"/>
      <c r="I133" s="26" t="n"/>
      <c r="J133" s="27">
        <f>IF($A133="","",IF(OR($E133="",$F133=""),"",IFERROR(MAX($E133-$F133,0),"")))</f>
        <v/>
      </c>
      <c r="K133" s="42">
        <f>IF($A133="","",IF(OR($J133="",$F133&lt;=0),"",IFERROR($J133/$F133,"")))</f>
        <v/>
      </c>
      <c r="L133" s="29">
        <f>IF($A133="","",IF(OR($J133="",$H133=""),"",IFERROR($J133*$H133,"")))</f>
        <v/>
      </c>
      <c r="M133" s="27">
        <f>IF($A133="","",IF($I133="","",IFERROR($I133-'Parâmetros'!$B$3,"")))</f>
        <v/>
      </c>
      <c r="N133" s="30">
        <f>IF($A133="","",IF($I133="","Sem validade informada",IF($M133="","Revisar validade",IF($M133&lt;0,"Vencida",IF($M133&lt;='Parâmetros'!$B$4,"Validade crítica",IF($M133&lt;='Parâmetros'!$B$5,"Validade em atenção","Validade regular"))))))</f>
        <v/>
      </c>
      <c r="O133" s="30">
        <f>IF($A133="","",IFERROR(IF(OR($J133="",$D133="",$G133="",$H133=""),"Revisar cadastro",IF($J133=0,"Sem excesso",IF(OR(AND($I133&lt;&gt;"",$M133&lt;='Parâmetros'!$B$4),$G133&gt;='Parâmetros'!$B$7),"Crítica",IF(OR(AND($I133&lt;&gt;"",$M133&lt;='Parâmetros'!$B$5),$G133&gt;='Parâmetros'!$B$6,$L133&gt;='Parâmetros'!$B$9),"Alta",IF(OR($L133&gt;='Parâmetros'!$B$8,AND($K133&lt;&gt;"",$K133&gt;='Parâmetros'!$B$10)),"Média","Baixa"))))),"Revisar cadastro"))</f>
        <v/>
      </c>
      <c r="P133" s="30">
        <f>IF($A133="","",IFERROR(IF($J133="","Revisar cadastro",IF($J133=0,"Sem ação",IF(AND($I133&lt;&gt;"",$M133&lt;0),"Segregar para avaliação interna",IF(AND($I133&lt;&gt;"",$M133&lt;='Parâmetros'!$B$4),"Liquidação imediata",IF($D133="Descontinuado","Liquidação de ponta",IF(AND($I133&lt;&gt;"",$M133&lt;='Parâmetros'!$B$5),"Campanha promocional",IF($D133="Sazonal","Campanha promocional",IF($G133&gt;='Parâmetros'!$B$7,"Suspender reposição",IF($L133&gt;='Parâmetros'!$B$9,"Campanha promocional","Reduzir próxima compra"))))))))),"Revisar cadastro"))</f>
        <v/>
      </c>
      <c r="Q133" s="22" t="n"/>
      <c r="R133" s="22" t="n"/>
      <c r="S133" s="26" t="n"/>
      <c r="T133" s="22" t="n"/>
      <c r="U133" s="30">
        <f>IF($A133="","",IF(COUNTIF($A$6:$A$155,$A133)&gt;1,"SKU duplicado",IF(OR($B133="",$C133="",$D133="",$E133="",$F133="",$G133="",$H133=""),"Preencher campos obrigatórios",IF($H133=0,"Revisar custo unitário",IF(AND($J133&gt;0,$I133&lt;&gt;"",$M133&lt;0),"Validade vencida",IF(AND($J133&gt;0,$Q133=""),"Definir destinação",IF(AND($J133&gt;0,$Q133&lt;&gt;"",$S133=""),"Informar data da decisão",IF(AND($J133&gt;0,OR($R133="",$R133="Não iniciada")),"Ação pendente",IF(AND($J133=0,$Q133&lt;&gt;"",$Q133&lt;&gt;"Sem ação"),"Revisar destinação","OK")))))))))</f>
        <v/>
      </c>
    </row>
    <row r="134" ht="24" customHeight="1">
      <c r="A134" s="22" t="n"/>
      <c r="B134" s="22" t="n"/>
      <c r="C134" s="22" t="n"/>
      <c r="D134" s="22" t="n"/>
      <c r="E134" s="23" t="n"/>
      <c r="F134" s="23" t="n"/>
      <c r="G134" s="41" t="n"/>
      <c r="H134" s="25" t="n"/>
      <c r="I134" s="26" t="n"/>
      <c r="J134" s="27">
        <f>IF($A134="","",IF(OR($E134="",$F134=""),"",IFERROR(MAX($E134-$F134,0),"")))</f>
        <v/>
      </c>
      <c r="K134" s="42">
        <f>IF($A134="","",IF(OR($J134="",$F134&lt;=0),"",IFERROR($J134/$F134,"")))</f>
        <v/>
      </c>
      <c r="L134" s="29">
        <f>IF($A134="","",IF(OR($J134="",$H134=""),"",IFERROR($J134*$H134,"")))</f>
        <v/>
      </c>
      <c r="M134" s="27">
        <f>IF($A134="","",IF($I134="","",IFERROR($I134-'Parâmetros'!$B$3,"")))</f>
        <v/>
      </c>
      <c r="N134" s="30">
        <f>IF($A134="","",IF($I134="","Sem validade informada",IF($M134="","Revisar validade",IF($M134&lt;0,"Vencida",IF($M134&lt;='Parâmetros'!$B$4,"Validade crítica",IF($M134&lt;='Parâmetros'!$B$5,"Validade em atenção","Validade regular"))))))</f>
        <v/>
      </c>
      <c r="O134" s="30">
        <f>IF($A134="","",IFERROR(IF(OR($J134="",$D134="",$G134="",$H134=""),"Revisar cadastro",IF($J134=0,"Sem excesso",IF(OR(AND($I134&lt;&gt;"",$M134&lt;='Parâmetros'!$B$4),$G134&gt;='Parâmetros'!$B$7),"Crítica",IF(OR(AND($I134&lt;&gt;"",$M134&lt;='Parâmetros'!$B$5),$G134&gt;='Parâmetros'!$B$6,$L134&gt;='Parâmetros'!$B$9),"Alta",IF(OR($L134&gt;='Parâmetros'!$B$8,AND($K134&lt;&gt;"",$K134&gt;='Parâmetros'!$B$10)),"Média","Baixa"))))),"Revisar cadastro"))</f>
        <v/>
      </c>
      <c r="P134" s="30">
        <f>IF($A134="","",IFERROR(IF($J134="","Revisar cadastro",IF($J134=0,"Sem ação",IF(AND($I134&lt;&gt;"",$M134&lt;0),"Segregar para avaliação interna",IF(AND($I134&lt;&gt;"",$M134&lt;='Parâmetros'!$B$4),"Liquidação imediata",IF($D134="Descontinuado","Liquidação de ponta",IF(AND($I134&lt;&gt;"",$M134&lt;='Parâmetros'!$B$5),"Campanha promocional",IF($D134="Sazonal","Campanha promocional",IF($G134&gt;='Parâmetros'!$B$7,"Suspender reposição",IF($L134&gt;='Parâmetros'!$B$9,"Campanha promocional","Reduzir próxima compra"))))))))),"Revisar cadastro"))</f>
        <v/>
      </c>
      <c r="Q134" s="22" t="n"/>
      <c r="R134" s="22" t="n"/>
      <c r="S134" s="26" t="n"/>
      <c r="T134" s="22" t="n"/>
      <c r="U134" s="30">
        <f>IF($A134="","",IF(COUNTIF($A$6:$A$155,$A134)&gt;1,"SKU duplicado",IF(OR($B134="",$C134="",$D134="",$E134="",$F134="",$G134="",$H134=""),"Preencher campos obrigatórios",IF($H134=0,"Revisar custo unitário",IF(AND($J134&gt;0,$I134&lt;&gt;"",$M134&lt;0),"Validade vencida",IF(AND($J134&gt;0,$Q134=""),"Definir destinação",IF(AND($J134&gt;0,$Q134&lt;&gt;"",$S134=""),"Informar data da decisão",IF(AND($J134&gt;0,OR($R134="",$R134="Não iniciada")),"Ação pendente",IF(AND($J134=0,$Q134&lt;&gt;"",$Q134&lt;&gt;"Sem ação"),"Revisar destinação","OK")))))))))</f>
        <v/>
      </c>
    </row>
    <row r="135" ht="24" customHeight="1">
      <c r="A135" s="22" t="n"/>
      <c r="B135" s="22" t="n"/>
      <c r="C135" s="22" t="n"/>
      <c r="D135" s="22" t="n"/>
      <c r="E135" s="23" t="n"/>
      <c r="F135" s="23" t="n"/>
      <c r="G135" s="41" t="n"/>
      <c r="H135" s="25" t="n"/>
      <c r="I135" s="26" t="n"/>
      <c r="J135" s="27">
        <f>IF($A135="","",IF(OR($E135="",$F135=""),"",IFERROR(MAX($E135-$F135,0),"")))</f>
        <v/>
      </c>
      <c r="K135" s="42">
        <f>IF($A135="","",IF(OR($J135="",$F135&lt;=0),"",IFERROR($J135/$F135,"")))</f>
        <v/>
      </c>
      <c r="L135" s="29">
        <f>IF($A135="","",IF(OR($J135="",$H135=""),"",IFERROR($J135*$H135,"")))</f>
        <v/>
      </c>
      <c r="M135" s="27">
        <f>IF($A135="","",IF($I135="","",IFERROR($I135-'Parâmetros'!$B$3,"")))</f>
        <v/>
      </c>
      <c r="N135" s="30">
        <f>IF($A135="","",IF($I135="","Sem validade informada",IF($M135="","Revisar validade",IF($M135&lt;0,"Vencida",IF($M135&lt;='Parâmetros'!$B$4,"Validade crítica",IF($M135&lt;='Parâmetros'!$B$5,"Validade em atenção","Validade regular"))))))</f>
        <v/>
      </c>
      <c r="O135" s="30">
        <f>IF($A135="","",IFERROR(IF(OR($J135="",$D135="",$G135="",$H135=""),"Revisar cadastro",IF($J135=0,"Sem excesso",IF(OR(AND($I135&lt;&gt;"",$M135&lt;='Parâmetros'!$B$4),$G135&gt;='Parâmetros'!$B$7),"Crítica",IF(OR(AND($I135&lt;&gt;"",$M135&lt;='Parâmetros'!$B$5),$G135&gt;='Parâmetros'!$B$6,$L135&gt;='Parâmetros'!$B$9),"Alta",IF(OR($L135&gt;='Parâmetros'!$B$8,AND($K135&lt;&gt;"",$K135&gt;='Parâmetros'!$B$10)),"Média","Baixa"))))),"Revisar cadastro"))</f>
        <v/>
      </c>
      <c r="P135" s="30">
        <f>IF($A135="","",IFERROR(IF($J135="","Revisar cadastro",IF($J135=0,"Sem ação",IF(AND($I135&lt;&gt;"",$M135&lt;0),"Segregar para avaliação interna",IF(AND($I135&lt;&gt;"",$M135&lt;='Parâmetros'!$B$4),"Liquidação imediata",IF($D135="Descontinuado","Liquidação de ponta",IF(AND($I135&lt;&gt;"",$M135&lt;='Parâmetros'!$B$5),"Campanha promocional",IF($D135="Sazonal","Campanha promocional",IF($G135&gt;='Parâmetros'!$B$7,"Suspender reposição",IF($L135&gt;='Parâmetros'!$B$9,"Campanha promocional","Reduzir próxima compra"))))))))),"Revisar cadastro"))</f>
        <v/>
      </c>
      <c r="Q135" s="22" t="n"/>
      <c r="R135" s="22" t="n"/>
      <c r="S135" s="26" t="n"/>
      <c r="T135" s="22" t="n"/>
      <c r="U135" s="30">
        <f>IF($A135="","",IF(COUNTIF($A$6:$A$155,$A135)&gt;1,"SKU duplicado",IF(OR($B135="",$C135="",$D135="",$E135="",$F135="",$G135="",$H135=""),"Preencher campos obrigatórios",IF($H135=0,"Revisar custo unitário",IF(AND($J135&gt;0,$I135&lt;&gt;"",$M135&lt;0),"Validade vencida",IF(AND($J135&gt;0,$Q135=""),"Definir destinação",IF(AND($J135&gt;0,$Q135&lt;&gt;"",$S135=""),"Informar data da decisão",IF(AND($J135&gt;0,OR($R135="",$R135="Não iniciada")),"Ação pendente",IF(AND($J135=0,$Q135&lt;&gt;"",$Q135&lt;&gt;"Sem ação"),"Revisar destinação","OK")))))))))</f>
        <v/>
      </c>
    </row>
    <row r="136" ht="24" customHeight="1">
      <c r="A136" s="22" t="n"/>
      <c r="B136" s="22" t="n"/>
      <c r="C136" s="22" t="n"/>
      <c r="D136" s="22" t="n"/>
      <c r="E136" s="23" t="n"/>
      <c r="F136" s="23" t="n"/>
      <c r="G136" s="41" t="n"/>
      <c r="H136" s="25" t="n"/>
      <c r="I136" s="26" t="n"/>
      <c r="J136" s="27">
        <f>IF($A136="","",IF(OR($E136="",$F136=""),"",IFERROR(MAX($E136-$F136,0),"")))</f>
        <v/>
      </c>
      <c r="K136" s="42">
        <f>IF($A136="","",IF(OR($J136="",$F136&lt;=0),"",IFERROR($J136/$F136,"")))</f>
        <v/>
      </c>
      <c r="L136" s="29">
        <f>IF($A136="","",IF(OR($J136="",$H136=""),"",IFERROR($J136*$H136,"")))</f>
        <v/>
      </c>
      <c r="M136" s="27">
        <f>IF($A136="","",IF($I136="","",IFERROR($I136-'Parâmetros'!$B$3,"")))</f>
        <v/>
      </c>
      <c r="N136" s="30">
        <f>IF($A136="","",IF($I136="","Sem validade informada",IF($M136="","Revisar validade",IF($M136&lt;0,"Vencida",IF($M136&lt;='Parâmetros'!$B$4,"Validade crítica",IF($M136&lt;='Parâmetros'!$B$5,"Validade em atenção","Validade regular"))))))</f>
        <v/>
      </c>
      <c r="O136" s="30">
        <f>IF($A136="","",IFERROR(IF(OR($J136="",$D136="",$G136="",$H136=""),"Revisar cadastro",IF($J136=0,"Sem excesso",IF(OR(AND($I136&lt;&gt;"",$M136&lt;='Parâmetros'!$B$4),$G136&gt;='Parâmetros'!$B$7),"Crítica",IF(OR(AND($I136&lt;&gt;"",$M136&lt;='Parâmetros'!$B$5),$G136&gt;='Parâmetros'!$B$6,$L136&gt;='Parâmetros'!$B$9),"Alta",IF(OR($L136&gt;='Parâmetros'!$B$8,AND($K136&lt;&gt;"",$K136&gt;='Parâmetros'!$B$10)),"Média","Baixa"))))),"Revisar cadastro"))</f>
        <v/>
      </c>
      <c r="P136" s="30">
        <f>IF($A136="","",IFERROR(IF($J136="","Revisar cadastro",IF($J136=0,"Sem ação",IF(AND($I136&lt;&gt;"",$M136&lt;0),"Segregar para avaliação interna",IF(AND($I136&lt;&gt;"",$M136&lt;='Parâmetros'!$B$4),"Liquidação imediata",IF($D136="Descontinuado","Liquidação de ponta",IF(AND($I136&lt;&gt;"",$M136&lt;='Parâmetros'!$B$5),"Campanha promocional",IF($D136="Sazonal","Campanha promocional",IF($G136&gt;='Parâmetros'!$B$7,"Suspender reposição",IF($L136&gt;='Parâmetros'!$B$9,"Campanha promocional","Reduzir próxima compra"))))))))),"Revisar cadastro"))</f>
        <v/>
      </c>
      <c r="Q136" s="22" t="n"/>
      <c r="R136" s="22" t="n"/>
      <c r="S136" s="26" t="n"/>
      <c r="T136" s="22" t="n"/>
      <c r="U136" s="30">
        <f>IF($A136="","",IF(COUNTIF($A$6:$A$155,$A136)&gt;1,"SKU duplicado",IF(OR($B136="",$C136="",$D136="",$E136="",$F136="",$G136="",$H136=""),"Preencher campos obrigatórios",IF($H136=0,"Revisar custo unitário",IF(AND($J136&gt;0,$I136&lt;&gt;"",$M136&lt;0),"Validade vencida",IF(AND($J136&gt;0,$Q136=""),"Definir destinação",IF(AND($J136&gt;0,$Q136&lt;&gt;"",$S136=""),"Informar data da decisão",IF(AND($J136&gt;0,OR($R136="",$R136="Não iniciada")),"Ação pendente",IF(AND($J136=0,$Q136&lt;&gt;"",$Q136&lt;&gt;"Sem ação"),"Revisar destinação","OK")))))))))</f>
        <v/>
      </c>
    </row>
    <row r="137" ht="24" customHeight="1">
      <c r="A137" s="22" t="n"/>
      <c r="B137" s="22" t="n"/>
      <c r="C137" s="22" t="n"/>
      <c r="D137" s="22" t="n"/>
      <c r="E137" s="23" t="n"/>
      <c r="F137" s="23" t="n"/>
      <c r="G137" s="41" t="n"/>
      <c r="H137" s="25" t="n"/>
      <c r="I137" s="26" t="n"/>
      <c r="J137" s="27">
        <f>IF($A137="","",IF(OR($E137="",$F137=""),"",IFERROR(MAX($E137-$F137,0),"")))</f>
        <v/>
      </c>
      <c r="K137" s="42">
        <f>IF($A137="","",IF(OR($J137="",$F137&lt;=0),"",IFERROR($J137/$F137,"")))</f>
        <v/>
      </c>
      <c r="L137" s="29">
        <f>IF($A137="","",IF(OR($J137="",$H137=""),"",IFERROR($J137*$H137,"")))</f>
        <v/>
      </c>
      <c r="M137" s="27">
        <f>IF($A137="","",IF($I137="","",IFERROR($I137-'Parâmetros'!$B$3,"")))</f>
        <v/>
      </c>
      <c r="N137" s="30">
        <f>IF($A137="","",IF($I137="","Sem validade informada",IF($M137="","Revisar validade",IF($M137&lt;0,"Vencida",IF($M137&lt;='Parâmetros'!$B$4,"Validade crítica",IF($M137&lt;='Parâmetros'!$B$5,"Validade em atenção","Validade regular"))))))</f>
        <v/>
      </c>
      <c r="O137" s="30">
        <f>IF($A137="","",IFERROR(IF(OR($J137="",$D137="",$G137="",$H137=""),"Revisar cadastro",IF($J137=0,"Sem excesso",IF(OR(AND($I137&lt;&gt;"",$M137&lt;='Parâmetros'!$B$4),$G137&gt;='Parâmetros'!$B$7),"Crítica",IF(OR(AND($I137&lt;&gt;"",$M137&lt;='Parâmetros'!$B$5),$G137&gt;='Parâmetros'!$B$6,$L137&gt;='Parâmetros'!$B$9),"Alta",IF(OR($L137&gt;='Parâmetros'!$B$8,AND($K137&lt;&gt;"",$K137&gt;='Parâmetros'!$B$10)),"Média","Baixa"))))),"Revisar cadastro"))</f>
        <v/>
      </c>
      <c r="P137" s="30">
        <f>IF($A137="","",IFERROR(IF($J137="","Revisar cadastro",IF($J137=0,"Sem ação",IF(AND($I137&lt;&gt;"",$M137&lt;0),"Segregar para avaliação interna",IF(AND($I137&lt;&gt;"",$M137&lt;='Parâmetros'!$B$4),"Liquidação imediata",IF($D137="Descontinuado","Liquidação de ponta",IF(AND($I137&lt;&gt;"",$M137&lt;='Parâmetros'!$B$5),"Campanha promocional",IF($D137="Sazonal","Campanha promocional",IF($G137&gt;='Parâmetros'!$B$7,"Suspender reposição",IF($L137&gt;='Parâmetros'!$B$9,"Campanha promocional","Reduzir próxima compra"))))))))),"Revisar cadastro"))</f>
        <v/>
      </c>
      <c r="Q137" s="22" t="n"/>
      <c r="R137" s="22" t="n"/>
      <c r="S137" s="26" t="n"/>
      <c r="T137" s="22" t="n"/>
      <c r="U137" s="30">
        <f>IF($A137="","",IF(COUNTIF($A$6:$A$155,$A137)&gt;1,"SKU duplicado",IF(OR($B137="",$C137="",$D137="",$E137="",$F137="",$G137="",$H137=""),"Preencher campos obrigatórios",IF($H137=0,"Revisar custo unitário",IF(AND($J137&gt;0,$I137&lt;&gt;"",$M137&lt;0),"Validade vencida",IF(AND($J137&gt;0,$Q137=""),"Definir destinação",IF(AND($J137&gt;0,$Q137&lt;&gt;"",$S137=""),"Informar data da decisão",IF(AND($J137&gt;0,OR($R137="",$R137="Não iniciada")),"Ação pendente",IF(AND($J137=0,$Q137&lt;&gt;"",$Q137&lt;&gt;"Sem ação"),"Revisar destinação","OK")))))))))</f>
        <v/>
      </c>
    </row>
    <row r="138" ht="24" customHeight="1">
      <c r="A138" s="22" t="n"/>
      <c r="B138" s="22" t="n"/>
      <c r="C138" s="22" t="n"/>
      <c r="D138" s="22" t="n"/>
      <c r="E138" s="23" t="n"/>
      <c r="F138" s="23" t="n"/>
      <c r="G138" s="41" t="n"/>
      <c r="H138" s="25" t="n"/>
      <c r="I138" s="26" t="n"/>
      <c r="J138" s="27">
        <f>IF($A138="","",IF(OR($E138="",$F138=""),"",IFERROR(MAX($E138-$F138,0),"")))</f>
        <v/>
      </c>
      <c r="K138" s="42">
        <f>IF($A138="","",IF(OR($J138="",$F138&lt;=0),"",IFERROR($J138/$F138,"")))</f>
        <v/>
      </c>
      <c r="L138" s="29">
        <f>IF($A138="","",IF(OR($J138="",$H138=""),"",IFERROR($J138*$H138,"")))</f>
        <v/>
      </c>
      <c r="M138" s="27">
        <f>IF($A138="","",IF($I138="","",IFERROR($I138-'Parâmetros'!$B$3,"")))</f>
        <v/>
      </c>
      <c r="N138" s="30">
        <f>IF($A138="","",IF($I138="","Sem validade informada",IF($M138="","Revisar validade",IF($M138&lt;0,"Vencida",IF($M138&lt;='Parâmetros'!$B$4,"Validade crítica",IF($M138&lt;='Parâmetros'!$B$5,"Validade em atenção","Validade regular"))))))</f>
        <v/>
      </c>
      <c r="O138" s="30">
        <f>IF($A138="","",IFERROR(IF(OR($J138="",$D138="",$G138="",$H138=""),"Revisar cadastro",IF($J138=0,"Sem excesso",IF(OR(AND($I138&lt;&gt;"",$M138&lt;='Parâmetros'!$B$4),$G138&gt;='Parâmetros'!$B$7),"Crítica",IF(OR(AND($I138&lt;&gt;"",$M138&lt;='Parâmetros'!$B$5),$G138&gt;='Parâmetros'!$B$6,$L138&gt;='Parâmetros'!$B$9),"Alta",IF(OR($L138&gt;='Parâmetros'!$B$8,AND($K138&lt;&gt;"",$K138&gt;='Parâmetros'!$B$10)),"Média","Baixa"))))),"Revisar cadastro"))</f>
        <v/>
      </c>
      <c r="P138" s="30">
        <f>IF($A138="","",IFERROR(IF($J138="","Revisar cadastro",IF($J138=0,"Sem ação",IF(AND($I138&lt;&gt;"",$M138&lt;0),"Segregar para avaliação interna",IF(AND($I138&lt;&gt;"",$M138&lt;='Parâmetros'!$B$4),"Liquidação imediata",IF($D138="Descontinuado","Liquidação de ponta",IF(AND($I138&lt;&gt;"",$M138&lt;='Parâmetros'!$B$5),"Campanha promocional",IF($D138="Sazonal","Campanha promocional",IF($G138&gt;='Parâmetros'!$B$7,"Suspender reposição",IF($L138&gt;='Parâmetros'!$B$9,"Campanha promocional","Reduzir próxima compra"))))))))),"Revisar cadastro"))</f>
        <v/>
      </c>
      <c r="Q138" s="22" t="n"/>
      <c r="R138" s="22" t="n"/>
      <c r="S138" s="26" t="n"/>
      <c r="T138" s="22" t="n"/>
      <c r="U138" s="30">
        <f>IF($A138="","",IF(COUNTIF($A$6:$A$155,$A138)&gt;1,"SKU duplicado",IF(OR($B138="",$C138="",$D138="",$E138="",$F138="",$G138="",$H138=""),"Preencher campos obrigatórios",IF($H138=0,"Revisar custo unitário",IF(AND($J138&gt;0,$I138&lt;&gt;"",$M138&lt;0),"Validade vencida",IF(AND($J138&gt;0,$Q138=""),"Definir destinação",IF(AND($J138&gt;0,$Q138&lt;&gt;"",$S138=""),"Informar data da decisão",IF(AND($J138&gt;0,OR($R138="",$R138="Não iniciada")),"Ação pendente",IF(AND($J138=0,$Q138&lt;&gt;"",$Q138&lt;&gt;"Sem ação"),"Revisar destinação","OK")))))))))</f>
        <v/>
      </c>
    </row>
    <row r="139" ht="24" customHeight="1">
      <c r="A139" s="22" t="n"/>
      <c r="B139" s="22" t="n"/>
      <c r="C139" s="22" t="n"/>
      <c r="D139" s="22" t="n"/>
      <c r="E139" s="23" t="n"/>
      <c r="F139" s="23" t="n"/>
      <c r="G139" s="41" t="n"/>
      <c r="H139" s="25" t="n"/>
      <c r="I139" s="26" t="n"/>
      <c r="J139" s="27">
        <f>IF($A139="","",IF(OR($E139="",$F139=""),"",IFERROR(MAX($E139-$F139,0),"")))</f>
        <v/>
      </c>
      <c r="K139" s="42">
        <f>IF($A139="","",IF(OR($J139="",$F139&lt;=0),"",IFERROR($J139/$F139,"")))</f>
        <v/>
      </c>
      <c r="L139" s="29">
        <f>IF($A139="","",IF(OR($J139="",$H139=""),"",IFERROR($J139*$H139,"")))</f>
        <v/>
      </c>
      <c r="M139" s="27">
        <f>IF($A139="","",IF($I139="","",IFERROR($I139-'Parâmetros'!$B$3,"")))</f>
        <v/>
      </c>
      <c r="N139" s="30">
        <f>IF($A139="","",IF($I139="","Sem validade informada",IF($M139="","Revisar validade",IF($M139&lt;0,"Vencida",IF($M139&lt;='Parâmetros'!$B$4,"Validade crítica",IF($M139&lt;='Parâmetros'!$B$5,"Validade em atenção","Validade regular"))))))</f>
        <v/>
      </c>
      <c r="O139" s="30">
        <f>IF($A139="","",IFERROR(IF(OR($J139="",$D139="",$G139="",$H139=""),"Revisar cadastro",IF($J139=0,"Sem excesso",IF(OR(AND($I139&lt;&gt;"",$M139&lt;='Parâmetros'!$B$4),$G139&gt;='Parâmetros'!$B$7),"Crítica",IF(OR(AND($I139&lt;&gt;"",$M139&lt;='Parâmetros'!$B$5),$G139&gt;='Parâmetros'!$B$6,$L139&gt;='Parâmetros'!$B$9),"Alta",IF(OR($L139&gt;='Parâmetros'!$B$8,AND($K139&lt;&gt;"",$K139&gt;='Parâmetros'!$B$10)),"Média","Baixa"))))),"Revisar cadastro"))</f>
        <v/>
      </c>
      <c r="P139" s="30">
        <f>IF($A139="","",IFERROR(IF($J139="","Revisar cadastro",IF($J139=0,"Sem ação",IF(AND($I139&lt;&gt;"",$M139&lt;0),"Segregar para avaliação interna",IF(AND($I139&lt;&gt;"",$M139&lt;='Parâmetros'!$B$4),"Liquidação imediata",IF($D139="Descontinuado","Liquidação de ponta",IF(AND($I139&lt;&gt;"",$M139&lt;='Parâmetros'!$B$5),"Campanha promocional",IF($D139="Sazonal","Campanha promocional",IF($G139&gt;='Parâmetros'!$B$7,"Suspender reposição",IF($L139&gt;='Parâmetros'!$B$9,"Campanha promocional","Reduzir próxima compra"))))))))),"Revisar cadastro"))</f>
        <v/>
      </c>
      <c r="Q139" s="22" t="n"/>
      <c r="R139" s="22" t="n"/>
      <c r="S139" s="26" t="n"/>
      <c r="T139" s="22" t="n"/>
      <c r="U139" s="30">
        <f>IF($A139="","",IF(COUNTIF($A$6:$A$155,$A139)&gt;1,"SKU duplicado",IF(OR($B139="",$C139="",$D139="",$E139="",$F139="",$G139="",$H139=""),"Preencher campos obrigatórios",IF($H139=0,"Revisar custo unitário",IF(AND($J139&gt;0,$I139&lt;&gt;"",$M139&lt;0),"Validade vencida",IF(AND($J139&gt;0,$Q139=""),"Definir destinação",IF(AND($J139&gt;0,$Q139&lt;&gt;"",$S139=""),"Informar data da decisão",IF(AND($J139&gt;0,OR($R139="",$R139="Não iniciada")),"Ação pendente",IF(AND($J139=0,$Q139&lt;&gt;"",$Q139&lt;&gt;"Sem ação"),"Revisar destinação","OK")))))))))</f>
        <v/>
      </c>
    </row>
    <row r="140" ht="24" customHeight="1">
      <c r="A140" s="22" t="n"/>
      <c r="B140" s="22" t="n"/>
      <c r="C140" s="22" t="n"/>
      <c r="D140" s="22" t="n"/>
      <c r="E140" s="23" t="n"/>
      <c r="F140" s="23" t="n"/>
      <c r="G140" s="41" t="n"/>
      <c r="H140" s="25" t="n"/>
      <c r="I140" s="26" t="n"/>
      <c r="J140" s="27">
        <f>IF($A140="","",IF(OR($E140="",$F140=""),"",IFERROR(MAX($E140-$F140,0),"")))</f>
        <v/>
      </c>
      <c r="K140" s="42">
        <f>IF($A140="","",IF(OR($J140="",$F140&lt;=0),"",IFERROR($J140/$F140,"")))</f>
        <v/>
      </c>
      <c r="L140" s="29">
        <f>IF($A140="","",IF(OR($J140="",$H140=""),"",IFERROR($J140*$H140,"")))</f>
        <v/>
      </c>
      <c r="M140" s="27">
        <f>IF($A140="","",IF($I140="","",IFERROR($I140-'Parâmetros'!$B$3,"")))</f>
        <v/>
      </c>
      <c r="N140" s="30">
        <f>IF($A140="","",IF($I140="","Sem validade informada",IF($M140="","Revisar validade",IF($M140&lt;0,"Vencida",IF($M140&lt;='Parâmetros'!$B$4,"Validade crítica",IF($M140&lt;='Parâmetros'!$B$5,"Validade em atenção","Validade regular"))))))</f>
        <v/>
      </c>
      <c r="O140" s="30">
        <f>IF($A140="","",IFERROR(IF(OR($J140="",$D140="",$G140="",$H140=""),"Revisar cadastro",IF($J140=0,"Sem excesso",IF(OR(AND($I140&lt;&gt;"",$M140&lt;='Parâmetros'!$B$4),$G140&gt;='Parâmetros'!$B$7),"Crítica",IF(OR(AND($I140&lt;&gt;"",$M140&lt;='Parâmetros'!$B$5),$G140&gt;='Parâmetros'!$B$6,$L140&gt;='Parâmetros'!$B$9),"Alta",IF(OR($L140&gt;='Parâmetros'!$B$8,AND($K140&lt;&gt;"",$K140&gt;='Parâmetros'!$B$10)),"Média","Baixa"))))),"Revisar cadastro"))</f>
        <v/>
      </c>
      <c r="P140" s="30">
        <f>IF($A140="","",IFERROR(IF($J140="","Revisar cadastro",IF($J140=0,"Sem ação",IF(AND($I140&lt;&gt;"",$M140&lt;0),"Segregar para avaliação interna",IF(AND($I140&lt;&gt;"",$M140&lt;='Parâmetros'!$B$4),"Liquidação imediata",IF($D140="Descontinuado","Liquidação de ponta",IF(AND($I140&lt;&gt;"",$M140&lt;='Parâmetros'!$B$5),"Campanha promocional",IF($D140="Sazonal","Campanha promocional",IF($G140&gt;='Parâmetros'!$B$7,"Suspender reposição",IF($L140&gt;='Parâmetros'!$B$9,"Campanha promocional","Reduzir próxima compra"))))))))),"Revisar cadastro"))</f>
        <v/>
      </c>
      <c r="Q140" s="22" t="n"/>
      <c r="R140" s="22" t="n"/>
      <c r="S140" s="26" t="n"/>
      <c r="T140" s="22" t="n"/>
      <c r="U140" s="30">
        <f>IF($A140="","",IF(COUNTIF($A$6:$A$155,$A140)&gt;1,"SKU duplicado",IF(OR($B140="",$C140="",$D140="",$E140="",$F140="",$G140="",$H140=""),"Preencher campos obrigatórios",IF($H140=0,"Revisar custo unitário",IF(AND($J140&gt;0,$I140&lt;&gt;"",$M140&lt;0),"Validade vencida",IF(AND($J140&gt;0,$Q140=""),"Definir destinação",IF(AND($J140&gt;0,$Q140&lt;&gt;"",$S140=""),"Informar data da decisão",IF(AND($J140&gt;0,OR($R140="",$R140="Não iniciada")),"Ação pendente",IF(AND($J140=0,$Q140&lt;&gt;"",$Q140&lt;&gt;"Sem ação"),"Revisar destinação","OK")))))))))</f>
        <v/>
      </c>
    </row>
    <row r="141" ht="24" customHeight="1">
      <c r="A141" s="22" t="n"/>
      <c r="B141" s="22" t="n"/>
      <c r="C141" s="22" t="n"/>
      <c r="D141" s="22" t="n"/>
      <c r="E141" s="23" t="n"/>
      <c r="F141" s="23" t="n"/>
      <c r="G141" s="41" t="n"/>
      <c r="H141" s="25" t="n"/>
      <c r="I141" s="26" t="n"/>
      <c r="J141" s="27">
        <f>IF($A141="","",IF(OR($E141="",$F141=""),"",IFERROR(MAX($E141-$F141,0),"")))</f>
        <v/>
      </c>
      <c r="K141" s="42">
        <f>IF($A141="","",IF(OR($J141="",$F141&lt;=0),"",IFERROR($J141/$F141,"")))</f>
        <v/>
      </c>
      <c r="L141" s="29">
        <f>IF($A141="","",IF(OR($J141="",$H141=""),"",IFERROR($J141*$H141,"")))</f>
        <v/>
      </c>
      <c r="M141" s="27">
        <f>IF($A141="","",IF($I141="","",IFERROR($I141-'Parâmetros'!$B$3,"")))</f>
        <v/>
      </c>
      <c r="N141" s="30">
        <f>IF($A141="","",IF($I141="","Sem validade informada",IF($M141="","Revisar validade",IF($M141&lt;0,"Vencida",IF($M141&lt;='Parâmetros'!$B$4,"Validade crítica",IF($M141&lt;='Parâmetros'!$B$5,"Validade em atenção","Validade regular"))))))</f>
        <v/>
      </c>
      <c r="O141" s="30">
        <f>IF($A141="","",IFERROR(IF(OR($J141="",$D141="",$G141="",$H141=""),"Revisar cadastro",IF($J141=0,"Sem excesso",IF(OR(AND($I141&lt;&gt;"",$M141&lt;='Parâmetros'!$B$4),$G141&gt;='Parâmetros'!$B$7),"Crítica",IF(OR(AND($I141&lt;&gt;"",$M141&lt;='Parâmetros'!$B$5),$G141&gt;='Parâmetros'!$B$6,$L141&gt;='Parâmetros'!$B$9),"Alta",IF(OR($L141&gt;='Parâmetros'!$B$8,AND($K141&lt;&gt;"",$K141&gt;='Parâmetros'!$B$10)),"Média","Baixa"))))),"Revisar cadastro"))</f>
        <v/>
      </c>
      <c r="P141" s="30">
        <f>IF($A141="","",IFERROR(IF($J141="","Revisar cadastro",IF($J141=0,"Sem ação",IF(AND($I141&lt;&gt;"",$M141&lt;0),"Segregar para avaliação interna",IF(AND($I141&lt;&gt;"",$M141&lt;='Parâmetros'!$B$4),"Liquidação imediata",IF($D141="Descontinuado","Liquidação de ponta",IF(AND($I141&lt;&gt;"",$M141&lt;='Parâmetros'!$B$5),"Campanha promocional",IF($D141="Sazonal","Campanha promocional",IF($G141&gt;='Parâmetros'!$B$7,"Suspender reposição",IF($L141&gt;='Parâmetros'!$B$9,"Campanha promocional","Reduzir próxima compra"))))))))),"Revisar cadastro"))</f>
        <v/>
      </c>
      <c r="Q141" s="22" t="n"/>
      <c r="R141" s="22" t="n"/>
      <c r="S141" s="26" t="n"/>
      <c r="T141" s="22" t="n"/>
      <c r="U141" s="30">
        <f>IF($A141="","",IF(COUNTIF($A$6:$A$155,$A141)&gt;1,"SKU duplicado",IF(OR($B141="",$C141="",$D141="",$E141="",$F141="",$G141="",$H141=""),"Preencher campos obrigatórios",IF($H141=0,"Revisar custo unitário",IF(AND($J141&gt;0,$I141&lt;&gt;"",$M141&lt;0),"Validade vencida",IF(AND($J141&gt;0,$Q141=""),"Definir destinação",IF(AND($J141&gt;0,$Q141&lt;&gt;"",$S141=""),"Informar data da decisão",IF(AND($J141&gt;0,OR($R141="",$R141="Não iniciada")),"Ação pendente",IF(AND($J141=0,$Q141&lt;&gt;"",$Q141&lt;&gt;"Sem ação"),"Revisar destinação","OK")))))))))</f>
        <v/>
      </c>
    </row>
    <row r="142" ht="24" customHeight="1">
      <c r="A142" s="22" t="n"/>
      <c r="B142" s="22" t="n"/>
      <c r="C142" s="22" t="n"/>
      <c r="D142" s="22" t="n"/>
      <c r="E142" s="23" t="n"/>
      <c r="F142" s="23" t="n"/>
      <c r="G142" s="41" t="n"/>
      <c r="H142" s="25" t="n"/>
      <c r="I142" s="26" t="n"/>
      <c r="J142" s="27">
        <f>IF($A142="","",IF(OR($E142="",$F142=""),"",IFERROR(MAX($E142-$F142,0),"")))</f>
        <v/>
      </c>
      <c r="K142" s="42">
        <f>IF($A142="","",IF(OR($J142="",$F142&lt;=0),"",IFERROR($J142/$F142,"")))</f>
        <v/>
      </c>
      <c r="L142" s="29">
        <f>IF($A142="","",IF(OR($J142="",$H142=""),"",IFERROR($J142*$H142,"")))</f>
        <v/>
      </c>
      <c r="M142" s="27">
        <f>IF($A142="","",IF($I142="","",IFERROR($I142-'Parâmetros'!$B$3,"")))</f>
        <v/>
      </c>
      <c r="N142" s="30">
        <f>IF($A142="","",IF($I142="","Sem validade informada",IF($M142="","Revisar validade",IF($M142&lt;0,"Vencida",IF($M142&lt;='Parâmetros'!$B$4,"Validade crítica",IF($M142&lt;='Parâmetros'!$B$5,"Validade em atenção","Validade regular"))))))</f>
        <v/>
      </c>
      <c r="O142" s="30">
        <f>IF($A142="","",IFERROR(IF(OR($J142="",$D142="",$G142="",$H142=""),"Revisar cadastro",IF($J142=0,"Sem excesso",IF(OR(AND($I142&lt;&gt;"",$M142&lt;='Parâmetros'!$B$4),$G142&gt;='Parâmetros'!$B$7),"Crítica",IF(OR(AND($I142&lt;&gt;"",$M142&lt;='Parâmetros'!$B$5),$G142&gt;='Parâmetros'!$B$6,$L142&gt;='Parâmetros'!$B$9),"Alta",IF(OR($L142&gt;='Parâmetros'!$B$8,AND($K142&lt;&gt;"",$K142&gt;='Parâmetros'!$B$10)),"Média","Baixa"))))),"Revisar cadastro"))</f>
        <v/>
      </c>
      <c r="P142" s="30">
        <f>IF($A142="","",IFERROR(IF($J142="","Revisar cadastro",IF($J142=0,"Sem ação",IF(AND($I142&lt;&gt;"",$M142&lt;0),"Segregar para avaliação interna",IF(AND($I142&lt;&gt;"",$M142&lt;='Parâmetros'!$B$4),"Liquidação imediata",IF($D142="Descontinuado","Liquidação de ponta",IF(AND($I142&lt;&gt;"",$M142&lt;='Parâmetros'!$B$5),"Campanha promocional",IF($D142="Sazonal","Campanha promocional",IF($G142&gt;='Parâmetros'!$B$7,"Suspender reposição",IF($L142&gt;='Parâmetros'!$B$9,"Campanha promocional","Reduzir próxima compra"))))))))),"Revisar cadastro"))</f>
        <v/>
      </c>
      <c r="Q142" s="22" t="n"/>
      <c r="R142" s="22" t="n"/>
      <c r="S142" s="26" t="n"/>
      <c r="T142" s="22" t="n"/>
      <c r="U142" s="30">
        <f>IF($A142="","",IF(COUNTIF($A$6:$A$155,$A142)&gt;1,"SKU duplicado",IF(OR($B142="",$C142="",$D142="",$E142="",$F142="",$G142="",$H142=""),"Preencher campos obrigatórios",IF($H142=0,"Revisar custo unitário",IF(AND($J142&gt;0,$I142&lt;&gt;"",$M142&lt;0),"Validade vencida",IF(AND($J142&gt;0,$Q142=""),"Definir destinação",IF(AND($J142&gt;0,$Q142&lt;&gt;"",$S142=""),"Informar data da decisão",IF(AND($J142&gt;0,OR($R142="",$R142="Não iniciada")),"Ação pendente",IF(AND($J142=0,$Q142&lt;&gt;"",$Q142&lt;&gt;"Sem ação"),"Revisar destinação","OK")))))))))</f>
        <v/>
      </c>
    </row>
    <row r="143" ht="24" customHeight="1">
      <c r="A143" s="22" t="n"/>
      <c r="B143" s="22" t="n"/>
      <c r="C143" s="22" t="n"/>
      <c r="D143" s="22" t="n"/>
      <c r="E143" s="23" t="n"/>
      <c r="F143" s="23" t="n"/>
      <c r="G143" s="41" t="n"/>
      <c r="H143" s="25" t="n"/>
      <c r="I143" s="26" t="n"/>
      <c r="J143" s="27">
        <f>IF($A143="","",IF(OR($E143="",$F143=""),"",IFERROR(MAX($E143-$F143,0),"")))</f>
        <v/>
      </c>
      <c r="K143" s="42">
        <f>IF($A143="","",IF(OR($J143="",$F143&lt;=0),"",IFERROR($J143/$F143,"")))</f>
        <v/>
      </c>
      <c r="L143" s="29">
        <f>IF($A143="","",IF(OR($J143="",$H143=""),"",IFERROR($J143*$H143,"")))</f>
        <v/>
      </c>
      <c r="M143" s="27">
        <f>IF($A143="","",IF($I143="","",IFERROR($I143-'Parâmetros'!$B$3,"")))</f>
        <v/>
      </c>
      <c r="N143" s="30">
        <f>IF($A143="","",IF($I143="","Sem validade informada",IF($M143="","Revisar validade",IF($M143&lt;0,"Vencida",IF($M143&lt;='Parâmetros'!$B$4,"Validade crítica",IF($M143&lt;='Parâmetros'!$B$5,"Validade em atenção","Validade regular"))))))</f>
        <v/>
      </c>
      <c r="O143" s="30">
        <f>IF($A143="","",IFERROR(IF(OR($J143="",$D143="",$G143="",$H143=""),"Revisar cadastro",IF($J143=0,"Sem excesso",IF(OR(AND($I143&lt;&gt;"",$M143&lt;='Parâmetros'!$B$4),$G143&gt;='Parâmetros'!$B$7),"Crítica",IF(OR(AND($I143&lt;&gt;"",$M143&lt;='Parâmetros'!$B$5),$G143&gt;='Parâmetros'!$B$6,$L143&gt;='Parâmetros'!$B$9),"Alta",IF(OR($L143&gt;='Parâmetros'!$B$8,AND($K143&lt;&gt;"",$K143&gt;='Parâmetros'!$B$10)),"Média","Baixa"))))),"Revisar cadastro"))</f>
        <v/>
      </c>
      <c r="P143" s="30">
        <f>IF($A143="","",IFERROR(IF($J143="","Revisar cadastro",IF($J143=0,"Sem ação",IF(AND($I143&lt;&gt;"",$M143&lt;0),"Segregar para avaliação interna",IF(AND($I143&lt;&gt;"",$M143&lt;='Parâmetros'!$B$4),"Liquidação imediata",IF($D143="Descontinuado","Liquidação de ponta",IF(AND($I143&lt;&gt;"",$M143&lt;='Parâmetros'!$B$5),"Campanha promocional",IF($D143="Sazonal","Campanha promocional",IF($G143&gt;='Parâmetros'!$B$7,"Suspender reposição",IF($L143&gt;='Parâmetros'!$B$9,"Campanha promocional","Reduzir próxima compra"))))))))),"Revisar cadastro"))</f>
        <v/>
      </c>
      <c r="Q143" s="22" t="n"/>
      <c r="R143" s="22" t="n"/>
      <c r="S143" s="26" t="n"/>
      <c r="T143" s="22" t="n"/>
      <c r="U143" s="30">
        <f>IF($A143="","",IF(COUNTIF($A$6:$A$155,$A143)&gt;1,"SKU duplicado",IF(OR($B143="",$C143="",$D143="",$E143="",$F143="",$G143="",$H143=""),"Preencher campos obrigatórios",IF($H143=0,"Revisar custo unitário",IF(AND($J143&gt;0,$I143&lt;&gt;"",$M143&lt;0),"Validade vencida",IF(AND($J143&gt;0,$Q143=""),"Definir destinação",IF(AND($J143&gt;0,$Q143&lt;&gt;"",$S143=""),"Informar data da decisão",IF(AND($J143&gt;0,OR($R143="",$R143="Não iniciada")),"Ação pendente",IF(AND($J143=0,$Q143&lt;&gt;"",$Q143&lt;&gt;"Sem ação"),"Revisar destinação","OK")))))))))</f>
        <v/>
      </c>
    </row>
    <row r="144" ht="24" customHeight="1">
      <c r="A144" s="22" t="n"/>
      <c r="B144" s="22" t="n"/>
      <c r="C144" s="22" t="n"/>
      <c r="D144" s="22" t="n"/>
      <c r="E144" s="23" t="n"/>
      <c r="F144" s="23" t="n"/>
      <c r="G144" s="41" t="n"/>
      <c r="H144" s="25" t="n"/>
      <c r="I144" s="26" t="n"/>
      <c r="J144" s="27">
        <f>IF($A144="","",IF(OR($E144="",$F144=""),"",IFERROR(MAX($E144-$F144,0),"")))</f>
        <v/>
      </c>
      <c r="K144" s="42">
        <f>IF($A144="","",IF(OR($J144="",$F144&lt;=0),"",IFERROR($J144/$F144,"")))</f>
        <v/>
      </c>
      <c r="L144" s="29">
        <f>IF($A144="","",IF(OR($J144="",$H144=""),"",IFERROR($J144*$H144,"")))</f>
        <v/>
      </c>
      <c r="M144" s="27">
        <f>IF($A144="","",IF($I144="","",IFERROR($I144-'Parâmetros'!$B$3,"")))</f>
        <v/>
      </c>
      <c r="N144" s="30">
        <f>IF($A144="","",IF($I144="","Sem validade informada",IF($M144="","Revisar validade",IF($M144&lt;0,"Vencida",IF($M144&lt;='Parâmetros'!$B$4,"Validade crítica",IF($M144&lt;='Parâmetros'!$B$5,"Validade em atenção","Validade regular"))))))</f>
        <v/>
      </c>
      <c r="O144" s="30">
        <f>IF($A144="","",IFERROR(IF(OR($J144="",$D144="",$G144="",$H144=""),"Revisar cadastro",IF($J144=0,"Sem excesso",IF(OR(AND($I144&lt;&gt;"",$M144&lt;='Parâmetros'!$B$4),$G144&gt;='Parâmetros'!$B$7),"Crítica",IF(OR(AND($I144&lt;&gt;"",$M144&lt;='Parâmetros'!$B$5),$G144&gt;='Parâmetros'!$B$6,$L144&gt;='Parâmetros'!$B$9),"Alta",IF(OR($L144&gt;='Parâmetros'!$B$8,AND($K144&lt;&gt;"",$K144&gt;='Parâmetros'!$B$10)),"Média","Baixa"))))),"Revisar cadastro"))</f>
        <v/>
      </c>
      <c r="P144" s="30">
        <f>IF($A144="","",IFERROR(IF($J144="","Revisar cadastro",IF($J144=0,"Sem ação",IF(AND($I144&lt;&gt;"",$M144&lt;0),"Segregar para avaliação interna",IF(AND($I144&lt;&gt;"",$M144&lt;='Parâmetros'!$B$4),"Liquidação imediata",IF($D144="Descontinuado","Liquidação de ponta",IF(AND($I144&lt;&gt;"",$M144&lt;='Parâmetros'!$B$5),"Campanha promocional",IF($D144="Sazonal","Campanha promocional",IF($G144&gt;='Parâmetros'!$B$7,"Suspender reposição",IF($L144&gt;='Parâmetros'!$B$9,"Campanha promocional","Reduzir próxima compra"))))))))),"Revisar cadastro"))</f>
        <v/>
      </c>
      <c r="Q144" s="22" t="n"/>
      <c r="R144" s="22" t="n"/>
      <c r="S144" s="26" t="n"/>
      <c r="T144" s="22" t="n"/>
      <c r="U144" s="30">
        <f>IF($A144="","",IF(COUNTIF($A$6:$A$155,$A144)&gt;1,"SKU duplicado",IF(OR($B144="",$C144="",$D144="",$E144="",$F144="",$G144="",$H144=""),"Preencher campos obrigatórios",IF($H144=0,"Revisar custo unitário",IF(AND($J144&gt;0,$I144&lt;&gt;"",$M144&lt;0),"Validade vencida",IF(AND($J144&gt;0,$Q144=""),"Definir destinação",IF(AND($J144&gt;0,$Q144&lt;&gt;"",$S144=""),"Informar data da decisão",IF(AND($J144&gt;0,OR($R144="",$R144="Não iniciada")),"Ação pendente",IF(AND($J144=0,$Q144&lt;&gt;"",$Q144&lt;&gt;"Sem ação"),"Revisar destinação","OK")))))))))</f>
        <v/>
      </c>
    </row>
    <row r="145" ht="24" customHeight="1">
      <c r="A145" s="22" t="n"/>
      <c r="B145" s="22" t="n"/>
      <c r="C145" s="22" t="n"/>
      <c r="D145" s="22" t="n"/>
      <c r="E145" s="23" t="n"/>
      <c r="F145" s="23" t="n"/>
      <c r="G145" s="41" t="n"/>
      <c r="H145" s="25" t="n"/>
      <c r="I145" s="26" t="n"/>
      <c r="J145" s="27">
        <f>IF($A145="","",IF(OR($E145="",$F145=""),"",IFERROR(MAX($E145-$F145,0),"")))</f>
        <v/>
      </c>
      <c r="K145" s="42">
        <f>IF($A145="","",IF(OR($J145="",$F145&lt;=0),"",IFERROR($J145/$F145,"")))</f>
        <v/>
      </c>
      <c r="L145" s="29">
        <f>IF($A145="","",IF(OR($J145="",$H145=""),"",IFERROR($J145*$H145,"")))</f>
        <v/>
      </c>
      <c r="M145" s="27">
        <f>IF($A145="","",IF($I145="","",IFERROR($I145-'Parâmetros'!$B$3,"")))</f>
        <v/>
      </c>
      <c r="N145" s="30">
        <f>IF($A145="","",IF($I145="","Sem validade informada",IF($M145="","Revisar validade",IF($M145&lt;0,"Vencida",IF($M145&lt;='Parâmetros'!$B$4,"Validade crítica",IF($M145&lt;='Parâmetros'!$B$5,"Validade em atenção","Validade regular"))))))</f>
        <v/>
      </c>
      <c r="O145" s="30">
        <f>IF($A145="","",IFERROR(IF(OR($J145="",$D145="",$G145="",$H145=""),"Revisar cadastro",IF($J145=0,"Sem excesso",IF(OR(AND($I145&lt;&gt;"",$M145&lt;='Parâmetros'!$B$4),$G145&gt;='Parâmetros'!$B$7),"Crítica",IF(OR(AND($I145&lt;&gt;"",$M145&lt;='Parâmetros'!$B$5),$G145&gt;='Parâmetros'!$B$6,$L145&gt;='Parâmetros'!$B$9),"Alta",IF(OR($L145&gt;='Parâmetros'!$B$8,AND($K145&lt;&gt;"",$K145&gt;='Parâmetros'!$B$10)),"Média","Baixa"))))),"Revisar cadastro"))</f>
        <v/>
      </c>
      <c r="P145" s="30">
        <f>IF($A145="","",IFERROR(IF($J145="","Revisar cadastro",IF($J145=0,"Sem ação",IF(AND($I145&lt;&gt;"",$M145&lt;0),"Segregar para avaliação interna",IF(AND($I145&lt;&gt;"",$M145&lt;='Parâmetros'!$B$4),"Liquidação imediata",IF($D145="Descontinuado","Liquidação de ponta",IF(AND($I145&lt;&gt;"",$M145&lt;='Parâmetros'!$B$5),"Campanha promocional",IF($D145="Sazonal","Campanha promocional",IF($G145&gt;='Parâmetros'!$B$7,"Suspender reposição",IF($L145&gt;='Parâmetros'!$B$9,"Campanha promocional","Reduzir próxima compra"))))))))),"Revisar cadastro"))</f>
        <v/>
      </c>
      <c r="Q145" s="22" t="n"/>
      <c r="R145" s="22" t="n"/>
      <c r="S145" s="26" t="n"/>
      <c r="T145" s="22" t="n"/>
      <c r="U145" s="30">
        <f>IF($A145="","",IF(COUNTIF($A$6:$A$155,$A145)&gt;1,"SKU duplicado",IF(OR($B145="",$C145="",$D145="",$E145="",$F145="",$G145="",$H145=""),"Preencher campos obrigatórios",IF($H145=0,"Revisar custo unitário",IF(AND($J145&gt;0,$I145&lt;&gt;"",$M145&lt;0),"Validade vencida",IF(AND($J145&gt;0,$Q145=""),"Definir destinação",IF(AND($J145&gt;0,$Q145&lt;&gt;"",$S145=""),"Informar data da decisão",IF(AND($J145&gt;0,OR($R145="",$R145="Não iniciada")),"Ação pendente",IF(AND($J145=0,$Q145&lt;&gt;"",$Q145&lt;&gt;"Sem ação"),"Revisar destinação","OK")))))))))</f>
        <v/>
      </c>
    </row>
    <row r="146" ht="24" customHeight="1">
      <c r="A146" s="22" t="n"/>
      <c r="B146" s="22" t="n"/>
      <c r="C146" s="22" t="n"/>
      <c r="D146" s="22" t="n"/>
      <c r="E146" s="23" t="n"/>
      <c r="F146" s="23" t="n"/>
      <c r="G146" s="41" t="n"/>
      <c r="H146" s="25" t="n"/>
      <c r="I146" s="26" t="n"/>
      <c r="J146" s="27">
        <f>IF($A146="","",IF(OR($E146="",$F146=""),"",IFERROR(MAX($E146-$F146,0),"")))</f>
        <v/>
      </c>
      <c r="K146" s="42">
        <f>IF($A146="","",IF(OR($J146="",$F146&lt;=0),"",IFERROR($J146/$F146,"")))</f>
        <v/>
      </c>
      <c r="L146" s="29">
        <f>IF($A146="","",IF(OR($J146="",$H146=""),"",IFERROR($J146*$H146,"")))</f>
        <v/>
      </c>
      <c r="M146" s="27">
        <f>IF($A146="","",IF($I146="","",IFERROR($I146-'Parâmetros'!$B$3,"")))</f>
        <v/>
      </c>
      <c r="N146" s="30">
        <f>IF($A146="","",IF($I146="","Sem validade informada",IF($M146="","Revisar validade",IF($M146&lt;0,"Vencida",IF($M146&lt;='Parâmetros'!$B$4,"Validade crítica",IF($M146&lt;='Parâmetros'!$B$5,"Validade em atenção","Validade regular"))))))</f>
        <v/>
      </c>
      <c r="O146" s="30">
        <f>IF($A146="","",IFERROR(IF(OR($J146="",$D146="",$G146="",$H146=""),"Revisar cadastro",IF($J146=0,"Sem excesso",IF(OR(AND($I146&lt;&gt;"",$M146&lt;='Parâmetros'!$B$4),$G146&gt;='Parâmetros'!$B$7),"Crítica",IF(OR(AND($I146&lt;&gt;"",$M146&lt;='Parâmetros'!$B$5),$G146&gt;='Parâmetros'!$B$6,$L146&gt;='Parâmetros'!$B$9),"Alta",IF(OR($L146&gt;='Parâmetros'!$B$8,AND($K146&lt;&gt;"",$K146&gt;='Parâmetros'!$B$10)),"Média","Baixa"))))),"Revisar cadastro"))</f>
        <v/>
      </c>
      <c r="P146" s="30">
        <f>IF($A146="","",IFERROR(IF($J146="","Revisar cadastro",IF($J146=0,"Sem ação",IF(AND($I146&lt;&gt;"",$M146&lt;0),"Segregar para avaliação interna",IF(AND($I146&lt;&gt;"",$M146&lt;='Parâmetros'!$B$4),"Liquidação imediata",IF($D146="Descontinuado","Liquidação de ponta",IF(AND($I146&lt;&gt;"",$M146&lt;='Parâmetros'!$B$5),"Campanha promocional",IF($D146="Sazonal","Campanha promocional",IF($G146&gt;='Parâmetros'!$B$7,"Suspender reposição",IF($L146&gt;='Parâmetros'!$B$9,"Campanha promocional","Reduzir próxima compra"))))))))),"Revisar cadastro"))</f>
        <v/>
      </c>
      <c r="Q146" s="22" t="n"/>
      <c r="R146" s="22" t="n"/>
      <c r="S146" s="26" t="n"/>
      <c r="T146" s="22" t="n"/>
      <c r="U146" s="30">
        <f>IF($A146="","",IF(COUNTIF($A$6:$A$155,$A146)&gt;1,"SKU duplicado",IF(OR($B146="",$C146="",$D146="",$E146="",$F146="",$G146="",$H146=""),"Preencher campos obrigatórios",IF($H146=0,"Revisar custo unitário",IF(AND($J146&gt;0,$I146&lt;&gt;"",$M146&lt;0),"Validade vencida",IF(AND($J146&gt;0,$Q146=""),"Definir destinação",IF(AND($J146&gt;0,$Q146&lt;&gt;"",$S146=""),"Informar data da decisão",IF(AND($J146&gt;0,OR($R146="",$R146="Não iniciada")),"Ação pendente",IF(AND($J146=0,$Q146&lt;&gt;"",$Q146&lt;&gt;"Sem ação"),"Revisar destinação","OK")))))))))</f>
        <v/>
      </c>
    </row>
    <row r="147" ht="24" customHeight="1">
      <c r="A147" s="22" t="n"/>
      <c r="B147" s="22" t="n"/>
      <c r="C147" s="22" t="n"/>
      <c r="D147" s="22" t="n"/>
      <c r="E147" s="23" t="n"/>
      <c r="F147" s="23" t="n"/>
      <c r="G147" s="41" t="n"/>
      <c r="H147" s="25" t="n"/>
      <c r="I147" s="26" t="n"/>
      <c r="J147" s="27">
        <f>IF($A147="","",IF(OR($E147="",$F147=""),"",IFERROR(MAX($E147-$F147,0),"")))</f>
        <v/>
      </c>
      <c r="K147" s="42">
        <f>IF($A147="","",IF(OR($J147="",$F147&lt;=0),"",IFERROR($J147/$F147,"")))</f>
        <v/>
      </c>
      <c r="L147" s="29">
        <f>IF($A147="","",IF(OR($J147="",$H147=""),"",IFERROR($J147*$H147,"")))</f>
        <v/>
      </c>
      <c r="M147" s="27">
        <f>IF($A147="","",IF($I147="","",IFERROR($I147-'Parâmetros'!$B$3,"")))</f>
        <v/>
      </c>
      <c r="N147" s="30">
        <f>IF($A147="","",IF($I147="","Sem validade informada",IF($M147="","Revisar validade",IF($M147&lt;0,"Vencida",IF($M147&lt;='Parâmetros'!$B$4,"Validade crítica",IF($M147&lt;='Parâmetros'!$B$5,"Validade em atenção","Validade regular"))))))</f>
        <v/>
      </c>
      <c r="O147" s="30">
        <f>IF($A147="","",IFERROR(IF(OR($J147="",$D147="",$G147="",$H147=""),"Revisar cadastro",IF($J147=0,"Sem excesso",IF(OR(AND($I147&lt;&gt;"",$M147&lt;='Parâmetros'!$B$4),$G147&gt;='Parâmetros'!$B$7),"Crítica",IF(OR(AND($I147&lt;&gt;"",$M147&lt;='Parâmetros'!$B$5),$G147&gt;='Parâmetros'!$B$6,$L147&gt;='Parâmetros'!$B$9),"Alta",IF(OR($L147&gt;='Parâmetros'!$B$8,AND($K147&lt;&gt;"",$K147&gt;='Parâmetros'!$B$10)),"Média","Baixa"))))),"Revisar cadastro"))</f>
        <v/>
      </c>
      <c r="P147" s="30">
        <f>IF($A147="","",IFERROR(IF($J147="","Revisar cadastro",IF($J147=0,"Sem ação",IF(AND($I147&lt;&gt;"",$M147&lt;0),"Segregar para avaliação interna",IF(AND($I147&lt;&gt;"",$M147&lt;='Parâmetros'!$B$4),"Liquidação imediata",IF($D147="Descontinuado","Liquidação de ponta",IF(AND($I147&lt;&gt;"",$M147&lt;='Parâmetros'!$B$5),"Campanha promocional",IF($D147="Sazonal","Campanha promocional",IF($G147&gt;='Parâmetros'!$B$7,"Suspender reposição",IF($L147&gt;='Parâmetros'!$B$9,"Campanha promocional","Reduzir próxima compra"))))))))),"Revisar cadastro"))</f>
        <v/>
      </c>
      <c r="Q147" s="22" t="n"/>
      <c r="R147" s="22" t="n"/>
      <c r="S147" s="26" t="n"/>
      <c r="T147" s="22" t="n"/>
      <c r="U147" s="30">
        <f>IF($A147="","",IF(COUNTIF($A$6:$A$155,$A147)&gt;1,"SKU duplicado",IF(OR($B147="",$C147="",$D147="",$E147="",$F147="",$G147="",$H147=""),"Preencher campos obrigatórios",IF($H147=0,"Revisar custo unitário",IF(AND($J147&gt;0,$I147&lt;&gt;"",$M147&lt;0),"Validade vencida",IF(AND($J147&gt;0,$Q147=""),"Definir destinação",IF(AND($J147&gt;0,$Q147&lt;&gt;"",$S147=""),"Informar data da decisão",IF(AND($J147&gt;0,OR($R147="",$R147="Não iniciada")),"Ação pendente",IF(AND($J147=0,$Q147&lt;&gt;"",$Q147&lt;&gt;"Sem ação"),"Revisar destinação","OK")))))))))</f>
        <v/>
      </c>
    </row>
    <row r="148" ht="24" customHeight="1">
      <c r="A148" s="22" t="n"/>
      <c r="B148" s="22" t="n"/>
      <c r="C148" s="22" t="n"/>
      <c r="D148" s="22" t="n"/>
      <c r="E148" s="23" t="n"/>
      <c r="F148" s="23" t="n"/>
      <c r="G148" s="41" t="n"/>
      <c r="H148" s="25" t="n"/>
      <c r="I148" s="26" t="n"/>
      <c r="J148" s="27">
        <f>IF($A148="","",IF(OR($E148="",$F148=""),"",IFERROR(MAX($E148-$F148,0),"")))</f>
        <v/>
      </c>
      <c r="K148" s="42">
        <f>IF($A148="","",IF(OR($J148="",$F148&lt;=0),"",IFERROR($J148/$F148,"")))</f>
        <v/>
      </c>
      <c r="L148" s="29">
        <f>IF($A148="","",IF(OR($J148="",$H148=""),"",IFERROR($J148*$H148,"")))</f>
        <v/>
      </c>
      <c r="M148" s="27">
        <f>IF($A148="","",IF($I148="","",IFERROR($I148-'Parâmetros'!$B$3,"")))</f>
        <v/>
      </c>
      <c r="N148" s="30">
        <f>IF($A148="","",IF($I148="","Sem validade informada",IF($M148="","Revisar validade",IF($M148&lt;0,"Vencida",IF($M148&lt;='Parâmetros'!$B$4,"Validade crítica",IF($M148&lt;='Parâmetros'!$B$5,"Validade em atenção","Validade regular"))))))</f>
        <v/>
      </c>
      <c r="O148" s="30">
        <f>IF($A148="","",IFERROR(IF(OR($J148="",$D148="",$G148="",$H148=""),"Revisar cadastro",IF($J148=0,"Sem excesso",IF(OR(AND($I148&lt;&gt;"",$M148&lt;='Parâmetros'!$B$4),$G148&gt;='Parâmetros'!$B$7),"Crítica",IF(OR(AND($I148&lt;&gt;"",$M148&lt;='Parâmetros'!$B$5),$G148&gt;='Parâmetros'!$B$6,$L148&gt;='Parâmetros'!$B$9),"Alta",IF(OR($L148&gt;='Parâmetros'!$B$8,AND($K148&lt;&gt;"",$K148&gt;='Parâmetros'!$B$10)),"Média","Baixa"))))),"Revisar cadastro"))</f>
        <v/>
      </c>
      <c r="P148" s="30">
        <f>IF($A148="","",IFERROR(IF($J148="","Revisar cadastro",IF($J148=0,"Sem ação",IF(AND($I148&lt;&gt;"",$M148&lt;0),"Segregar para avaliação interna",IF(AND($I148&lt;&gt;"",$M148&lt;='Parâmetros'!$B$4),"Liquidação imediata",IF($D148="Descontinuado","Liquidação de ponta",IF(AND($I148&lt;&gt;"",$M148&lt;='Parâmetros'!$B$5),"Campanha promocional",IF($D148="Sazonal","Campanha promocional",IF($G148&gt;='Parâmetros'!$B$7,"Suspender reposição",IF($L148&gt;='Parâmetros'!$B$9,"Campanha promocional","Reduzir próxima compra"))))))))),"Revisar cadastro"))</f>
        <v/>
      </c>
      <c r="Q148" s="22" t="n"/>
      <c r="R148" s="22" t="n"/>
      <c r="S148" s="26" t="n"/>
      <c r="T148" s="22" t="n"/>
      <c r="U148" s="30">
        <f>IF($A148="","",IF(COUNTIF($A$6:$A$155,$A148)&gt;1,"SKU duplicado",IF(OR($B148="",$C148="",$D148="",$E148="",$F148="",$G148="",$H148=""),"Preencher campos obrigatórios",IF($H148=0,"Revisar custo unitário",IF(AND($J148&gt;0,$I148&lt;&gt;"",$M148&lt;0),"Validade vencida",IF(AND($J148&gt;0,$Q148=""),"Definir destinação",IF(AND($J148&gt;0,$Q148&lt;&gt;"",$S148=""),"Informar data da decisão",IF(AND($J148&gt;0,OR($R148="",$R148="Não iniciada")),"Ação pendente",IF(AND($J148=0,$Q148&lt;&gt;"",$Q148&lt;&gt;"Sem ação"),"Revisar destinação","OK")))))))))</f>
        <v/>
      </c>
    </row>
    <row r="149" ht="24" customHeight="1">
      <c r="A149" s="22" t="n"/>
      <c r="B149" s="22" t="n"/>
      <c r="C149" s="22" t="n"/>
      <c r="D149" s="22" t="n"/>
      <c r="E149" s="23" t="n"/>
      <c r="F149" s="23" t="n"/>
      <c r="G149" s="41" t="n"/>
      <c r="H149" s="25" t="n"/>
      <c r="I149" s="26" t="n"/>
      <c r="J149" s="27">
        <f>IF($A149="","",IF(OR($E149="",$F149=""),"",IFERROR(MAX($E149-$F149,0),"")))</f>
        <v/>
      </c>
      <c r="K149" s="42">
        <f>IF($A149="","",IF(OR($J149="",$F149&lt;=0),"",IFERROR($J149/$F149,"")))</f>
        <v/>
      </c>
      <c r="L149" s="29">
        <f>IF($A149="","",IF(OR($J149="",$H149=""),"",IFERROR($J149*$H149,"")))</f>
        <v/>
      </c>
      <c r="M149" s="27">
        <f>IF($A149="","",IF($I149="","",IFERROR($I149-'Parâmetros'!$B$3,"")))</f>
        <v/>
      </c>
      <c r="N149" s="30">
        <f>IF($A149="","",IF($I149="","Sem validade informada",IF($M149="","Revisar validade",IF($M149&lt;0,"Vencida",IF($M149&lt;='Parâmetros'!$B$4,"Validade crítica",IF($M149&lt;='Parâmetros'!$B$5,"Validade em atenção","Validade regular"))))))</f>
        <v/>
      </c>
      <c r="O149" s="30">
        <f>IF($A149="","",IFERROR(IF(OR($J149="",$D149="",$G149="",$H149=""),"Revisar cadastro",IF($J149=0,"Sem excesso",IF(OR(AND($I149&lt;&gt;"",$M149&lt;='Parâmetros'!$B$4),$G149&gt;='Parâmetros'!$B$7),"Crítica",IF(OR(AND($I149&lt;&gt;"",$M149&lt;='Parâmetros'!$B$5),$G149&gt;='Parâmetros'!$B$6,$L149&gt;='Parâmetros'!$B$9),"Alta",IF(OR($L149&gt;='Parâmetros'!$B$8,AND($K149&lt;&gt;"",$K149&gt;='Parâmetros'!$B$10)),"Média","Baixa"))))),"Revisar cadastro"))</f>
        <v/>
      </c>
      <c r="P149" s="30">
        <f>IF($A149="","",IFERROR(IF($J149="","Revisar cadastro",IF($J149=0,"Sem ação",IF(AND($I149&lt;&gt;"",$M149&lt;0),"Segregar para avaliação interna",IF(AND($I149&lt;&gt;"",$M149&lt;='Parâmetros'!$B$4),"Liquidação imediata",IF($D149="Descontinuado","Liquidação de ponta",IF(AND($I149&lt;&gt;"",$M149&lt;='Parâmetros'!$B$5),"Campanha promocional",IF($D149="Sazonal","Campanha promocional",IF($G149&gt;='Parâmetros'!$B$7,"Suspender reposição",IF($L149&gt;='Parâmetros'!$B$9,"Campanha promocional","Reduzir próxima compra"))))))))),"Revisar cadastro"))</f>
        <v/>
      </c>
      <c r="Q149" s="22" t="n"/>
      <c r="R149" s="22" t="n"/>
      <c r="S149" s="26" t="n"/>
      <c r="T149" s="22" t="n"/>
      <c r="U149" s="30">
        <f>IF($A149="","",IF(COUNTIF($A$6:$A$155,$A149)&gt;1,"SKU duplicado",IF(OR($B149="",$C149="",$D149="",$E149="",$F149="",$G149="",$H149=""),"Preencher campos obrigatórios",IF($H149=0,"Revisar custo unitário",IF(AND($J149&gt;0,$I149&lt;&gt;"",$M149&lt;0),"Validade vencida",IF(AND($J149&gt;0,$Q149=""),"Definir destinação",IF(AND($J149&gt;0,$Q149&lt;&gt;"",$S149=""),"Informar data da decisão",IF(AND($J149&gt;0,OR($R149="",$R149="Não iniciada")),"Ação pendente",IF(AND($J149=0,$Q149&lt;&gt;"",$Q149&lt;&gt;"Sem ação"),"Revisar destinação","OK")))))))))</f>
        <v/>
      </c>
    </row>
    <row r="150" ht="24" customHeight="1">
      <c r="A150" s="22" t="n"/>
      <c r="B150" s="22" t="n"/>
      <c r="C150" s="22" t="n"/>
      <c r="D150" s="22" t="n"/>
      <c r="E150" s="23" t="n"/>
      <c r="F150" s="23" t="n"/>
      <c r="G150" s="41" t="n"/>
      <c r="H150" s="25" t="n"/>
      <c r="I150" s="26" t="n"/>
      <c r="J150" s="27">
        <f>IF($A150="","",IF(OR($E150="",$F150=""),"",IFERROR(MAX($E150-$F150,0),"")))</f>
        <v/>
      </c>
      <c r="K150" s="42">
        <f>IF($A150="","",IF(OR($J150="",$F150&lt;=0),"",IFERROR($J150/$F150,"")))</f>
        <v/>
      </c>
      <c r="L150" s="29">
        <f>IF($A150="","",IF(OR($J150="",$H150=""),"",IFERROR($J150*$H150,"")))</f>
        <v/>
      </c>
      <c r="M150" s="27">
        <f>IF($A150="","",IF($I150="","",IFERROR($I150-'Parâmetros'!$B$3,"")))</f>
        <v/>
      </c>
      <c r="N150" s="30">
        <f>IF($A150="","",IF($I150="","Sem validade informada",IF($M150="","Revisar validade",IF($M150&lt;0,"Vencida",IF($M150&lt;='Parâmetros'!$B$4,"Validade crítica",IF($M150&lt;='Parâmetros'!$B$5,"Validade em atenção","Validade regular"))))))</f>
        <v/>
      </c>
      <c r="O150" s="30">
        <f>IF($A150="","",IFERROR(IF(OR($J150="",$D150="",$G150="",$H150=""),"Revisar cadastro",IF($J150=0,"Sem excesso",IF(OR(AND($I150&lt;&gt;"",$M150&lt;='Parâmetros'!$B$4),$G150&gt;='Parâmetros'!$B$7),"Crítica",IF(OR(AND($I150&lt;&gt;"",$M150&lt;='Parâmetros'!$B$5),$G150&gt;='Parâmetros'!$B$6,$L150&gt;='Parâmetros'!$B$9),"Alta",IF(OR($L150&gt;='Parâmetros'!$B$8,AND($K150&lt;&gt;"",$K150&gt;='Parâmetros'!$B$10)),"Média","Baixa"))))),"Revisar cadastro"))</f>
        <v/>
      </c>
      <c r="P150" s="30">
        <f>IF($A150="","",IFERROR(IF($J150="","Revisar cadastro",IF($J150=0,"Sem ação",IF(AND($I150&lt;&gt;"",$M150&lt;0),"Segregar para avaliação interna",IF(AND($I150&lt;&gt;"",$M150&lt;='Parâmetros'!$B$4),"Liquidação imediata",IF($D150="Descontinuado","Liquidação de ponta",IF(AND($I150&lt;&gt;"",$M150&lt;='Parâmetros'!$B$5),"Campanha promocional",IF($D150="Sazonal","Campanha promocional",IF($G150&gt;='Parâmetros'!$B$7,"Suspender reposição",IF($L150&gt;='Parâmetros'!$B$9,"Campanha promocional","Reduzir próxima compra"))))))))),"Revisar cadastro"))</f>
        <v/>
      </c>
      <c r="Q150" s="22" t="n"/>
      <c r="R150" s="22" t="n"/>
      <c r="S150" s="26" t="n"/>
      <c r="T150" s="22" t="n"/>
      <c r="U150" s="30">
        <f>IF($A150="","",IF(COUNTIF($A$6:$A$155,$A150)&gt;1,"SKU duplicado",IF(OR($B150="",$C150="",$D150="",$E150="",$F150="",$G150="",$H150=""),"Preencher campos obrigatórios",IF($H150=0,"Revisar custo unitário",IF(AND($J150&gt;0,$I150&lt;&gt;"",$M150&lt;0),"Validade vencida",IF(AND($J150&gt;0,$Q150=""),"Definir destinação",IF(AND($J150&gt;0,$Q150&lt;&gt;"",$S150=""),"Informar data da decisão",IF(AND($J150&gt;0,OR($R150="",$R150="Não iniciada")),"Ação pendente",IF(AND($J150=0,$Q150&lt;&gt;"",$Q150&lt;&gt;"Sem ação"),"Revisar destinação","OK")))))))))</f>
        <v/>
      </c>
    </row>
    <row r="151" ht="24" customHeight="1">
      <c r="A151" s="22" t="n"/>
      <c r="B151" s="22" t="n"/>
      <c r="C151" s="22" t="n"/>
      <c r="D151" s="22" t="n"/>
      <c r="E151" s="23" t="n"/>
      <c r="F151" s="23" t="n"/>
      <c r="G151" s="41" t="n"/>
      <c r="H151" s="25" t="n"/>
      <c r="I151" s="26" t="n"/>
      <c r="J151" s="27">
        <f>IF($A151="","",IF(OR($E151="",$F151=""),"",IFERROR(MAX($E151-$F151,0),"")))</f>
        <v/>
      </c>
      <c r="K151" s="42">
        <f>IF($A151="","",IF(OR($J151="",$F151&lt;=0),"",IFERROR($J151/$F151,"")))</f>
        <v/>
      </c>
      <c r="L151" s="29">
        <f>IF($A151="","",IF(OR($J151="",$H151=""),"",IFERROR($J151*$H151,"")))</f>
        <v/>
      </c>
      <c r="M151" s="27">
        <f>IF($A151="","",IF($I151="","",IFERROR($I151-'Parâmetros'!$B$3,"")))</f>
        <v/>
      </c>
      <c r="N151" s="30">
        <f>IF($A151="","",IF($I151="","Sem validade informada",IF($M151="","Revisar validade",IF($M151&lt;0,"Vencida",IF($M151&lt;='Parâmetros'!$B$4,"Validade crítica",IF($M151&lt;='Parâmetros'!$B$5,"Validade em atenção","Validade regular"))))))</f>
        <v/>
      </c>
      <c r="O151" s="30">
        <f>IF($A151="","",IFERROR(IF(OR($J151="",$D151="",$G151="",$H151=""),"Revisar cadastro",IF($J151=0,"Sem excesso",IF(OR(AND($I151&lt;&gt;"",$M151&lt;='Parâmetros'!$B$4),$G151&gt;='Parâmetros'!$B$7),"Crítica",IF(OR(AND($I151&lt;&gt;"",$M151&lt;='Parâmetros'!$B$5),$G151&gt;='Parâmetros'!$B$6,$L151&gt;='Parâmetros'!$B$9),"Alta",IF(OR($L151&gt;='Parâmetros'!$B$8,AND($K151&lt;&gt;"",$K151&gt;='Parâmetros'!$B$10)),"Média","Baixa"))))),"Revisar cadastro"))</f>
        <v/>
      </c>
      <c r="P151" s="30">
        <f>IF($A151="","",IFERROR(IF($J151="","Revisar cadastro",IF($J151=0,"Sem ação",IF(AND($I151&lt;&gt;"",$M151&lt;0),"Segregar para avaliação interna",IF(AND($I151&lt;&gt;"",$M151&lt;='Parâmetros'!$B$4),"Liquidação imediata",IF($D151="Descontinuado","Liquidação de ponta",IF(AND($I151&lt;&gt;"",$M151&lt;='Parâmetros'!$B$5),"Campanha promocional",IF($D151="Sazonal","Campanha promocional",IF($G151&gt;='Parâmetros'!$B$7,"Suspender reposição",IF($L151&gt;='Parâmetros'!$B$9,"Campanha promocional","Reduzir próxima compra"))))))))),"Revisar cadastro"))</f>
        <v/>
      </c>
      <c r="Q151" s="22" t="n"/>
      <c r="R151" s="22" t="n"/>
      <c r="S151" s="26" t="n"/>
      <c r="T151" s="22" t="n"/>
      <c r="U151" s="30">
        <f>IF($A151="","",IF(COUNTIF($A$6:$A$155,$A151)&gt;1,"SKU duplicado",IF(OR($B151="",$C151="",$D151="",$E151="",$F151="",$G151="",$H151=""),"Preencher campos obrigatórios",IF($H151=0,"Revisar custo unitário",IF(AND($J151&gt;0,$I151&lt;&gt;"",$M151&lt;0),"Validade vencida",IF(AND($J151&gt;0,$Q151=""),"Definir destinação",IF(AND($J151&gt;0,$Q151&lt;&gt;"",$S151=""),"Informar data da decisão",IF(AND($J151&gt;0,OR($R151="",$R151="Não iniciada")),"Ação pendente",IF(AND($J151=0,$Q151&lt;&gt;"",$Q151&lt;&gt;"Sem ação"),"Revisar destinação","OK")))))))))</f>
        <v/>
      </c>
    </row>
    <row r="152" ht="24" customHeight="1">
      <c r="A152" s="22" t="n"/>
      <c r="B152" s="22" t="n"/>
      <c r="C152" s="22" t="n"/>
      <c r="D152" s="22" t="n"/>
      <c r="E152" s="23" t="n"/>
      <c r="F152" s="23" t="n"/>
      <c r="G152" s="41" t="n"/>
      <c r="H152" s="25" t="n"/>
      <c r="I152" s="26" t="n"/>
      <c r="J152" s="27">
        <f>IF($A152="","",IF(OR($E152="",$F152=""),"",IFERROR(MAX($E152-$F152,0),"")))</f>
        <v/>
      </c>
      <c r="K152" s="42">
        <f>IF($A152="","",IF(OR($J152="",$F152&lt;=0),"",IFERROR($J152/$F152,"")))</f>
        <v/>
      </c>
      <c r="L152" s="29">
        <f>IF($A152="","",IF(OR($J152="",$H152=""),"",IFERROR($J152*$H152,"")))</f>
        <v/>
      </c>
      <c r="M152" s="27">
        <f>IF($A152="","",IF($I152="","",IFERROR($I152-'Parâmetros'!$B$3,"")))</f>
        <v/>
      </c>
      <c r="N152" s="30">
        <f>IF($A152="","",IF($I152="","Sem validade informada",IF($M152="","Revisar validade",IF($M152&lt;0,"Vencida",IF($M152&lt;='Parâmetros'!$B$4,"Validade crítica",IF($M152&lt;='Parâmetros'!$B$5,"Validade em atenção","Validade regular"))))))</f>
        <v/>
      </c>
      <c r="O152" s="30">
        <f>IF($A152="","",IFERROR(IF(OR($J152="",$D152="",$G152="",$H152=""),"Revisar cadastro",IF($J152=0,"Sem excesso",IF(OR(AND($I152&lt;&gt;"",$M152&lt;='Parâmetros'!$B$4),$G152&gt;='Parâmetros'!$B$7),"Crítica",IF(OR(AND($I152&lt;&gt;"",$M152&lt;='Parâmetros'!$B$5),$G152&gt;='Parâmetros'!$B$6,$L152&gt;='Parâmetros'!$B$9),"Alta",IF(OR($L152&gt;='Parâmetros'!$B$8,AND($K152&lt;&gt;"",$K152&gt;='Parâmetros'!$B$10)),"Média","Baixa"))))),"Revisar cadastro"))</f>
        <v/>
      </c>
      <c r="P152" s="30">
        <f>IF($A152="","",IFERROR(IF($J152="","Revisar cadastro",IF($J152=0,"Sem ação",IF(AND($I152&lt;&gt;"",$M152&lt;0),"Segregar para avaliação interna",IF(AND($I152&lt;&gt;"",$M152&lt;='Parâmetros'!$B$4),"Liquidação imediata",IF($D152="Descontinuado","Liquidação de ponta",IF(AND($I152&lt;&gt;"",$M152&lt;='Parâmetros'!$B$5),"Campanha promocional",IF($D152="Sazonal","Campanha promocional",IF($G152&gt;='Parâmetros'!$B$7,"Suspender reposição",IF($L152&gt;='Parâmetros'!$B$9,"Campanha promocional","Reduzir próxima compra"))))))))),"Revisar cadastro"))</f>
        <v/>
      </c>
      <c r="Q152" s="22" t="n"/>
      <c r="R152" s="22" t="n"/>
      <c r="S152" s="26" t="n"/>
      <c r="T152" s="22" t="n"/>
      <c r="U152" s="30">
        <f>IF($A152="","",IF(COUNTIF($A$6:$A$155,$A152)&gt;1,"SKU duplicado",IF(OR($B152="",$C152="",$D152="",$E152="",$F152="",$G152="",$H152=""),"Preencher campos obrigatórios",IF($H152=0,"Revisar custo unitário",IF(AND($J152&gt;0,$I152&lt;&gt;"",$M152&lt;0),"Validade vencida",IF(AND($J152&gt;0,$Q152=""),"Definir destinação",IF(AND($J152&gt;0,$Q152&lt;&gt;"",$S152=""),"Informar data da decisão",IF(AND($J152&gt;0,OR($R152="",$R152="Não iniciada")),"Ação pendente",IF(AND($J152=0,$Q152&lt;&gt;"",$Q152&lt;&gt;"Sem ação"),"Revisar destinação","OK")))))))))</f>
        <v/>
      </c>
    </row>
    <row r="153" ht="24" customHeight="1">
      <c r="A153" s="22" t="n"/>
      <c r="B153" s="22" t="n"/>
      <c r="C153" s="22" t="n"/>
      <c r="D153" s="22" t="n"/>
      <c r="E153" s="23" t="n"/>
      <c r="F153" s="23" t="n"/>
      <c r="G153" s="41" t="n"/>
      <c r="H153" s="25" t="n"/>
      <c r="I153" s="26" t="n"/>
      <c r="J153" s="27">
        <f>IF($A153="","",IF(OR($E153="",$F153=""),"",IFERROR(MAX($E153-$F153,0),"")))</f>
        <v/>
      </c>
      <c r="K153" s="42">
        <f>IF($A153="","",IF(OR($J153="",$F153&lt;=0),"",IFERROR($J153/$F153,"")))</f>
        <v/>
      </c>
      <c r="L153" s="29">
        <f>IF($A153="","",IF(OR($J153="",$H153=""),"",IFERROR($J153*$H153,"")))</f>
        <v/>
      </c>
      <c r="M153" s="27">
        <f>IF($A153="","",IF($I153="","",IFERROR($I153-'Parâmetros'!$B$3,"")))</f>
        <v/>
      </c>
      <c r="N153" s="30">
        <f>IF($A153="","",IF($I153="","Sem validade informada",IF($M153="","Revisar validade",IF($M153&lt;0,"Vencida",IF($M153&lt;='Parâmetros'!$B$4,"Validade crítica",IF($M153&lt;='Parâmetros'!$B$5,"Validade em atenção","Validade regular"))))))</f>
        <v/>
      </c>
      <c r="O153" s="30">
        <f>IF($A153="","",IFERROR(IF(OR($J153="",$D153="",$G153="",$H153=""),"Revisar cadastro",IF($J153=0,"Sem excesso",IF(OR(AND($I153&lt;&gt;"",$M153&lt;='Parâmetros'!$B$4),$G153&gt;='Parâmetros'!$B$7),"Crítica",IF(OR(AND($I153&lt;&gt;"",$M153&lt;='Parâmetros'!$B$5),$G153&gt;='Parâmetros'!$B$6,$L153&gt;='Parâmetros'!$B$9),"Alta",IF(OR($L153&gt;='Parâmetros'!$B$8,AND($K153&lt;&gt;"",$K153&gt;='Parâmetros'!$B$10)),"Média","Baixa"))))),"Revisar cadastro"))</f>
        <v/>
      </c>
      <c r="P153" s="30">
        <f>IF($A153="","",IFERROR(IF($J153="","Revisar cadastro",IF($J153=0,"Sem ação",IF(AND($I153&lt;&gt;"",$M153&lt;0),"Segregar para avaliação interna",IF(AND($I153&lt;&gt;"",$M153&lt;='Parâmetros'!$B$4),"Liquidação imediata",IF($D153="Descontinuado","Liquidação de ponta",IF(AND($I153&lt;&gt;"",$M153&lt;='Parâmetros'!$B$5),"Campanha promocional",IF($D153="Sazonal","Campanha promocional",IF($G153&gt;='Parâmetros'!$B$7,"Suspender reposição",IF($L153&gt;='Parâmetros'!$B$9,"Campanha promocional","Reduzir próxima compra"))))))))),"Revisar cadastro"))</f>
        <v/>
      </c>
      <c r="Q153" s="22" t="n"/>
      <c r="R153" s="22" t="n"/>
      <c r="S153" s="26" t="n"/>
      <c r="T153" s="22" t="n"/>
      <c r="U153" s="30">
        <f>IF($A153="","",IF(COUNTIF($A$6:$A$155,$A153)&gt;1,"SKU duplicado",IF(OR($B153="",$C153="",$D153="",$E153="",$F153="",$G153="",$H153=""),"Preencher campos obrigatórios",IF($H153=0,"Revisar custo unitário",IF(AND($J153&gt;0,$I153&lt;&gt;"",$M153&lt;0),"Validade vencida",IF(AND($J153&gt;0,$Q153=""),"Definir destinação",IF(AND($J153&gt;0,$Q153&lt;&gt;"",$S153=""),"Informar data da decisão",IF(AND($J153&gt;0,OR($R153="",$R153="Não iniciada")),"Ação pendente",IF(AND($J153=0,$Q153&lt;&gt;"",$Q153&lt;&gt;"Sem ação"),"Revisar destinação","OK")))))))))</f>
        <v/>
      </c>
    </row>
    <row r="154" ht="24" customHeight="1">
      <c r="A154" s="22" t="n"/>
      <c r="B154" s="22" t="n"/>
      <c r="C154" s="22" t="n"/>
      <c r="D154" s="22" t="n"/>
      <c r="E154" s="23" t="n"/>
      <c r="F154" s="23" t="n"/>
      <c r="G154" s="41" t="n"/>
      <c r="H154" s="25" t="n"/>
      <c r="I154" s="26" t="n"/>
      <c r="J154" s="27">
        <f>IF($A154="","",IF(OR($E154="",$F154=""),"",IFERROR(MAX($E154-$F154,0),"")))</f>
        <v/>
      </c>
      <c r="K154" s="42">
        <f>IF($A154="","",IF(OR($J154="",$F154&lt;=0),"",IFERROR($J154/$F154,"")))</f>
        <v/>
      </c>
      <c r="L154" s="29">
        <f>IF($A154="","",IF(OR($J154="",$H154=""),"",IFERROR($J154*$H154,"")))</f>
        <v/>
      </c>
      <c r="M154" s="27">
        <f>IF($A154="","",IF($I154="","",IFERROR($I154-'Parâmetros'!$B$3,"")))</f>
        <v/>
      </c>
      <c r="N154" s="30">
        <f>IF($A154="","",IF($I154="","Sem validade informada",IF($M154="","Revisar validade",IF($M154&lt;0,"Vencida",IF($M154&lt;='Parâmetros'!$B$4,"Validade crítica",IF($M154&lt;='Parâmetros'!$B$5,"Validade em atenção","Validade regular"))))))</f>
        <v/>
      </c>
      <c r="O154" s="30">
        <f>IF($A154="","",IFERROR(IF(OR($J154="",$D154="",$G154="",$H154=""),"Revisar cadastro",IF($J154=0,"Sem excesso",IF(OR(AND($I154&lt;&gt;"",$M154&lt;='Parâmetros'!$B$4),$G154&gt;='Parâmetros'!$B$7),"Crítica",IF(OR(AND($I154&lt;&gt;"",$M154&lt;='Parâmetros'!$B$5),$G154&gt;='Parâmetros'!$B$6,$L154&gt;='Parâmetros'!$B$9),"Alta",IF(OR($L154&gt;='Parâmetros'!$B$8,AND($K154&lt;&gt;"",$K154&gt;='Parâmetros'!$B$10)),"Média","Baixa"))))),"Revisar cadastro"))</f>
        <v/>
      </c>
      <c r="P154" s="30">
        <f>IF($A154="","",IFERROR(IF($J154="","Revisar cadastro",IF($J154=0,"Sem ação",IF(AND($I154&lt;&gt;"",$M154&lt;0),"Segregar para avaliação interna",IF(AND($I154&lt;&gt;"",$M154&lt;='Parâmetros'!$B$4),"Liquidação imediata",IF($D154="Descontinuado","Liquidação de ponta",IF(AND($I154&lt;&gt;"",$M154&lt;='Parâmetros'!$B$5),"Campanha promocional",IF($D154="Sazonal","Campanha promocional",IF($G154&gt;='Parâmetros'!$B$7,"Suspender reposição",IF($L154&gt;='Parâmetros'!$B$9,"Campanha promocional","Reduzir próxima compra"))))))))),"Revisar cadastro"))</f>
        <v/>
      </c>
      <c r="Q154" s="22" t="n"/>
      <c r="R154" s="22" t="n"/>
      <c r="S154" s="26" t="n"/>
      <c r="T154" s="22" t="n"/>
      <c r="U154" s="30">
        <f>IF($A154="","",IF(COUNTIF($A$6:$A$155,$A154)&gt;1,"SKU duplicado",IF(OR($B154="",$C154="",$D154="",$E154="",$F154="",$G154="",$H154=""),"Preencher campos obrigatórios",IF($H154=0,"Revisar custo unitário",IF(AND($J154&gt;0,$I154&lt;&gt;"",$M154&lt;0),"Validade vencida",IF(AND($J154&gt;0,$Q154=""),"Definir destinação",IF(AND($J154&gt;0,$Q154&lt;&gt;"",$S154=""),"Informar data da decisão",IF(AND($J154&gt;0,OR($R154="",$R154="Não iniciada")),"Ação pendente",IF(AND($J154=0,$Q154&lt;&gt;"",$Q154&lt;&gt;"Sem ação"),"Revisar destinação","OK")))))))))</f>
        <v/>
      </c>
    </row>
    <row r="155" ht="24" customHeight="1">
      <c r="A155" s="22" t="n"/>
      <c r="B155" s="22" t="n"/>
      <c r="C155" s="22" t="n"/>
      <c r="D155" s="22" t="n"/>
      <c r="E155" s="23" t="n"/>
      <c r="F155" s="23" t="n"/>
      <c r="G155" s="41" t="n"/>
      <c r="H155" s="25" t="n"/>
      <c r="I155" s="26" t="n"/>
      <c r="J155" s="27">
        <f>IF($A155="","",IF(OR($E155="",$F155=""),"",IFERROR(MAX($E155-$F155,0),"")))</f>
        <v/>
      </c>
      <c r="K155" s="42">
        <f>IF($A155="","",IF(OR($J155="",$F155&lt;=0),"",IFERROR($J155/$F155,"")))</f>
        <v/>
      </c>
      <c r="L155" s="29">
        <f>IF($A155="","",IF(OR($J155="",$H155=""),"",IFERROR($J155*$H155,"")))</f>
        <v/>
      </c>
      <c r="M155" s="27">
        <f>IF($A155="","",IF($I155="","",IFERROR($I155-'Parâmetros'!$B$3,"")))</f>
        <v/>
      </c>
      <c r="N155" s="30">
        <f>IF($A155="","",IF($I155="","Sem validade informada",IF($M155="","Revisar validade",IF($M155&lt;0,"Vencida",IF($M155&lt;='Parâmetros'!$B$4,"Validade crítica",IF($M155&lt;='Parâmetros'!$B$5,"Validade em atenção","Validade regular"))))))</f>
        <v/>
      </c>
      <c r="O155" s="30">
        <f>IF($A155="","",IFERROR(IF(OR($J155="",$D155="",$G155="",$H155=""),"Revisar cadastro",IF($J155=0,"Sem excesso",IF(OR(AND($I155&lt;&gt;"",$M155&lt;='Parâmetros'!$B$4),$G155&gt;='Parâmetros'!$B$7),"Crítica",IF(OR(AND($I155&lt;&gt;"",$M155&lt;='Parâmetros'!$B$5),$G155&gt;='Parâmetros'!$B$6,$L155&gt;='Parâmetros'!$B$9),"Alta",IF(OR($L155&gt;='Parâmetros'!$B$8,AND($K155&lt;&gt;"",$K155&gt;='Parâmetros'!$B$10)),"Média","Baixa"))))),"Revisar cadastro"))</f>
        <v/>
      </c>
      <c r="P155" s="30">
        <f>IF($A155="","",IFERROR(IF($J155="","Revisar cadastro",IF($J155=0,"Sem ação",IF(AND($I155&lt;&gt;"",$M155&lt;0),"Segregar para avaliação interna",IF(AND($I155&lt;&gt;"",$M155&lt;='Parâmetros'!$B$4),"Liquidação imediata",IF($D155="Descontinuado","Liquidação de ponta",IF(AND($I155&lt;&gt;"",$M155&lt;='Parâmetros'!$B$5),"Campanha promocional",IF($D155="Sazonal","Campanha promocional",IF($G155&gt;='Parâmetros'!$B$7,"Suspender reposição",IF($L155&gt;='Parâmetros'!$B$9,"Campanha promocional","Reduzir próxima compra"))))))))),"Revisar cadastro"))</f>
        <v/>
      </c>
      <c r="Q155" s="22" t="n"/>
      <c r="R155" s="22" t="n"/>
      <c r="S155" s="26" t="n"/>
      <c r="T155" s="22" t="n"/>
      <c r="U155" s="30">
        <f>IF($A155="","",IF(COUNTIF($A$6:$A$155,$A155)&gt;1,"SKU duplicado",IF(OR($B155="",$C155="",$D155="",$E155="",$F155="",$G155="",$H155=""),"Preencher campos obrigatórios",IF($H155=0,"Revisar custo unitário",IF(AND($J155&gt;0,$I155&lt;&gt;"",$M155&lt;0),"Validade vencida",IF(AND($J155&gt;0,$Q155=""),"Definir destinação",IF(AND($J155&gt;0,$Q155&lt;&gt;"",$S155=""),"Informar data da decisão",IF(AND($J155&gt;0,OR($R155="",$R155="Não iniciada")),"Ação pendente",IF(AND($J155=0,$Q155&lt;&gt;"",$Q155&lt;&gt;"Sem ação"),"Revisar destinação","OK")))))))))</f>
        <v/>
      </c>
    </row>
  </sheetData>
  <mergeCells count="1">
    <mergeCell ref="A1:U1"/>
  </mergeCells>
  <conditionalFormatting sqref="A6:A155">
    <cfRule type="expression" priority="1" dxfId="1">
      <formula>AND($A6&lt;&gt;"",COUNTIF($A$6:$A$155,$A6)&gt;1)</formula>
    </cfRule>
  </conditionalFormatting>
  <conditionalFormatting sqref="J6:L155">
    <cfRule type="expression" priority="2" dxfId="3">
      <formula>$J6&gt;0</formula>
    </cfRule>
  </conditionalFormatting>
  <conditionalFormatting sqref="I6:N155">
    <cfRule type="expression" priority="3" dxfId="1">
      <formula>AND($A6&lt;&gt;"",$I6&lt;&gt;"",$M6&lt;0)</formula>
    </cfRule>
    <cfRule type="expression" priority="4" dxfId="4">
      <formula>AND($A6&lt;&gt;"",$I6&lt;&gt;"",$M6&gt;=0,$M6&lt;='Parâmetros'!$B$5)</formula>
    </cfRule>
  </conditionalFormatting>
  <conditionalFormatting sqref="O6:O155">
    <cfRule type="expression" priority="5" dxfId="1">
      <formula>$O6="Crítica"</formula>
    </cfRule>
    <cfRule type="expression" priority="6" dxfId="5">
      <formula>$O6="Alta"</formula>
    </cfRule>
    <cfRule type="expression" priority="7" dxfId="2">
      <formula>$O6="Média"</formula>
    </cfRule>
    <cfRule type="expression" priority="8" dxfId="6">
      <formula>$O6="Baixa"</formula>
    </cfRule>
  </conditionalFormatting>
  <conditionalFormatting sqref="Q6:Q155">
    <cfRule type="expression" priority="9" dxfId="4">
      <formula>AND($J6&gt;0,$Q6="")</formula>
    </cfRule>
  </conditionalFormatting>
  <conditionalFormatting sqref="U6:U155">
    <cfRule type="expression" priority="10" dxfId="7">
      <formula>$U6="OK"</formula>
    </cfRule>
    <cfRule type="expression" priority="11" dxfId="0">
      <formula>AND($U6&lt;&gt;"",$U6&lt;&gt;"OK")</formula>
    </cfRule>
  </conditionalFormatting>
  <conditionalFormatting sqref="L6:L155">
    <cfRule type="dataBar" priority="12">
      <dataBar showValue="1">
        <cfvo type="num" val="0"/>
        <cfvo type="max"/>
        <color rgb="005B9BD5"/>
      </dataBar>
    </cfRule>
  </conditionalFormatting>
  <dataValidations count="12">
    <dataValidation sqref="A6:A155" showDropDown="0" showInputMessage="1" showErrorMessage="1" allowBlank="0" errorTitle="SKU duplicado" error="O SKU já existe na planilha." promptTitle="SKU" prompt="Informe um código único para o item." type="custom" errorStyle="stop">
      <formula1>OR(A6="",COUNTIF($A$6:$A$155,A6)=1)</formula1>
    </dataValidation>
    <dataValidation sqref="B6:B155" showDropDown="0" showInputMessage="0" showErrorMessage="1" allowBlank="0" errorTitle="Texto muito longo" error="O produto deve ter no máximo 100 caracteres." type="textLength" operator="lessThanOrEqual">
      <formula1>100</formula1>
    </dataValidation>
    <dataValidation sqref="C6:C155" showDropDown="0" showInputMessage="0" showErrorMessage="1" allowBlank="0" errorTitle="Categoria inválida" error="Selecione uma categoria disponível." type="list">
      <formula1>"Alimentos,Beleza,Brinquedos,Casa e cozinha,Eletrônicos,Esporte,Papelaria,Pet,Outros"</formula1>
    </dataValidation>
    <dataValidation sqref="D6:D155" showDropDown="0" showInputMessage="0" showErrorMessage="1" allowBlank="0" errorTitle="Situação inválida" error="Selecione uma situação disponível." type="list">
      <formula1>"Ativo,Descontinuado,Sazonal"</formula1>
    </dataValidation>
    <dataValidation sqref="E6:F155" showDropDown="0" showInputMessage="0" showErrorMessage="1" allowBlank="0" errorTitle="Quantidade inválida" error="Informe um número inteiro entre 0 e 100.000.000." type="whole" operator="between">
      <formula1>0</formula1>
      <formula2>100000000</formula2>
    </dataValidation>
    <dataValidation sqref="G6:G155" showDropDown="0" showInputMessage="0" showErrorMessage="1" allowBlank="0" errorTitle="Cobertura inválida" error="Informe uma cobertura entre 0 e 3.650 dias." type="decimal" operator="between">
      <formula1>0</formula1>
      <formula2>3650</formula2>
    </dataValidation>
    <dataValidation sqref="H6:H155" showDropDown="0" showInputMessage="0" showErrorMessage="1" allowBlank="0" errorTitle="Custo inválido" error="Informe um custo entre R$ 0,00 e R$ 10.000.000,00." type="decimal" operator="between">
      <formula1>0</formula1>
      <formula2>10000000</formula2>
    </dataValidation>
    <dataValidation sqref="I6:I155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Q6:Q155" showDropDown="0" showInputMessage="0" showErrorMessage="1" allowBlank="0" errorTitle="Destinação inválida" error="Selecione uma destinação disponível." type="list">
      <formula1>"Sem ação,Campanha promocional,Liquidação imediata,Liquidação de ponta,Suspender reposição,Reduzir próxima compra,Kit/combinação,Redistribuição interna,Negociar devolução,Segregar para avaliação interna,Outra"</formula1>
    </dataValidation>
    <dataValidation sqref="R6:R155" showDropDown="0" showInputMessage="0" showErrorMessage="1" allowBlank="0" errorTitle="Status inválido" error="Selecione um status disponível." type="list">
      <formula1>"Não iniciada,Planejada,Em execução,Concluída,Não aplicável"</formula1>
    </dataValidation>
    <dataValidation sqref="S6:S155" showDropDown="0" showInputMessage="0" showErrorMessage="1" allowBlank="0" errorTitle="Data de decisão inválida" error="Informe uma data entre 01/01/2020 e a data de referência." type="date" operator="between">
      <formula1>DATE(2020,1,1)</formula1>
      <formula2>'Parâmetros'!$B$3</formula2>
    </dataValidation>
    <dataValidation sqref="T6:T155" showDropDown="0" showInputMessage="0" showErrorMessage="1" allowBlank="0" errorTitle="Texto muito longo" error="A observação deve ter no máximo 250 caracteres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D6A57"/>
    <outlinePr summaryBelow="1" summaryRight="1"/>
    <pageSetUpPr/>
  </sheetPr>
  <dimension ref="A1:J14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5" customWidth="1" min="2" max="2"/>
    <col width="3" customWidth="1" min="3" max="3"/>
    <col width="22" customWidth="1" min="4" max="4"/>
    <col width="3" customWidth="1" min="5" max="5"/>
    <col width="22" customWidth="1" min="6" max="6"/>
    <col width="3" customWidth="1" min="7" max="7"/>
    <col width="36" customWidth="1" min="8" max="8"/>
    <col width="3" customWidth="1" min="9" max="9"/>
    <col width="22" customWidth="1" min="10" max="10"/>
  </cols>
  <sheetData>
    <row r="1" ht="28" customHeight="1">
      <c r="A1" s="1" t="inlineStr">
        <is>
          <t>Parâmetros e Listas de Apoio</t>
        </is>
      </c>
    </row>
    <row r="2">
      <c r="D2" s="8" t="inlineStr">
        <is>
          <t>Categorias</t>
        </is>
      </c>
      <c r="F2" s="8" t="inlineStr">
        <is>
          <t>Situações do SKU</t>
        </is>
      </c>
      <c r="H2" s="8" t="inlineStr">
        <is>
          <t>Destinações</t>
        </is>
      </c>
      <c r="J2" s="8" t="inlineStr">
        <is>
          <t>Status da ação</t>
        </is>
      </c>
    </row>
    <row r="3">
      <c r="A3" s="31" t="inlineStr">
        <is>
          <t>Data de referência</t>
        </is>
      </c>
      <c r="B3" s="26" t="n">
        <v>46272</v>
      </c>
      <c r="D3" s="22" t="inlineStr">
        <is>
          <t>Alimentos</t>
        </is>
      </c>
      <c r="F3" s="22" t="inlineStr">
        <is>
          <t>Ativo</t>
        </is>
      </c>
      <c r="H3" s="22" t="inlineStr">
        <is>
          <t>Sem ação</t>
        </is>
      </c>
      <c r="J3" s="22" t="inlineStr">
        <is>
          <t>Não iniciada</t>
        </is>
      </c>
    </row>
    <row r="4">
      <c r="A4" s="31" t="inlineStr">
        <is>
          <t>Validade crítica (dias)</t>
        </is>
      </c>
      <c r="B4" s="23" t="n">
        <v>30</v>
      </c>
      <c r="D4" s="22" t="inlineStr">
        <is>
          <t>Beleza</t>
        </is>
      </c>
      <c r="F4" s="22" t="inlineStr">
        <is>
          <t>Descontinuado</t>
        </is>
      </c>
      <c r="H4" s="22" t="inlineStr">
        <is>
          <t>Campanha promocional</t>
        </is>
      </c>
      <c r="J4" s="22" t="inlineStr">
        <is>
          <t>Planejada</t>
        </is>
      </c>
    </row>
    <row r="5">
      <c r="A5" s="31" t="inlineStr">
        <is>
          <t>Validade em atenção (dias)</t>
        </is>
      </c>
      <c r="B5" s="23" t="n">
        <v>60</v>
      </c>
      <c r="D5" s="22" t="inlineStr">
        <is>
          <t>Brinquedos</t>
        </is>
      </c>
      <c r="F5" s="22" t="inlineStr">
        <is>
          <t>Sazonal</t>
        </is>
      </c>
      <c r="H5" s="22" t="inlineStr">
        <is>
          <t>Liquidação imediata</t>
        </is>
      </c>
      <c r="J5" s="22" t="inlineStr">
        <is>
          <t>Em execução</t>
        </is>
      </c>
    </row>
    <row r="6">
      <c r="A6" s="31" t="inlineStr">
        <is>
          <t>Cobertura alta (dias)</t>
        </is>
      </c>
      <c r="B6" s="23" t="n">
        <v>90</v>
      </c>
      <c r="D6" s="22" t="inlineStr">
        <is>
          <t>Casa e cozinha</t>
        </is>
      </c>
      <c r="H6" s="22" t="inlineStr">
        <is>
          <t>Liquidação de ponta</t>
        </is>
      </c>
      <c r="J6" s="22" t="inlineStr">
        <is>
          <t>Concluída</t>
        </is>
      </c>
    </row>
    <row r="7">
      <c r="A7" s="31" t="inlineStr">
        <is>
          <t>Cobertura crítica (dias)</t>
        </is>
      </c>
      <c r="B7" s="23" t="n">
        <v>120</v>
      </c>
      <c r="D7" s="22" t="inlineStr">
        <is>
          <t>Eletrônicos</t>
        </is>
      </c>
      <c r="H7" s="22" t="inlineStr">
        <is>
          <t>Suspender reposição</t>
        </is>
      </c>
      <c r="J7" s="22" t="inlineStr">
        <is>
          <t>Não aplicável</t>
        </is>
      </c>
    </row>
    <row r="8">
      <c r="A8" s="31" t="inlineStr">
        <is>
          <t>Capital para prioridade média</t>
        </is>
      </c>
      <c r="B8" s="25" t="n">
        <v>1000</v>
      </c>
      <c r="D8" s="22" t="inlineStr">
        <is>
          <t>Esporte</t>
        </is>
      </c>
      <c r="H8" s="22" t="inlineStr">
        <is>
          <t>Reduzir próxima compra</t>
        </is>
      </c>
    </row>
    <row r="9">
      <c r="A9" s="31" t="inlineStr">
        <is>
          <t>Capital para prioridade alta</t>
        </is>
      </c>
      <c r="B9" s="25" t="n">
        <v>5000</v>
      </c>
      <c r="D9" s="22" t="inlineStr">
        <is>
          <t>Papelaria</t>
        </is>
      </c>
      <c r="H9" s="22" t="inlineStr">
        <is>
          <t>Kit/combinação</t>
        </is>
      </c>
    </row>
    <row r="10">
      <c r="A10" s="31" t="inlineStr">
        <is>
          <t>Excesso relativo para prioridade média</t>
        </is>
      </c>
      <c r="B10" s="43" t="n">
        <v>0.25</v>
      </c>
      <c r="D10" s="22" t="inlineStr">
        <is>
          <t>Pet</t>
        </is>
      </c>
      <c r="H10" s="22" t="inlineStr">
        <is>
          <t>Redistribuição interna</t>
        </is>
      </c>
    </row>
    <row r="11">
      <c r="D11" s="22" t="inlineStr">
        <is>
          <t>Outros</t>
        </is>
      </c>
      <c r="H11" s="22" t="inlineStr">
        <is>
          <t>Negociar devolução</t>
        </is>
      </c>
    </row>
    <row r="12">
      <c r="A12" s="33" t="inlineStr">
        <is>
          <t>Verificação dos parâmetros</t>
        </is>
      </c>
      <c r="B12" s="34">
        <f>IF(AND(B3&gt;=DATE(2020,1,1),B4&gt;=0,B5&gt;=B4,B6&gt;=0,B7&gt;=B6,B8&gt;=0,B9&gt;=B8,B10&gt;=0,B10&lt;=1),"OK","REVISAR PARÂMETROS")</f>
        <v/>
      </c>
      <c r="H12" s="22" t="inlineStr">
        <is>
          <t>Segregar para avaliação interna</t>
        </is>
      </c>
    </row>
    <row r="13">
      <c r="H13" s="22" t="inlineStr">
        <is>
          <t>Outra</t>
        </is>
      </c>
    </row>
    <row r="14" ht="42" customHeight="1">
      <c r="A14" s="35" t="inlineStr">
        <is>
          <t>Premissas editáveis</t>
        </is>
      </c>
      <c r="B14" s="36" t="inlineStr">
        <is>
          <t>Revise os limites conforme a política operacional da empresa fictícia.</t>
        </is>
      </c>
    </row>
  </sheetData>
  <mergeCells count="1">
    <mergeCell ref="A1:J1"/>
  </mergeCells>
  <conditionalFormatting sqref="B12">
    <cfRule type="expression" priority="1" dxfId="1">
      <formula>B12="REVISAR PARÂMETROS"</formula>
    </cfRule>
    <cfRule type="expression" priority="2" dxfId="7">
      <formula>B12="OK"</formula>
    </cfRule>
  </conditionalFormatting>
  <dataValidations count="4">
    <dataValidation sqref="B3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B4:B7" showDropDown="0" showInputMessage="0" showErrorMessage="1" allowBlank="0" errorTitle="Limite inválido" error="Informe um número inteiro entre 0 e 3.650." type="whole" operator="between">
      <formula1>0</formula1>
      <formula2>3650</formula2>
    </dataValidation>
    <dataValidation sqref="B8:B9" showDropDown="0" showInputMessage="0" showErrorMessage="1" allowBlank="0" errorTitle="Capital inválido" error="Informe um valor entre R$ 0,00 e R$ 1.000.000.000,00." type="decimal" operator="between">
      <formula1>0</formula1>
      <formula2>1000000000</formula2>
    </dataValidation>
    <dataValidation sqref="B10" showDropDown="0" showInputMessage="0" showErrorMessage="1" allowBlank="0" errorTitle="Percentual inválido" error="Informe um percentual entre 0% e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8D0C1"/>
    <outlinePr summaryBelow="1" summaryRight="1"/>
    <pageSetUpPr/>
  </sheetPr>
  <dimension ref="A1:F35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28" customHeight="1">
      <c r="A1" s="37" t="inlineStr">
        <is>
          <t>Como usar a planilha de excesso de estoque</t>
        </is>
      </c>
    </row>
    <row r="2">
      <c r="A2" s="39" t="n"/>
      <c r="B2" s="39" t="n"/>
      <c r="C2" s="39" t="n"/>
      <c r="D2" s="39" t="n"/>
      <c r="E2" s="39" t="n"/>
      <c r="F2" s="39" t="n"/>
    </row>
    <row r="3" ht="24" customHeight="1">
      <c r="A3" s="15" t="inlineStr">
        <is>
          <t>Objetivo</t>
        </is>
      </c>
      <c r="B3" s="15" t="n"/>
      <c r="C3" s="15" t="n"/>
      <c r="D3" s="15" t="n"/>
      <c r="E3" s="15" t="n"/>
      <c r="F3" s="15" t="n"/>
    </row>
    <row r="4" ht="76" customHeight="1">
      <c r="A4" s="31" t="inlineStr">
        <is>
          <t>Finalidade</t>
        </is>
      </c>
      <c r="B4" s="40" t="inlineStr">
        <is>
          <t>Identificar SKUs acima do estoque máximo, mensurar unidades excedentes e capital imobilizado, priorizar ações e registrar a destinação escolhida.</t>
        </is>
      </c>
      <c r="C4" s="39" t="n"/>
      <c r="D4" s="39" t="n"/>
      <c r="E4" s="39" t="n"/>
      <c r="F4" s="39" t="n"/>
    </row>
    <row r="5">
      <c r="A5" s="39" t="n"/>
      <c r="B5" s="39" t="n"/>
      <c r="C5" s="39" t="n"/>
      <c r="D5" s="39" t="n"/>
      <c r="E5" s="39" t="n"/>
      <c r="F5" s="39" t="n"/>
    </row>
    <row r="6" ht="24" customHeight="1">
      <c r="A6" s="15" t="inlineStr">
        <is>
          <t>Fluxo de uso</t>
        </is>
      </c>
      <c r="B6" s="15" t="n"/>
      <c r="C6" s="15" t="n"/>
      <c r="D6" s="15" t="n"/>
      <c r="E6" s="15" t="n"/>
      <c r="F6" s="15" t="n"/>
    </row>
    <row r="7" ht="44" customHeight="1">
      <c r="A7" s="31" t="inlineStr">
        <is>
          <t>1</t>
        </is>
      </c>
      <c r="B7" s="40" t="inlineStr">
        <is>
          <t>Ajuste a data e os limites na aba Parâmetros.</t>
        </is>
      </c>
      <c r="C7" s="39" t="n"/>
      <c r="D7" s="39" t="n"/>
      <c r="E7" s="39" t="n"/>
      <c r="F7" s="39" t="n"/>
    </row>
    <row r="8" ht="44" customHeight="1">
      <c r="A8" s="31" t="inlineStr">
        <is>
          <t>2</t>
        </is>
      </c>
      <c r="B8" s="40" t="inlineStr">
        <is>
          <t>Preencha ou cole os dados nas células amarelas da aba Excesso de Estoque.</t>
        </is>
      </c>
      <c r="C8" s="39" t="n"/>
      <c r="D8" s="39" t="n"/>
      <c r="E8" s="39" t="n"/>
      <c r="F8" s="39" t="n"/>
    </row>
    <row r="9" ht="44" customHeight="1">
      <c r="A9" s="31" t="inlineStr">
        <is>
          <t>3</t>
        </is>
      </c>
      <c r="B9" s="40" t="inlineStr">
        <is>
          <t>Revise quantidade excedente, capital imobilizado, validade, prioridade e destinação sugerida.</t>
        </is>
      </c>
      <c r="C9" s="39" t="n"/>
      <c r="D9" s="39" t="n"/>
      <c r="E9" s="39" t="n"/>
      <c r="F9" s="39" t="n"/>
    </row>
    <row r="10" ht="44" customHeight="1">
      <c r="A10" s="31" t="inlineStr">
        <is>
          <t>4</t>
        </is>
      </c>
      <c r="B10" s="40" t="inlineStr">
        <is>
          <t>Registre a destinação definida, o status e a data da decisão.</t>
        </is>
      </c>
      <c r="C10" s="39" t="n"/>
      <c r="D10" s="39" t="n"/>
      <c r="E10" s="39" t="n"/>
      <c r="F10" s="39" t="n"/>
    </row>
    <row r="11" ht="44" customHeight="1">
      <c r="A11" s="31" t="inlineStr">
        <is>
          <t>5</t>
        </is>
      </c>
      <c r="B11" s="40" t="inlineStr">
        <is>
          <t>Use os filtros da tabela e a aba Resumo para acompanhar os casos prioritários.</t>
        </is>
      </c>
      <c r="C11" s="39" t="n"/>
      <c r="D11" s="39" t="n"/>
      <c r="E11" s="39" t="n"/>
      <c r="F11" s="39" t="n"/>
    </row>
    <row r="12">
      <c r="A12" s="39" t="n"/>
      <c r="B12" s="39" t="n"/>
      <c r="C12" s="39" t="n"/>
      <c r="D12" s="39" t="n"/>
      <c r="E12" s="39" t="n"/>
      <c r="F12" s="39" t="n"/>
    </row>
    <row r="13" ht="24" customHeight="1">
      <c r="A13" s="15" t="inlineStr">
        <is>
          <t>Campos obrigatórios</t>
        </is>
      </c>
      <c r="B13" s="15" t="n"/>
      <c r="C13" s="15" t="n"/>
      <c r="D13" s="15" t="n"/>
      <c r="E13" s="15" t="n"/>
      <c r="F13" s="15" t="n"/>
    </row>
    <row r="14" ht="44" customHeight="1">
      <c r="A14" s="31" t="inlineStr">
        <is>
          <t>• SKU</t>
        </is>
      </c>
      <c r="B14" s="40" t="inlineStr">
        <is>
          <t>Código único do item.</t>
        </is>
      </c>
      <c r="C14" s="39" t="n"/>
      <c r="D14" s="39" t="n"/>
      <c r="E14" s="39" t="n"/>
      <c r="F14" s="39" t="n"/>
    </row>
    <row r="15" ht="44" customHeight="1">
      <c r="A15" s="31" t="inlineStr">
        <is>
          <t>• Produto</t>
        </is>
      </c>
      <c r="B15" s="40" t="inlineStr">
        <is>
          <t>Descrição do produto.</t>
        </is>
      </c>
      <c r="C15" s="39" t="n"/>
      <c r="D15" s="39" t="n"/>
      <c r="E15" s="39" t="n"/>
      <c r="F15" s="39" t="n"/>
    </row>
    <row r="16" ht="44" customHeight="1">
      <c r="A16" s="31" t="inlineStr">
        <is>
          <t>• Categoria</t>
        </is>
      </c>
      <c r="B16" s="40" t="inlineStr">
        <is>
          <t>Categoria selecionada na lista.</t>
        </is>
      </c>
      <c r="C16" s="39" t="n"/>
      <c r="D16" s="39" t="n"/>
      <c r="E16" s="39" t="n"/>
      <c r="F16" s="39" t="n"/>
    </row>
    <row r="17" ht="44" customHeight="1">
      <c r="A17" s="31" t="inlineStr">
        <is>
          <t>• Situação do SKU</t>
        </is>
      </c>
      <c r="B17" s="40" t="inlineStr">
        <is>
          <t>Ativo, descontinuado ou sazonal.</t>
        </is>
      </c>
      <c r="C17" s="39" t="n"/>
      <c r="D17" s="39" t="n"/>
      <c r="E17" s="39" t="n"/>
      <c r="F17" s="39" t="n"/>
    </row>
    <row r="18" ht="44" customHeight="1">
      <c r="A18" s="31" t="inlineStr">
        <is>
          <t>• Saldo atual</t>
        </is>
      </c>
      <c r="B18" s="40" t="inlineStr">
        <is>
          <t>Quantidade existente no estoque.</t>
        </is>
      </c>
      <c r="C18" s="39" t="n"/>
      <c r="D18" s="39" t="n"/>
      <c r="E18" s="39" t="n"/>
      <c r="F18" s="39" t="n"/>
    </row>
    <row r="19" ht="44" customHeight="1">
      <c r="A19" s="31" t="inlineStr">
        <is>
          <t>• Estoque máximo</t>
        </is>
      </c>
      <c r="B19" s="40" t="inlineStr">
        <is>
          <t>Limite operacional definido para o item.</t>
        </is>
      </c>
      <c r="C19" s="39" t="n"/>
      <c r="D19" s="39" t="n"/>
      <c r="E19" s="39" t="n"/>
      <c r="F19" s="39" t="n"/>
    </row>
    <row r="20" ht="44" customHeight="1">
      <c r="A20" s="31" t="inlineStr">
        <is>
          <t>• Cobertura atual</t>
        </is>
      </c>
      <c r="B20" s="40" t="inlineStr">
        <is>
          <t>Cobertura informada em dias.</t>
        </is>
      </c>
      <c r="C20" s="39" t="n"/>
      <c r="D20" s="39" t="n"/>
      <c r="E20" s="39" t="n"/>
      <c r="F20" s="39" t="n"/>
    </row>
    <row r="21" ht="44" customHeight="1">
      <c r="A21" s="31" t="inlineStr">
        <is>
          <t>• Custo unitário</t>
        </is>
      </c>
      <c r="B21" s="40" t="inlineStr">
        <is>
          <t>Custo numérico usado para calcular o capital imobilizado.</t>
        </is>
      </c>
      <c r="C21" s="39" t="n"/>
      <c r="D21" s="39" t="n"/>
      <c r="E21" s="39" t="n"/>
      <c r="F21" s="39" t="n"/>
    </row>
    <row r="22" ht="44" customHeight="1">
      <c r="A22" s="31" t="inlineStr">
        <is>
          <t>Validade</t>
        </is>
      </c>
      <c r="B22" s="40" t="inlineStr">
        <is>
          <t>É opcional, mas sua ausência impede a priorização por vencimento.</t>
        </is>
      </c>
      <c r="C22" s="39" t="n"/>
      <c r="D22" s="39" t="n"/>
      <c r="E22" s="39" t="n"/>
      <c r="F22" s="39" t="n"/>
    </row>
    <row r="23">
      <c r="A23" s="39" t="n"/>
      <c r="B23" s="39" t="n"/>
      <c r="C23" s="39" t="n"/>
      <c r="D23" s="39" t="n"/>
      <c r="E23" s="39" t="n"/>
      <c r="F23" s="39" t="n"/>
    </row>
    <row r="24" ht="24" customHeight="1">
      <c r="A24" s="15" t="inlineStr">
        <is>
          <t>Interpretação</t>
        </is>
      </c>
      <c r="B24" s="15" t="n"/>
      <c r="C24" s="15" t="n"/>
      <c r="D24" s="15" t="n"/>
      <c r="E24" s="15" t="n"/>
      <c r="F24" s="15" t="n"/>
    </row>
    <row r="25" ht="44" customHeight="1">
      <c r="A25" s="31" t="inlineStr">
        <is>
          <t>Quantidade excedente</t>
        </is>
      </c>
      <c r="B25" s="40" t="inlineStr">
        <is>
          <t>Saldo atual menos estoque máximo, sem resultado negativo.</t>
        </is>
      </c>
      <c r="C25" s="39" t="n"/>
      <c r="D25" s="39" t="n"/>
      <c r="E25" s="39" t="n"/>
      <c r="F25" s="39" t="n"/>
    </row>
    <row r="26" ht="44" customHeight="1">
      <c r="A26" s="31" t="inlineStr">
        <is>
          <t>Capital imobilizado</t>
        </is>
      </c>
      <c r="B26" s="40" t="inlineStr">
        <is>
          <t>Quantidade excedente multiplicada pelo custo unitário.</t>
        </is>
      </c>
      <c r="C26" s="39" t="n"/>
      <c r="D26" s="39" t="n"/>
      <c r="E26" s="39" t="n"/>
      <c r="F26" s="39" t="n"/>
    </row>
    <row r="27" ht="44" customHeight="1">
      <c r="A27" s="31" t="inlineStr">
        <is>
          <t>Prioridade crítica</t>
        </is>
      </c>
      <c r="B27" s="40" t="inlineStr">
        <is>
          <t>Validade crítica ou cobertura crítica.</t>
        </is>
      </c>
      <c r="C27" s="39" t="n"/>
      <c r="D27" s="39" t="n"/>
      <c r="E27" s="39" t="n"/>
      <c r="F27" s="39" t="n"/>
    </row>
    <row r="28" ht="44" customHeight="1">
      <c r="A28" s="31" t="inlineStr">
        <is>
          <t>Destinação sugerida</t>
        </is>
      </c>
      <c r="B28" s="40" t="inlineStr">
        <is>
          <t>Regra automática; não substitui a decisão operacional registrada.</t>
        </is>
      </c>
      <c r="C28" s="39" t="n"/>
      <c r="D28" s="39" t="n"/>
      <c r="E28" s="39" t="n"/>
      <c r="F28" s="39" t="n"/>
    </row>
    <row r="29" ht="44" customHeight="1">
      <c r="A29" s="31" t="inlineStr">
        <is>
          <t>Alerta</t>
        </is>
      </c>
      <c r="B29" s="40" t="inlineStr">
        <is>
          <t>Aponta dados incompletos, validade vencida, falta de destinação ou ação não iniciada.</t>
        </is>
      </c>
      <c r="C29" s="39" t="n"/>
      <c r="D29" s="39" t="n"/>
      <c r="E29" s="39" t="n"/>
      <c r="F29" s="39" t="n"/>
    </row>
    <row r="30">
      <c r="A30" s="39" t="n"/>
      <c r="B30" s="39" t="n"/>
      <c r="C30" s="39" t="n"/>
      <c r="D30" s="39" t="n"/>
      <c r="E30" s="39" t="n"/>
      <c r="F30" s="39" t="n"/>
    </row>
    <row r="31" ht="24" customHeight="1">
      <c r="A31" s="15" t="inlineStr">
        <is>
          <t>Limites do modelo</t>
        </is>
      </c>
      <c r="B31" s="15" t="n"/>
      <c r="C31" s="15" t="n"/>
      <c r="D31" s="15" t="n"/>
      <c r="E31" s="15" t="n"/>
      <c r="F31" s="15" t="n"/>
    </row>
    <row r="32" ht="108" customHeight="1">
      <c r="A32" s="31" t="inlineStr">
        <is>
          <t>Escopo</t>
        </is>
      </c>
      <c r="B32" s="40" t="inlineStr">
        <is>
          <t>Esta planilha é específica para sobre-estoque e ponta de estoque. Ela não calcula ruptura, venda perdida, previsão de demanda ou necessidade de reposição. Não utiliza macros, conexões externas ou links para outras fontes.</t>
        </is>
      </c>
      <c r="C32" s="39" t="n"/>
      <c r="D32" s="39" t="n"/>
      <c r="E32" s="39" t="n"/>
      <c r="F32" s="39" t="n"/>
    </row>
    <row r="33">
      <c r="A33" s="39" t="n"/>
      <c r="B33" s="39" t="n"/>
      <c r="C33" s="39" t="n"/>
      <c r="D33" s="39" t="n"/>
      <c r="E33" s="39" t="n"/>
      <c r="F33" s="39" t="n"/>
    </row>
    <row r="34" ht="24" customHeight="1">
      <c r="A34" s="15" t="inlineStr">
        <is>
          <t>Dados de exemplo</t>
        </is>
      </c>
      <c r="B34" s="15" t="n"/>
      <c r="C34" s="15" t="n"/>
      <c r="D34" s="15" t="n"/>
      <c r="E34" s="15" t="n"/>
      <c r="F34" s="15" t="n"/>
    </row>
    <row r="35" ht="62" customHeight="1">
      <c r="A35" s="31" t="inlineStr">
        <is>
          <t>Observação</t>
        </is>
      </c>
      <c r="B35" s="40" t="inlineStr">
        <is>
          <t>Os produtos, SKUs e situações preenchidos inicialmente são inteiramente fictícios e podem ser substituídos.</t>
        </is>
      </c>
      <c r="C35" s="39" t="n"/>
      <c r="D35" s="39" t="n"/>
      <c r="E35" s="39" t="n"/>
      <c r="F35" s="39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2026-09-07T01:23:58Z</dcterms:created>
  <dcterms:modified xmlns:dcterms="http://purl.org/dc/terms/" xmlns:xsi="http://www.w3.org/2001/XMLSchema-instance" xsi:type="dcterms:W3CDTF">2026-09-07T01:23:59+00:00Z</dcterms:modified>
</cp:coreProperties>
</file>