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Matriz NCM" sheetId="2" state="visible" r:id="rId2"/>
    <sheet xmlns:r="http://schemas.openxmlformats.org/officeDocument/2006/relationships" name="Histórico de Revisões" sheetId="3" state="visible" r:id="rId3"/>
    <sheet xmlns:r="http://schemas.openxmlformats.org/officeDocument/2006/relationships" name="Instruções" sheetId="4" state="visible" r:id="rId4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dd/mm/yyyy"/>
  </numFmts>
  <fonts count="7">
    <font>
      <name val="Calibri"/>
      <family val="2"/>
      <color theme="1"/>
      <sz val="11"/>
      <scheme val="minor"/>
    </font>
    <font>
      <name val="Aptos"/>
      <b val="1"/>
      <color rgb="00FFFFFF"/>
      <sz val="16"/>
    </font>
    <font>
      <name val="Aptos"/>
      <i val="1"/>
      <color rgb="004A4A4A"/>
      <sz val="10"/>
    </font>
    <font>
      <name val="Aptos"/>
      <b val="1"/>
      <color rgb="00222222"/>
      <sz val="10"/>
    </font>
    <font>
      <name val="Aptos"/>
      <b val="1"/>
      <color rgb="00FFFFFF"/>
      <sz val="10"/>
    </font>
    <font>
      <name val="Aptos"/>
      <color rgb="00222222"/>
      <sz val="10"/>
    </font>
    <font>
      <name val="Aptos"/>
      <i val="1"/>
      <color rgb="00555555"/>
      <sz val="9"/>
    </font>
  </fonts>
  <fills count="9">
    <fill>
      <patternFill/>
    </fill>
    <fill>
      <patternFill patternType="gray125"/>
    </fill>
    <fill>
      <patternFill patternType="solid">
        <fgColor rgb="0017372E"/>
      </patternFill>
    </fill>
    <fill>
      <patternFill patternType="solid">
        <fgColor rgb="00F6F0E4"/>
      </patternFill>
    </fill>
    <fill>
      <patternFill patternType="solid">
        <fgColor rgb="00D9EAF7"/>
      </patternFill>
    </fill>
    <fill>
      <patternFill patternType="solid">
        <fgColor rgb="00C65D32"/>
      </patternFill>
    </fill>
    <fill>
      <patternFill patternType="solid">
        <fgColor rgb="00FFFFFF"/>
      </patternFill>
    </fill>
    <fill>
      <patternFill patternType="solid">
        <fgColor rgb="00FCE5CD"/>
      </patternFill>
    </fill>
    <fill>
      <patternFill patternType="solid">
        <fgColor rgb="00FFF1C9"/>
      </patternFill>
    </fill>
  </fills>
  <borders count="3">
    <border>
      <left/>
      <right/>
      <top/>
      <bottom/>
      <diagonal/>
    </border>
    <border>
      <bottom style="thin">
        <color rgb="00D8D0C1"/>
      </bottom>
    </border>
    <border>
      <left style="thin">
        <color rgb="00D8D0C1"/>
      </left>
      <right style="thin">
        <color rgb="00D8D0C1"/>
      </right>
      <top style="thin">
        <color rgb="00D8D0C1"/>
      </top>
      <bottom style="thin">
        <color rgb="00D8D0C1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Continuous" vertical="center"/>
    </xf>
    <xf numFmtId="0" fontId="3" fillId="3" borderId="2" pivotButton="0" quotePrefix="0" xfId="0"/>
    <xf numFmtId="164" fontId="3" fillId="4" borderId="2" applyAlignment="1" pivotButton="0" quotePrefix="0" xfId="0">
      <alignment horizontal="center" vertical="center"/>
    </xf>
    <xf numFmtId="0" fontId="3" fillId="3" borderId="2" applyAlignment="1" pivotButton="0" quotePrefix="0" xfId="0">
      <alignment horizontal="left" vertical="top" wrapText="1"/>
    </xf>
    <xf numFmtId="1" fontId="3" fillId="4" borderId="2" applyAlignment="1" pivotButton="0" quotePrefix="0" xfId="0">
      <alignment horizontal="center" vertical="center"/>
    </xf>
    <xf numFmtId="9" fontId="3" fillId="4" borderId="2" applyAlignment="1" pivotButton="0" quotePrefix="0" xfId="0">
      <alignment horizontal="center" vertical="center"/>
    </xf>
    <xf numFmtId="0" fontId="4" fillId="2" borderId="2" applyAlignment="1" pivotButton="0" quotePrefix="0" xfId="0">
      <alignment horizontal="centerContinuous" vertical="center"/>
    </xf>
    <xf numFmtId="0" fontId="4" fillId="5" borderId="2" applyAlignment="1" pivotButton="0" quotePrefix="0" xfId="0">
      <alignment horizontal="center" vertical="center" wrapText="1"/>
    </xf>
    <xf numFmtId="0" fontId="5" fillId="3" borderId="2" applyAlignment="1" pivotButton="0" quotePrefix="0" xfId="0">
      <alignment horizontal="left" vertical="center"/>
    </xf>
    <xf numFmtId="0" fontId="5" fillId="3" borderId="2" applyAlignment="1" pivotButton="0" quotePrefix="0" xfId="0">
      <alignment horizontal="left" vertical="top" wrapText="1"/>
    </xf>
    <xf numFmtId="164" fontId="5" fillId="3" borderId="2" applyAlignment="1" pivotButton="0" quotePrefix="0" xfId="0">
      <alignment horizontal="left" vertical="center"/>
    </xf>
    <xf numFmtId="0" fontId="5" fillId="6" borderId="2" applyAlignment="1" pivotButton="0" quotePrefix="0" xfId="0">
      <alignment horizontal="left" vertical="center"/>
    </xf>
    <xf numFmtId="0" fontId="5" fillId="6" borderId="2" applyAlignment="1" pivotButton="0" quotePrefix="0" xfId="0">
      <alignment horizontal="left" vertical="top" wrapText="1"/>
    </xf>
    <xf numFmtId="164" fontId="5" fillId="6" borderId="2" applyAlignment="1" pivotButton="0" quotePrefix="0" xfId="0">
      <alignment horizontal="left" vertical="center"/>
    </xf>
    <xf numFmtId="0" fontId="6" fillId="7" borderId="2" applyAlignment="1" pivotButton="0" quotePrefix="0" xfId="0">
      <alignment horizontal="centerContinuous" vertical="center"/>
    </xf>
    <xf numFmtId="1" fontId="5" fillId="3" borderId="2" applyAlignment="1" pivotButton="0" quotePrefix="0" xfId="0">
      <alignment horizontal="center" vertical="center"/>
    </xf>
    <xf numFmtId="1" fontId="5" fillId="6" borderId="2" applyAlignment="1" pivotButton="0" quotePrefix="0" xfId="0">
      <alignment horizontal="center" vertical="center"/>
    </xf>
    <xf numFmtId="0" fontId="6" fillId="0" borderId="0" applyAlignment="1" pivotButton="0" quotePrefix="0" xfId="0">
      <alignment horizontal="left" vertical="center"/>
    </xf>
    <xf numFmtId="49" fontId="5" fillId="8" borderId="2" applyAlignment="1" pivotButton="0" quotePrefix="0" xfId="0">
      <alignment horizontal="center" vertical="center"/>
    </xf>
    <xf numFmtId="0" fontId="5" fillId="8" borderId="2" applyAlignment="1" pivotButton="0" quotePrefix="0" xfId="0">
      <alignment horizontal="left" vertical="top" wrapText="1"/>
    </xf>
    <xf numFmtId="164" fontId="5" fillId="8" borderId="2" applyAlignment="1" pivotButton="0" quotePrefix="0" xfId="0">
      <alignment horizontal="center" vertical="center"/>
    </xf>
    <xf numFmtId="164" fontId="5" fillId="4" borderId="2" applyAlignment="1" pivotButton="0" quotePrefix="0" xfId="0">
      <alignment horizontal="center" vertical="center"/>
    </xf>
    <xf numFmtId="1" fontId="5" fillId="4" borderId="2" applyAlignment="1" pivotButton="0" quotePrefix="0" xfId="0">
      <alignment horizontal="center" vertical="center"/>
    </xf>
    <xf numFmtId="0" fontId="5" fillId="4" borderId="2" applyAlignment="1" pivotButton="0" quotePrefix="0" xfId="0">
      <alignment horizontal="left" vertical="top" wrapText="1"/>
    </xf>
    <xf numFmtId="0" fontId="6" fillId="0" borderId="0" pivotButton="0" quotePrefix="0" xfId="0"/>
    <xf numFmtId="0" fontId="3" fillId="3" borderId="2" applyAlignment="1" pivotButton="0" quotePrefix="0" xfId="0">
      <alignment horizontal="center" vertical="center"/>
    </xf>
    <xf numFmtId="0" fontId="0" fillId="3" borderId="2" pivotButton="0" quotePrefix="0" xfId="0"/>
    <xf numFmtId="0" fontId="3" fillId="6" borderId="2" applyAlignment="1" pivotButton="0" quotePrefix="0" xfId="0">
      <alignment horizontal="center" vertical="center"/>
    </xf>
    <xf numFmtId="0" fontId="0" fillId="6" borderId="2" pivotButton="0" quotePrefix="0" xfId="0"/>
    <xf numFmtId="1" fontId="3" fillId="8" borderId="2" applyAlignment="1" pivotButton="0" quotePrefix="0" xfId="0">
      <alignment horizontal="center" vertical="center"/>
    </xf>
    <xf numFmtId="0" fontId="3" fillId="6" borderId="2" applyAlignment="1" pivotButton="0" quotePrefix="0" xfId="0">
      <alignment horizontal="left" vertical="top" wrapText="1"/>
    </xf>
  </cellXfs>
  <cellStyles count="1">
    <cellStyle name="Normal" xfId="0" builtinId="0" hidden="0"/>
  </cellStyles>
  <dxfs count="6">
    <dxf>
      <font>
        <name val="Aptos"/>
        <b val="1"/>
        <color rgb="002D6A57"/>
        <sz val="10"/>
      </font>
      <fill>
        <patternFill patternType="solid">
          <fgColor rgb="00D9EAD3"/>
        </patternFill>
      </fill>
    </dxf>
    <dxf>
      <font>
        <name val="Aptos"/>
        <b val="1"/>
        <color rgb="00B7473A"/>
        <sz val="10"/>
      </font>
      <fill>
        <patternFill patternType="solid">
          <fgColor rgb="00F4CCCC"/>
        </patternFill>
      </fill>
    </dxf>
    <dxf>
      <font>
        <name val="Aptos"/>
        <b val="1"/>
        <color rgb="00222222"/>
        <sz val="10"/>
      </font>
      <fill>
        <patternFill patternType="solid">
          <fgColor rgb="00FFF1C9"/>
        </patternFill>
      </fill>
    </dxf>
    <dxf>
      <font>
        <name val="Aptos"/>
        <b val="1"/>
        <color rgb="00222222"/>
        <sz val="10"/>
      </font>
      <fill>
        <patternFill patternType="solid">
          <fgColor rgb="00FCE5CD"/>
        </patternFill>
      </fill>
    </dxf>
    <dxf>
      <font>
        <name val="Aptos"/>
        <color rgb="00666666"/>
        <sz val="10"/>
      </font>
      <fill>
        <patternFill patternType="solid">
          <fgColor rgb="00E7E4DE"/>
        </patternFill>
      </fill>
    </dxf>
    <dxf>
      <font>
        <name val="Aptos"/>
        <b val="1"/>
        <color rgb="00B7473A"/>
        <sz val="10"/>
      </font>
      <fill>
        <patternFill patternType="solid">
          <fgColor rgb="00FCE5C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SKUs por situação operacional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'Resumo'!B25</f>
            </strRef>
          </tx>
          <spPr>
            <a:solidFill xmlns:a="http://schemas.openxmlformats.org/drawingml/2006/main">
              <a:srgbClr val="C65D32"/>
            </a:solidFill>
            <a:ln xmlns:a="http://schemas.openxmlformats.org/drawingml/2006/main">
              <a:solidFill>
                <a:srgbClr val="C65D32"/>
              </a:solidFill>
              <a:prstDash val="solid"/>
            </a:ln>
          </spPr>
          <cat>
            <numRef>
              <f>'Resumo'!$A$26:$A$34</f>
            </numRef>
          </cat>
          <val>
            <numRef>
              <f>'Resumo'!$B$26:$B$34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Quantidade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Distribuição do status da classificação</a:t>
            </a:r>
          </a:p>
        </rich>
      </tx>
    </title>
    <plotArea>
      <doughnutChart>
        <varyColors val="1"/>
        <ser>
          <idx val="0"/>
          <order val="0"/>
          <tx>
            <strRef>
              <f>'Resumo'!E25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'Resumo'!$D$26:$D$28</f>
            </numRef>
          </cat>
          <val>
            <numRef>
              <f>'Resumo'!$E$26:$E$28</f>
            </numRef>
          </val>
        </ser>
        <dLbls>
          <dLblPos val="bestFit"/>
          <showCatName val="1"/>
          <showPercent val="1"/>
          <showLeaderLines val="1"/>
        </dLbls>
        <firstSliceAng val="0"/>
        <holeSize val="55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6</col>
      <colOff>0</colOff>
      <row>9</row>
      <rowOff>0</rowOff>
    </from>
    <ext cx="5940000" cy="302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25</row>
      <rowOff>0</rowOff>
    </from>
    <ext cx="594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MatrizNCM" displayName="tbMatrizNCM" ref="A5:Q155" headerRowCount="1">
  <autoFilter ref="A5:Q155"/>
  <tableColumns count="17">
    <tableColumn id="1" name="SKU"/>
    <tableColumn id="2" name="Descrição técnica"/>
    <tableColumn id="3" name="NCM candidato"/>
    <tableColumn id="4" name="NCM adotado"/>
    <tableColumn id="5" name="Tipo de fonte"/>
    <tableColumn id="6" name="Referência da fonte"/>
    <tableColumn id="7" name="Status da classificação"/>
    <tableColumn id="8" name="Data da última revisão"/>
    <tableColumn id="9" name="Equipe responsável"/>
    <tableColumn id="10" name="Próxima revisão"/>
    <tableColumn id="11" name="Dias até a revisão"/>
    <tableColumn id="12" name="Situação operacional"/>
    <tableColumn id="13" name="Observações"/>
    <tableColumn id="14" name="Última revisão no histórico"/>
    <tableColumn id="15" name="Conferência do histórico"/>
    <tableColumn id="16" name="Ordem da prioridade"/>
    <tableColumn id="17" name="Chave de ordenação"/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id="2" name="tbHistoricoNCM" displayName="tbHistoricoNCM" ref="A5:M305" headerRowCount="1">
  <autoFilter ref="A5:M305"/>
  <tableColumns count="13">
    <tableColumn id="1" name="ID da revisão"/>
    <tableColumn id="2" name="SKU"/>
    <tableColumn id="3" name="Data da revisão"/>
    <tableColumn id="4" name="Tipo de evento"/>
    <tableColumn id="5" name="NCM anterior"/>
    <tableColumn id="6" name="NCM resultante"/>
    <tableColumn id="7" name="Tipo de fonte"/>
    <tableColumn id="8" name="Referência da fonte"/>
    <tableColumn id="9" name="Equipe responsável"/>
    <tableColumn id="10" name="Decisão ou justificativa"/>
    <tableColumn id="11" name="Conferência do SKU"/>
    <tableColumn id="12" name="Qualidade do registro"/>
    <tableColumn id="13" name="Registro mais recente?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41"/>
  <sheetViews>
    <sheetView showGridLines="0" showZeros="1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4" customWidth="1" min="2" max="2"/>
    <col width="29" customWidth="1" min="3" max="3"/>
    <col width="28" customWidth="1" min="4" max="4"/>
    <col width="16" customWidth="1" min="5" max="5"/>
    <col width="3" customWidth="1" min="6" max="6"/>
    <col width="22" customWidth="1" min="7" max="7"/>
    <col width="18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 ht="30" customHeight="1">
      <c r="A1" s="1" t="inlineStr">
        <is>
          <t>Painel da Matriz de Classificação NCM</t>
        </is>
      </c>
    </row>
    <row r="2" ht="28" customHeight="1">
      <c r="A2" s="2" t="inlineStr">
        <is>
          <t>Controle interno de classificações adotadas e revisões. Os dados de exemplo são fictícios.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</row>
    <row r="3">
      <c r="A3" s="3" t="inlineStr">
        <is>
          <t>Data de referência</t>
        </is>
      </c>
      <c r="B3" s="4">
        <f>TODAY()</f>
        <v/>
      </c>
    </row>
    <row r="4"/>
    <row r="5">
      <c r="A5" s="5" t="inlineStr">
        <is>
          <t>Total de SKUs</t>
        </is>
      </c>
      <c r="B5" s="6">
        <f>COUNTIF('Matriz NCM'!$A$6:$A$155,"&lt;&gt;")</f>
        <v/>
      </c>
      <c r="D5" s="5" t="inlineStr">
        <is>
          <t>Pendentes de classificação</t>
        </is>
      </c>
      <c r="E5" s="6">
        <f>COUNTIFS('Matriz NCM'!$A$6:$A$155,"&lt;&gt;",'Matriz NCM'!$L$6:$L$155,"Pendente de classificação")</f>
        <v/>
      </c>
      <c r="G5" s="5" t="inlineStr">
        <is>
          <t>Erros de preenchimento ou data</t>
        </is>
      </c>
      <c r="H5" s="6">
        <f>COUNTIFS('Matriz NCM'!$A$6:$A$155,"&lt;&gt;",'Matriz NCM'!$L$6:$L$155,"Preenchimento incompleto")+COUNTIFS('Matriz NCM'!$A$6:$A$155,"&lt;&gt;",'Matriz NCM'!$L$6:$L$155,"NCM em formato inválido")+COUNTIFS('Matriz NCM'!$A$6:$A$155,"&lt;&gt;",'Matriz NCM'!$L$6:$L$155,"Data de revisão inválida")+COUNTIFS('Matriz NCM'!$A$6:$A$155,"&lt;&gt;",'Matriz NCM'!$L$6:$L$155,"Data de revisão futura")</f>
        <v/>
      </c>
    </row>
    <row r="6">
      <c r="A6" s="5" t="inlineStr">
        <is>
          <t>SKUs com NCM adotado registrado</t>
        </is>
      </c>
      <c r="B6" s="6">
        <f>COUNTIFS('Matriz NCM'!$A$6:$A$155,"&lt;&gt;",'Matriz NCM'!$G$6:$G$155,"Classificação adotada",'Matriz NCM'!$D$6:$D$155,"&lt;&gt;")</f>
        <v/>
      </c>
      <c r="D6" s="5" t="inlineStr">
        <is>
          <t>Revisões vencidas</t>
        </is>
      </c>
      <c r="E6" s="6">
        <f>COUNTIFS('Matriz NCM'!$A$6:$A$155,"&lt;&gt;",'Matriz NCM'!$L$6:$L$155,"Revisão vencida")</f>
        <v/>
      </c>
      <c r="G6" s="5" t="inlineStr">
        <is>
          <t>Inconsistências no histórico</t>
        </is>
      </c>
      <c r="H6" s="6">
        <f>COUNTIFS('Matriz NCM'!$A$6:$A$155,"&lt;&gt;",'Matriz NCM'!$O$6:$O$155,"&lt;&gt;OK",'Matriz NCM'!$O$6:$O$155,"&lt;&gt;Não aplicável",'Matriz NCM'!$O$6:$O$155,"&lt;&gt;")</f>
        <v/>
      </c>
    </row>
    <row r="7">
      <c r="A7" s="5" t="inlineStr">
        <is>
          <t>Cobertura de classificação</t>
        </is>
      </c>
      <c r="B7" s="7">
        <f>IF($B$5=0,"",$B$6/$B$5)</f>
        <v/>
      </c>
      <c r="D7" s="5" t="inlineStr">
        <is>
          <t>Revisões próximas</t>
        </is>
      </c>
      <c r="E7" s="6">
        <f>COUNTIFS('Matriz NCM'!$A$6:$A$155,"&lt;&gt;",'Matriz NCM'!$L$6:$L$155,"Revisão próxima")</f>
        <v/>
      </c>
      <c r="G7" s="5" t="inlineStr">
        <is>
          <t>Última revisão registrada</t>
        </is>
      </c>
      <c r="H7" s="4">
        <f>IF(COUNTIFS('Histórico de Revisões'!$B$6:$B$305,"&lt;&gt;",'Histórico de Revisões'!$C$6:$C$305,"&gt;0")=0,"",SUMPRODUCT(MAX(IFERROR(('Histórico de Revisões'!$B$6:$B$305&lt;&gt;"")*'Histórico de Revisões'!$C$6:$C$305,0))))</f>
        <v/>
      </c>
    </row>
    <row r="8"/>
    <row r="9"/>
    <row r="10">
      <c r="A10" s="8" t="inlineStr">
        <is>
          <t>Pendências prioritárias</t>
        </is>
      </c>
      <c r="B10" s="8" t="n"/>
      <c r="C10" s="8" t="n"/>
      <c r="D10" s="8" t="n"/>
    </row>
    <row r="11">
      <c r="A11" s="9" t="inlineStr">
        <is>
          <t>SKU</t>
        </is>
      </c>
      <c r="B11" s="9" t="inlineStr">
        <is>
          <t>Descrição técnica</t>
        </is>
      </c>
      <c r="C11" s="9" t="inlineStr">
        <is>
          <t>Situação</t>
        </is>
      </c>
      <c r="D11" s="9" t="inlineStr">
        <is>
          <t>Próxima revisão</t>
        </is>
      </c>
    </row>
    <row r="12" ht="30" customHeight="1">
      <c r="A12" s="10">
        <f>IFERROR(INDEX('Matriz NCM'!$A$6:$A$155,MATCH(SMALL('Matriz NCM'!$Q$6:$Q$155,ROWS($A$12:A12)),'Matriz NCM'!$Q$6:$Q$155,0)),"")</f>
        <v/>
      </c>
      <c r="B12" s="11">
        <f>IFERROR(INDEX('Matriz NCM'!$B$6:$B$155,MATCH(SMALL('Matriz NCM'!$Q$6:$Q$155,ROWS($A$12:A12)),'Matriz NCM'!$Q$6:$Q$155,0)),"")</f>
        <v/>
      </c>
      <c r="C12" s="11">
        <f>IFERROR(INDEX('Matriz NCM'!$L$6:$L$155,MATCH(SMALL('Matriz NCM'!$Q$6:$Q$155,ROWS($A$12:A12)),'Matriz NCM'!$Q$6:$Q$155,0)),"")</f>
        <v/>
      </c>
      <c r="D12" s="12">
        <f>IFERROR(INDEX('Matriz NCM'!$J$6:$J$155,MATCH(SMALL('Matriz NCM'!$Q$6:$Q$155,ROWS($A$12:A12)),'Matriz NCM'!$Q$6:$Q$155,0)),"")</f>
        <v/>
      </c>
    </row>
    <row r="13" ht="30" customHeight="1">
      <c r="A13" s="13">
        <f>IFERROR(INDEX('Matriz NCM'!$A$6:$A$155,MATCH(SMALL('Matriz NCM'!$Q$6:$Q$155,ROWS($A$12:A13)),'Matriz NCM'!$Q$6:$Q$155,0)),"")</f>
        <v/>
      </c>
      <c r="B13" s="14">
        <f>IFERROR(INDEX('Matriz NCM'!$B$6:$B$155,MATCH(SMALL('Matriz NCM'!$Q$6:$Q$155,ROWS($A$12:A13)),'Matriz NCM'!$Q$6:$Q$155,0)),"")</f>
        <v/>
      </c>
      <c r="C13" s="14">
        <f>IFERROR(INDEX('Matriz NCM'!$L$6:$L$155,MATCH(SMALL('Matriz NCM'!$Q$6:$Q$155,ROWS($A$12:A13)),'Matriz NCM'!$Q$6:$Q$155,0)),"")</f>
        <v/>
      </c>
      <c r="D13" s="15">
        <f>IFERROR(INDEX('Matriz NCM'!$J$6:$J$155,MATCH(SMALL('Matriz NCM'!$Q$6:$Q$155,ROWS($A$12:A13)),'Matriz NCM'!$Q$6:$Q$155,0)),"")</f>
        <v/>
      </c>
    </row>
    <row r="14" ht="30" customHeight="1">
      <c r="A14" s="10">
        <f>IFERROR(INDEX('Matriz NCM'!$A$6:$A$155,MATCH(SMALL('Matriz NCM'!$Q$6:$Q$155,ROWS($A$12:A14)),'Matriz NCM'!$Q$6:$Q$155,0)),"")</f>
        <v/>
      </c>
      <c r="B14" s="11">
        <f>IFERROR(INDEX('Matriz NCM'!$B$6:$B$155,MATCH(SMALL('Matriz NCM'!$Q$6:$Q$155,ROWS($A$12:A14)),'Matriz NCM'!$Q$6:$Q$155,0)),"")</f>
        <v/>
      </c>
      <c r="C14" s="11">
        <f>IFERROR(INDEX('Matriz NCM'!$L$6:$L$155,MATCH(SMALL('Matriz NCM'!$Q$6:$Q$155,ROWS($A$12:A14)),'Matriz NCM'!$Q$6:$Q$155,0)),"")</f>
        <v/>
      </c>
      <c r="D14" s="12">
        <f>IFERROR(INDEX('Matriz NCM'!$J$6:$J$155,MATCH(SMALL('Matriz NCM'!$Q$6:$Q$155,ROWS($A$12:A14)),'Matriz NCM'!$Q$6:$Q$155,0)),"")</f>
        <v/>
      </c>
    </row>
    <row r="15" ht="30" customHeight="1">
      <c r="A15" s="13">
        <f>IFERROR(INDEX('Matriz NCM'!$A$6:$A$155,MATCH(SMALL('Matriz NCM'!$Q$6:$Q$155,ROWS($A$12:A15)),'Matriz NCM'!$Q$6:$Q$155,0)),"")</f>
        <v/>
      </c>
      <c r="B15" s="14">
        <f>IFERROR(INDEX('Matriz NCM'!$B$6:$B$155,MATCH(SMALL('Matriz NCM'!$Q$6:$Q$155,ROWS($A$12:A15)),'Matriz NCM'!$Q$6:$Q$155,0)),"")</f>
        <v/>
      </c>
      <c r="C15" s="14">
        <f>IFERROR(INDEX('Matriz NCM'!$L$6:$L$155,MATCH(SMALL('Matriz NCM'!$Q$6:$Q$155,ROWS($A$12:A15)),'Matriz NCM'!$Q$6:$Q$155,0)),"")</f>
        <v/>
      </c>
      <c r="D15" s="15">
        <f>IFERROR(INDEX('Matriz NCM'!$J$6:$J$155,MATCH(SMALL('Matriz NCM'!$Q$6:$Q$155,ROWS($A$12:A15)),'Matriz NCM'!$Q$6:$Q$155,0)),"")</f>
        <v/>
      </c>
    </row>
    <row r="16" ht="30" customHeight="1">
      <c r="A16" s="10">
        <f>IFERROR(INDEX('Matriz NCM'!$A$6:$A$155,MATCH(SMALL('Matriz NCM'!$Q$6:$Q$155,ROWS($A$12:A16)),'Matriz NCM'!$Q$6:$Q$155,0)),"")</f>
        <v/>
      </c>
      <c r="B16" s="11">
        <f>IFERROR(INDEX('Matriz NCM'!$B$6:$B$155,MATCH(SMALL('Matriz NCM'!$Q$6:$Q$155,ROWS($A$12:A16)),'Matriz NCM'!$Q$6:$Q$155,0)),"")</f>
        <v/>
      </c>
      <c r="C16" s="11">
        <f>IFERROR(INDEX('Matriz NCM'!$L$6:$L$155,MATCH(SMALL('Matriz NCM'!$Q$6:$Q$155,ROWS($A$12:A16)),'Matriz NCM'!$Q$6:$Q$155,0)),"")</f>
        <v/>
      </c>
      <c r="D16" s="12">
        <f>IFERROR(INDEX('Matriz NCM'!$J$6:$J$155,MATCH(SMALL('Matriz NCM'!$Q$6:$Q$155,ROWS($A$12:A16)),'Matriz NCM'!$Q$6:$Q$155,0)),"")</f>
        <v/>
      </c>
    </row>
    <row r="17" ht="30" customHeight="1">
      <c r="A17" s="13">
        <f>IFERROR(INDEX('Matriz NCM'!$A$6:$A$155,MATCH(SMALL('Matriz NCM'!$Q$6:$Q$155,ROWS($A$12:A17)),'Matriz NCM'!$Q$6:$Q$155,0)),"")</f>
        <v/>
      </c>
      <c r="B17" s="14">
        <f>IFERROR(INDEX('Matriz NCM'!$B$6:$B$155,MATCH(SMALL('Matriz NCM'!$Q$6:$Q$155,ROWS($A$12:A17)),'Matriz NCM'!$Q$6:$Q$155,0)),"")</f>
        <v/>
      </c>
      <c r="C17" s="14">
        <f>IFERROR(INDEX('Matriz NCM'!$L$6:$L$155,MATCH(SMALL('Matriz NCM'!$Q$6:$Q$155,ROWS($A$12:A17)),'Matriz NCM'!$Q$6:$Q$155,0)),"")</f>
        <v/>
      </c>
      <c r="D17" s="15">
        <f>IFERROR(INDEX('Matriz NCM'!$J$6:$J$155,MATCH(SMALL('Matriz NCM'!$Q$6:$Q$155,ROWS($A$12:A17)),'Matriz NCM'!$Q$6:$Q$155,0)),"")</f>
        <v/>
      </c>
    </row>
    <row r="18" ht="30" customHeight="1">
      <c r="A18" s="10">
        <f>IFERROR(INDEX('Matriz NCM'!$A$6:$A$155,MATCH(SMALL('Matriz NCM'!$Q$6:$Q$155,ROWS($A$12:A18)),'Matriz NCM'!$Q$6:$Q$155,0)),"")</f>
        <v/>
      </c>
      <c r="B18" s="11">
        <f>IFERROR(INDEX('Matriz NCM'!$B$6:$B$155,MATCH(SMALL('Matriz NCM'!$Q$6:$Q$155,ROWS($A$12:A18)),'Matriz NCM'!$Q$6:$Q$155,0)),"")</f>
        <v/>
      </c>
      <c r="C18" s="11">
        <f>IFERROR(INDEX('Matriz NCM'!$L$6:$L$155,MATCH(SMALL('Matriz NCM'!$Q$6:$Q$155,ROWS($A$12:A18)),'Matriz NCM'!$Q$6:$Q$155,0)),"")</f>
        <v/>
      </c>
      <c r="D18" s="12">
        <f>IFERROR(INDEX('Matriz NCM'!$J$6:$J$155,MATCH(SMALL('Matriz NCM'!$Q$6:$Q$155,ROWS($A$12:A18)),'Matriz NCM'!$Q$6:$Q$155,0)),"")</f>
        <v/>
      </c>
    </row>
    <row r="19" ht="30" customHeight="1">
      <c r="A19" s="13">
        <f>IFERROR(INDEX('Matriz NCM'!$A$6:$A$155,MATCH(SMALL('Matriz NCM'!$Q$6:$Q$155,ROWS($A$12:A19)),'Matriz NCM'!$Q$6:$Q$155,0)),"")</f>
        <v/>
      </c>
      <c r="B19" s="14">
        <f>IFERROR(INDEX('Matriz NCM'!$B$6:$B$155,MATCH(SMALL('Matriz NCM'!$Q$6:$Q$155,ROWS($A$12:A19)),'Matriz NCM'!$Q$6:$Q$155,0)),"")</f>
        <v/>
      </c>
      <c r="C19" s="14">
        <f>IFERROR(INDEX('Matriz NCM'!$L$6:$L$155,MATCH(SMALL('Matriz NCM'!$Q$6:$Q$155,ROWS($A$12:A19)),'Matriz NCM'!$Q$6:$Q$155,0)),"")</f>
        <v/>
      </c>
      <c r="D19" s="15">
        <f>IFERROR(INDEX('Matriz NCM'!$J$6:$J$155,MATCH(SMALL('Matriz NCM'!$Q$6:$Q$155,ROWS($A$12:A19)),'Matriz NCM'!$Q$6:$Q$155,0)),"")</f>
        <v/>
      </c>
    </row>
    <row r="20" ht="30" customHeight="1">
      <c r="A20" s="10">
        <f>IFERROR(INDEX('Matriz NCM'!$A$6:$A$155,MATCH(SMALL('Matriz NCM'!$Q$6:$Q$155,ROWS($A$12:A20)),'Matriz NCM'!$Q$6:$Q$155,0)),"")</f>
        <v/>
      </c>
      <c r="B20" s="11">
        <f>IFERROR(INDEX('Matriz NCM'!$B$6:$B$155,MATCH(SMALL('Matriz NCM'!$Q$6:$Q$155,ROWS($A$12:A20)),'Matriz NCM'!$Q$6:$Q$155,0)),"")</f>
        <v/>
      </c>
      <c r="C20" s="11">
        <f>IFERROR(INDEX('Matriz NCM'!$L$6:$L$155,MATCH(SMALL('Matriz NCM'!$Q$6:$Q$155,ROWS($A$12:A20)),'Matriz NCM'!$Q$6:$Q$155,0)),"")</f>
        <v/>
      </c>
      <c r="D20" s="12">
        <f>IFERROR(INDEX('Matriz NCM'!$J$6:$J$155,MATCH(SMALL('Matriz NCM'!$Q$6:$Q$155,ROWS($A$12:A20)),'Matriz NCM'!$Q$6:$Q$155,0)),"")</f>
        <v/>
      </c>
    </row>
    <row r="21" ht="30" customHeight="1">
      <c r="A21" s="13">
        <f>IFERROR(INDEX('Matriz NCM'!$A$6:$A$155,MATCH(SMALL('Matriz NCM'!$Q$6:$Q$155,ROWS($A$12:A21)),'Matriz NCM'!$Q$6:$Q$155,0)),"")</f>
        <v/>
      </c>
      <c r="B21" s="14">
        <f>IFERROR(INDEX('Matriz NCM'!$B$6:$B$155,MATCH(SMALL('Matriz NCM'!$Q$6:$Q$155,ROWS($A$12:A21)),'Matriz NCM'!$Q$6:$Q$155,0)),"")</f>
        <v/>
      </c>
      <c r="C21" s="14">
        <f>IFERROR(INDEX('Matriz NCM'!$L$6:$L$155,MATCH(SMALL('Matriz NCM'!$Q$6:$Q$155,ROWS($A$12:A21)),'Matriz NCM'!$Q$6:$Q$155,0)),"")</f>
        <v/>
      </c>
      <c r="D21" s="15">
        <f>IFERROR(INDEX('Matriz NCM'!$J$6:$J$155,MATCH(SMALL('Matriz NCM'!$Q$6:$Q$155,ROWS($A$12:A21)),'Matriz NCM'!$Q$6:$Q$155,0)),"")</f>
        <v/>
      </c>
    </row>
    <row r="22" ht="28" customHeight="1">
      <c r="A22" s="16" t="inlineStr">
        <is>
          <t>Ordem: formato ou data inválida, revisão vencida, preenchimento incompleto, classificação pendente, revisão sem data e revisão próxima.</t>
        </is>
      </c>
      <c r="B22" s="16" t="n"/>
      <c r="C22" s="16" t="n"/>
      <c r="D22" s="16" t="n"/>
    </row>
    <row r="23"/>
    <row r="24"/>
    <row r="25">
      <c r="A25" s="9" t="inlineStr">
        <is>
          <t>Situação operacional</t>
        </is>
      </c>
      <c r="B25" s="9" t="inlineStr">
        <is>
          <t>Quantidade</t>
        </is>
      </c>
      <c r="D25" s="9" t="inlineStr">
        <is>
          <t>Status da classificação</t>
        </is>
      </c>
      <c r="E25" s="9" t="inlineStr">
        <is>
          <t>Quantidade</t>
        </is>
      </c>
    </row>
    <row r="26">
      <c r="A26" s="10" t="inlineStr">
        <is>
          <t>Em dia</t>
        </is>
      </c>
      <c r="B26" s="17">
        <f>COUNTIFS('Matriz NCM'!$A$6:$A$155,"&lt;&gt;",'Matriz NCM'!$L$6:$L$155,$A26)</f>
        <v/>
      </c>
      <c r="D26" s="10" t="inlineStr">
        <is>
          <t>Pendente de análise</t>
        </is>
      </c>
      <c r="E26" s="17">
        <f>COUNTIFS('Matriz NCM'!$A$6:$A$155,"&lt;&gt;",'Matriz NCM'!$G$6:$G$155,$D26)</f>
        <v/>
      </c>
    </row>
    <row r="27">
      <c r="A27" s="13" t="inlineStr">
        <is>
          <t>Revisão próxima</t>
        </is>
      </c>
      <c r="B27" s="18">
        <f>COUNTIFS('Matriz NCM'!$A$6:$A$155,"&lt;&gt;",'Matriz NCM'!$L$6:$L$155,$A27)</f>
        <v/>
      </c>
      <c r="D27" s="13" t="inlineStr">
        <is>
          <t>Em revisão</t>
        </is>
      </c>
      <c r="E27" s="18">
        <f>COUNTIFS('Matriz NCM'!$A$6:$A$155,"&lt;&gt;",'Matriz NCM'!$G$6:$G$155,$D27)</f>
        <v/>
      </c>
    </row>
    <row r="28">
      <c r="A28" s="10" t="inlineStr">
        <is>
          <t>Revisão vencida</t>
        </is>
      </c>
      <c r="B28" s="17">
        <f>COUNTIFS('Matriz NCM'!$A$6:$A$155,"&lt;&gt;",'Matriz NCM'!$L$6:$L$155,$A28)</f>
        <v/>
      </c>
      <c r="D28" s="10" t="inlineStr">
        <is>
          <t>Classificação adotada</t>
        </is>
      </c>
      <c r="E28" s="17">
        <f>COUNTIFS('Matriz NCM'!$A$6:$A$155,"&lt;&gt;",'Matriz NCM'!$G$6:$G$155,$D28)</f>
        <v/>
      </c>
    </row>
    <row r="29">
      <c r="A29" s="13" t="inlineStr">
        <is>
          <t>Pendente de classificação</t>
        </is>
      </c>
      <c r="B29" s="18">
        <f>COUNTIFS('Matriz NCM'!$A$6:$A$155,"&lt;&gt;",'Matriz NCM'!$L$6:$L$155,$A29)</f>
        <v/>
      </c>
    </row>
    <row r="30">
      <c r="A30" s="10" t="inlineStr">
        <is>
          <t>Revisão sem data</t>
        </is>
      </c>
      <c r="B30" s="17">
        <f>COUNTIFS('Matriz NCM'!$A$6:$A$155,"&lt;&gt;",'Matriz NCM'!$L$6:$L$155,$A30)</f>
        <v/>
      </c>
    </row>
    <row r="31">
      <c r="A31" s="13" t="inlineStr">
        <is>
          <t>Preenchimento incompleto</t>
        </is>
      </c>
      <c r="B31" s="18">
        <f>COUNTIFS('Matriz NCM'!$A$6:$A$155,"&lt;&gt;",'Matriz NCM'!$L$6:$L$155,$A31)</f>
        <v/>
      </c>
    </row>
    <row r="32">
      <c r="A32" s="10" t="inlineStr">
        <is>
          <t>NCM em formato inválido</t>
        </is>
      </c>
      <c r="B32" s="17">
        <f>COUNTIFS('Matriz NCM'!$A$6:$A$155,"&lt;&gt;",'Matriz NCM'!$L$6:$L$155,$A32)</f>
        <v/>
      </c>
    </row>
    <row r="33">
      <c r="A33" s="13" t="inlineStr">
        <is>
          <t>Data de revisão inválida</t>
        </is>
      </c>
      <c r="B33" s="18">
        <f>COUNTIFS('Matriz NCM'!$A$6:$A$155,"&lt;&gt;",'Matriz NCM'!$L$6:$L$155,$A33)</f>
        <v/>
      </c>
    </row>
    <row r="34">
      <c r="A34" s="10" t="inlineStr">
        <is>
          <t>Data de revisão futura</t>
        </is>
      </c>
      <c r="B34" s="17">
        <f>COUNTIFS('Matriz NCM'!$A$6:$A$155,"&lt;&gt;",'Matriz NCM'!$L$6:$L$155,$A34)</f>
        <v/>
      </c>
    </row>
    <row r="35"/>
    <row r="36">
      <c r="A36" s="9" t="inlineStr">
        <is>
          <t>Checagens automáticas</t>
        </is>
      </c>
      <c r="B36" s="9" t="inlineStr">
        <is>
          <t>Resultado</t>
        </is>
      </c>
    </row>
    <row r="37">
      <c r="A37" s="11" t="inlineStr">
        <is>
          <t>Situações somadas correspondem ao total</t>
        </is>
      </c>
      <c r="B37" s="17">
        <f>IF(SUM($B$26:$B$34)=$B$5,"OK","REVISAR")</f>
        <v/>
      </c>
    </row>
    <row r="38">
      <c r="A38" s="14" t="inlineStr">
        <is>
          <t>Linhas com SKU duplicado</t>
        </is>
      </c>
      <c r="B38" s="18">
        <f>SUMPRODUCT(--('Matriz NCM'!$A$6:$A$155&lt;&gt;""),--(COUNTIF('Matriz NCM'!$A$6:$A$155,'Matriz NCM'!$A$6:$A$155)&gt;1))</f>
        <v/>
      </c>
    </row>
    <row r="39">
      <c r="A39" s="11" t="inlineStr">
        <is>
          <t>Linhas de histórico com ID duplicado</t>
        </is>
      </c>
      <c r="B39" s="17">
        <f>SUMPRODUCT(--('Histórico de Revisões'!$A$6:$A$305&lt;&gt;""),--(COUNTIF('Histórico de Revisões'!$A$6:$A$305,'Histórico de Revisões'!$A$6:$A$305)&gt;1))</f>
        <v/>
      </c>
    </row>
    <row r="40">
      <c r="A40" s="14" t="inlineStr">
        <is>
          <t>Registros de histórico com erro</t>
        </is>
      </c>
      <c r="B40" s="18">
        <f>COUNTIFS('Histórico de Revisões'!$B$6:$B$305,"&lt;&gt;",'Histórico de Revisões'!$L$6:$L$305,"&lt;&gt;OK")</f>
        <v/>
      </c>
    </row>
    <row r="41">
      <c r="A41" s="11" t="inlineStr">
        <is>
          <t>Itens com inconsistência no histórico</t>
        </is>
      </c>
      <c r="B41" s="17">
        <f>$H$6</f>
        <v/>
      </c>
    </row>
  </sheetData>
  <mergeCells count="1">
    <mergeCell ref="A1:N1"/>
  </mergeCells>
  <conditionalFormatting sqref="B37">
    <cfRule type="expression" priority="1" dxfId="0">
      <formula>$B37="OK"</formula>
    </cfRule>
    <cfRule type="expression" priority="2" dxfId="1">
      <formula>$B37="REVISAR"</formula>
    </cfRule>
  </conditionalFormatting>
  <conditionalFormatting sqref="B38:B41">
    <cfRule type="expression" priority="3" dxfId="1">
      <formula>B38&gt;0</formula>
    </cfRule>
  </conditionalFormatting>
  <pageMargins left="0.75" right="0.75" top="1" bottom="1" header="0.5" footer="0.5"/>
  <pageSetup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U155"/>
  <sheetViews>
    <sheetView showZeros="1" zoomScale="9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7" customWidth="1" min="1" max="1"/>
    <col width="52" customWidth="1" min="2" max="2"/>
    <col width="15" customWidth="1" min="3" max="3"/>
    <col width="15" customWidth="1" min="4" max="4"/>
    <col width="27" customWidth="1" min="5" max="5"/>
    <col width="39" customWidth="1" min="6" max="6"/>
    <col width="25" customWidth="1" min="7" max="7"/>
    <col width="19" customWidth="1" min="8" max="8"/>
    <col width="25" customWidth="1" min="9" max="9"/>
    <col width="18" customWidth="1" min="10" max="10"/>
    <col width="17" customWidth="1" min="11" max="11"/>
    <col width="29" customWidth="1" min="12" max="12"/>
    <col width="46" customWidth="1" min="13" max="13"/>
    <col width="21" customWidth="1" min="14" max="14"/>
    <col width="25" customWidth="1" min="15" max="15"/>
    <col hidden="1" width="14" customWidth="1" min="16" max="16"/>
    <col hidden="1" width="17" customWidth="1" min="17" max="17"/>
    <col hidden="1" width="13" customWidth="1" min="19" max="19"/>
    <col hidden="1" width="13" customWidth="1" min="20" max="20"/>
    <col hidden="1" width="13" customWidth="1" min="21" max="21"/>
  </cols>
  <sheetData>
    <row r="1" ht="30" customHeight="1">
      <c r="A1" s="1" t="inlineStr">
        <is>
          <t>Matriz de Classificação NCM</t>
        </is>
      </c>
    </row>
    <row r="2" ht="28" customHeight="1">
      <c r="A2" s="2" t="inlineStr">
        <is>
          <t>NCMs de exemplo são sintéticos. A validação de oito dígitos não confirma a adequação da classificação.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S2" t="inlineStr">
        <is>
          <t>Pendente de análise</t>
        </is>
      </c>
      <c r="T2" t="inlineStr">
        <is>
          <t>Ficha técnica do fornecedor</t>
        </is>
      </c>
      <c r="U2" t="inlineStr">
        <is>
          <t>Cadastro de Produtos</t>
        </is>
      </c>
    </row>
    <row r="3">
      <c r="A3" s="19" t="inlineStr">
        <is>
          <t>Campos amarelos são editáveis; campos azulados são calculados automaticamente.</t>
        </is>
      </c>
      <c r="S3" t="inlineStr">
        <is>
          <t>Em revisão</t>
        </is>
      </c>
      <c r="T3" t="inlineStr">
        <is>
          <t>Catálogo do fabricante</t>
        </is>
      </c>
      <c r="U3" t="inlineStr">
        <is>
          <t>Operações de Catálogo</t>
        </is>
      </c>
    </row>
    <row r="4">
      <c r="S4" t="inlineStr">
        <is>
          <t>Classificação adotada</t>
        </is>
      </c>
      <c r="T4" t="inlineStr">
        <is>
          <t>Análise interna</t>
        </is>
      </c>
      <c r="U4" t="inlineStr">
        <is>
          <t>Revisão Técnica</t>
        </is>
      </c>
    </row>
    <row r="5" ht="42" customHeight="1">
      <c r="A5" s="9" t="inlineStr">
        <is>
          <t>SKU</t>
        </is>
      </c>
      <c r="B5" s="9" t="inlineStr">
        <is>
          <t>Descrição técnica</t>
        </is>
      </c>
      <c r="C5" s="9" t="inlineStr">
        <is>
          <t>NCM candidato</t>
        </is>
      </c>
      <c r="D5" s="9" t="inlineStr">
        <is>
          <t>NCM adotado</t>
        </is>
      </c>
      <c r="E5" s="9" t="inlineStr">
        <is>
          <t>Tipo de fonte</t>
        </is>
      </c>
      <c r="F5" s="9" t="inlineStr">
        <is>
          <t>Referência da fonte</t>
        </is>
      </c>
      <c r="G5" s="9" t="inlineStr">
        <is>
          <t>Status da classificação</t>
        </is>
      </c>
      <c r="H5" s="9" t="inlineStr">
        <is>
          <t>Data da última revisão</t>
        </is>
      </c>
      <c r="I5" s="9" t="inlineStr">
        <is>
          <t>Equipe responsável</t>
        </is>
      </c>
      <c r="J5" s="9" t="inlineStr">
        <is>
          <t>Próxima revisão</t>
        </is>
      </c>
      <c r="K5" s="9" t="inlineStr">
        <is>
          <t>Dias até a revisão</t>
        </is>
      </c>
      <c r="L5" s="9" t="inlineStr">
        <is>
          <t>Situação operacional</t>
        </is>
      </c>
      <c r="M5" s="9" t="inlineStr">
        <is>
          <t>Observações</t>
        </is>
      </c>
      <c r="N5" s="9" t="inlineStr">
        <is>
          <t>Última revisão no histórico</t>
        </is>
      </c>
      <c r="O5" s="9" t="inlineStr">
        <is>
          <t>Conferência do histórico</t>
        </is>
      </c>
      <c r="P5" s="9" t="inlineStr">
        <is>
          <t>Ordem da prioridade</t>
        </is>
      </c>
      <c r="Q5" s="9" t="inlineStr">
        <is>
          <t>Chave de ordenação</t>
        </is>
      </c>
      <c r="T5" t="inlineStr">
        <is>
          <t>Parecer técnico externo</t>
        </is>
      </c>
      <c r="U5" t="inlineStr">
        <is>
          <t>Terceiro especializado</t>
        </is>
      </c>
    </row>
    <row r="6" ht="34" customHeight="1">
      <c r="A6" s="20" t="inlineStr">
        <is>
          <t>FIC-NCM-001</t>
        </is>
      </c>
      <c r="B6" s="21" t="inlineStr">
        <is>
          <t>Suporte de mesa ajustável em alumínio, para monitor, sem componentes elétricos</t>
        </is>
      </c>
      <c r="C6" s="20" t="inlineStr">
        <is>
          <t>99990001</t>
        </is>
      </c>
      <c r="D6" s="20" t="inlineStr">
        <is>
          <t>99990001</t>
        </is>
      </c>
      <c r="E6" s="21" t="inlineStr">
        <is>
          <t>Catálogo do fabricante</t>
        </is>
      </c>
      <c r="F6" s="21" t="inlineStr">
        <is>
          <t>Catálogo Horizonte Fictício HF-SM10</t>
        </is>
      </c>
      <c r="G6" s="21" t="inlineStr">
        <is>
          <t>Classificação adotada</t>
        </is>
      </c>
      <c r="H6" s="22" t="n">
        <v>46254</v>
      </c>
      <c r="I6" s="21" t="inlineStr">
        <is>
          <t>Cadastro de Produtos</t>
        </is>
      </c>
      <c r="J6" s="23">
        <f>IF($A6="","",IF(OR($H6="",NOT(ISNUMBER($H6))),"",$H6+'Instruções'!$B$15))</f>
        <v/>
      </c>
      <c r="K6" s="24">
        <f>IF($A6="","",IF(OR($J6="",NOT(ISNUMBER($J6))),"",$J6-'Resumo'!$B$3))</f>
        <v/>
      </c>
      <c r="L6" s="25">
        <f>IF($A6="","",IF(OR(LEN(TRIM($A6))=0,LEN(TRIM($B6))=0,$G6="",AND($C6="",$D6="")),"Preenchimento incompleto",IF(OR(AND($C6&lt;&gt;"",NOT(AND(ISTEXT($C6),LEN($C6)=8,IFERROR(TEXT(VALUE($C6),"00000000")=$C6,FALSE)))),AND($D6&lt;&gt;"",NOT(AND(ISTEXT($D6),LEN($D6)=8,IFERROR(TEXT(VALUE($D6),"00000000")=$D6,FALSE))))),"NCM em formato inválido",IF(AND($G6="Classificação adotada",OR($D6="",$E6="",LEN(TRIM($F6))=0,$I6="")),"Preenchimento incompleto",IF(AND($H6&lt;&gt;"",NOT(ISNUMBER($H6))),"Data de revisão inválida",IF(AND(ISNUMBER($H6),$H6&gt;'Resumo'!$B$3),"Data de revisão futura",IF($G6&lt;&gt;"Classificação adotada","Pendente de classificação",IF($H6="","Revisão sem data",IF($J6&lt;'Resumo'!$B$3,"Revisão vencida",IF($J6&lt;='Resumo'!$B$3+'Instruções'!$B$16,"Revisão próxima","Em dia"))))))))))</f>
        <v/>
      </c>
      <c r="M6" s="21" t="inlineStr"/>
      <c r="N6" s="23">
        <f>IF($A6="","",IF(COUNTIFS('Histórico de Revisões'!$B$6:$B$305,$A6,'Histórico de Revisões'!$C$6:$C$305,"&gt;0")=0,"",SUMPRODUCT(MAX(IFERROR(('Histórico de Revisões'!$B$6:$B$305=$A6)*'Histórico de Revisões'!$C$6:$C$305,0)))))</f>
        <v/>
      </c>
      <c r="O6" s="25">
        <f>IF($A6="","",IF($N6="",IF(OR($G6="Classificação adotada",$H6&lt;&gt;""),"Sem histórico","Não aplicável"),IF($H6="","Data da matriz ausente",IF($H6=$N6,"OK","Divergência de data"))))</f>
        <v/>
      </c>
      <c r="P6" s="24">
        <f>IF($A6="","",IF(OR($L6="NCM em formato inválido",$L6="Data de revisão inválida",$L6="Data de revisão futura"),1,IF($L6="Revisão vencida",2,IF($L6="Preenchimento incompleto",3,IF($L6="Pendente de classificação",4,IF($L6="Revisão sem data",5,IF($L6="Revisão próxima",6,99)))))))</f>
        <v/>
      </c>
      <c r="Q6" s="24">
        <f>IF(OR($A6="",$P6=99),"",$P6*1000+ROW())</f>
        <v/>
      </c>
      <c r="T6" t="inlineStr">
        <is>
          <t>Outra fonte documentada</t>
        </is>
      </c>
    </row>
    <row r="7" ht="34" customHeight="1">
      <c r="A7" s="20" t="inlineStr">
        <is>
          <t>FIC-NCM-002</t>
        </is>
      </c>
      <c r="B7" s="21" t="inlineStr">
        <is>
          <t>Caneca de cerâmica esmaltada, capacidade nominal de 350 ml</t>
        </is>
      </c>
      <c r="C7" s="20" t="inlineStr">
        <is>
          <t>99990002</t>
        </is>
      </c>
      <c r="D7" s="20" t="inlineStr"/>
      <c r="E7" s="21" t="inlineStr">
        <is>
          <t>Ficha técnica do fornecedor</t>
        </is>
      </c>
      <c r="F7" s="21" t="inlineStr">
        <is>
          <t>Ficha Brisa Inventada BI-CER35</t>
        </is>
      </c>
      <c r="G7" s="21" t="inlineStr">
        <is>
          <t>Em revisão</t>
        </is>
      </c>
      <c r="H7" s="22" t="inlineStr"/>
      <c r="I7" s="21" t="inlineStr">
        <is>
          <t>Revisão Técnica</t>
        </is>
      </c>
      <c r="J7" s="23">
        <f>IF($A7="","",IF(OR($H7="",NOT(ISNUMBER($H7))),"",$H7+'Instruções'!$B$15))</f>
        <v/>
      </c>
      <c r="K7" s="24">
        <f>IF($A7="","",IF(OR($J7="",NOT(ISNUMBER($J7))),"",$J7-'Resumo'!$B$3))</f>
        <v/>
      </c>
      <c r="L7" s="25">
        <f>IF($A7="","",IF(OR(LEN(TRIM($A7))=0,LEN(TRIM($B7))=0,$G7="",AND($C7="",$D7="")),"Preenchimento incompleto",IF(OR(AND($C7&lt;&gt;"",NOT(AND(ISTEXT($C7),LEN($C7)=8,IFERROR(TEXT(VALUE($C7),"00000000")=$C7,FALSE)))),AND($D7&lt;&gt;"",NOT(AND(ISTEXT($D7),LEN($D7)=8,IFERROR(TEXT(VALUE($D7),"00000000")=$D7,FALSE))))),"NCM em formato inválido",IF(AND($G7="Classificação adotada",OR($D7="",$E7="",LEN(TRIM($F7))=0,$I7="")),"Preenchimento incompleto",IF(AND($H7&lt;&gt;"",NOT(ISNUMBER($H7))),"Data de revisão inválida",IF(AND(ISNUMBER($H7),$H7&gt;'Resumo'!$B$3),"Data de revisão futura",IF($G7&lt;&gt;"Classificação adotada","Pendente de classificação",IF($H7="","Revisão sem data",IF($J7&lt;'Resumo'!$B$3,"Revisão vencida",IF($J7&lt;='Resumo'!$B$3+'Instruções'!$B$16,"Revisão próxima","Em dia"))))))))))</f>
        <v/>
      </c>
      <c r="M7" s="21" t="inlineStr">
        <is>
          <t>Aguardando conclusão da análise fictícia.</t>
        </is>
      </c>
      <c r="N7" s="23">
        <f>IF($A7="","",IF(COUNTIFS('Histórico de Revisões'!$B$6:$B$305,$A7,'Histórico de Revisões'!$C$6:$C$305,"&gt;0")=0,"",SUMPRODUCT(MAX(IFERROR(('Histórico de Revisões'!$B$6:$B$305=$A7)*'Histórico de Revisões'!$C$6:$C$305,0)))))</f>
        <v/>
      </c>
      <c r="O7" s="25">
        <f>IF($A7="","",IF($N7="",IF(OR($G7="Classificação adotada",$H7&lt;&gt;""),"Sem histórico","Não aplicável"),IF($H7="","Data da matriz ausente",IF($H7=$N7,"OK","Divergência de data"))))</f>
        <v/>
      </c>
      <c r="P7" s="24">
        <f>IF($A7="","",IF(OR($L7="NCM em formato inválido",$L7="Data de revisão inválida",$L7="Data de revisão futura"),1,IF($L7="Revisão vencida",2,IF($L7="Preenchimento incompleto",3,IF($L7="Pendente de classificação",4,IF($L7="Revisão sem data",5,IF($L7="Revisão próxima",6,99)))))))</f>
        <v/>
      </c>
      <c r="Q7" s="24">
        <f>IF(OR($A7="",$P7=99),"",$P7*1000+ROW())</f>
        <v/>
      </c>
    </row>
    <row r="8" ht="34" customHeight="1">
      <c r="A8" s="20" t="inlineStr">
        <is>
          <t>FIC-NCM-003</t>
        </is>
      </c>
      <c r="B8" s="21" t="inlineStr">
        <is>
          <t>Cabo para transmissão de dados, conectores USB-C, 1 m, sem fonte</t>
        </is>
      </c>
      <c r="C8" s="20" t="inlineStr">
        <is>
          <t>99990003</t>
        </is>
      </c>
      <c r="D8" s="20" t="inlineStr">
        <is>
          <t>99990003</t>
        </is>
      </c>
      <c r="E8" s="21" t="inlineStr">
        <is>
          <t>Catálogo do fabricante</t>
        </is>
      </c>
      <c r="F8" s="21" t="inlineStr">
        <is>
          <t>Catálogo Nuvem Fictícia NF-CB1M</t>
        </is>
      </c>
      <c r="G8" s="21" t="inlineStr">
        <is>
          <t>Classificação adotada</t>
        </is>
      </c>
      <c r="H8" s="22" t="n">
        <v>45884</v>
      </c>
      <c r="I8" s="21" t="inlineStr">
        <is>
          <t>Cadastro de Produtos</t>
        </is>
      </c>
      <c r="J8" s="23">
        <f>IF($A8="","",IF(OR($H8="",NOT(ISNUMBER($H8))),"",$H8+'Instruções'!$B$15))</f>
        <v/>
      </c>
      <c r="K8" s="24">
        <f>IF($A8="","",IF(OR($J8="",NOT(ISNUMBER($J8))),"",$J8-'Resumo'!$B$3))</f>
        <v/>
      </c>
      <c r="L8" s="25">
        <f>IF($A8="","",IF(OR(LEN(TRIM($A8))=0,LEN(TRIM($B8))=0,$G8="",AND($C8="",$D8="")),"Preenchimento incompleto",IF(OR(AND($C8&lt;&gt;"",NOT(AND(ISTEXT($C8),LEN($C8)=8,IFERROR(TEXT(VALUE($C8),"00000000")=$C8,FALSE)))),AND($D8&lt;&gt;"",NOT(AND(ISTEXT($D8),LEN($D8)=8,IFERROR(TEXT(VALUE($D8),"00000000")=$D8,FALSE))))),"NCM em formato inválido",IF(AND($G8="Classificação adotada",OR($D8="",$E8="",LEN(TRIM($F8))=0,$I8="")),"Preenchimento incompleto",IF(AND($H8&lt;&gt;"",NOT(ISNUMBER($H8))),"Data de revisão inválida",IF(AND(ISNUMBER($H8),$H8&gt;'Resumo'!$B$3),"Data de revisão futura",IF($G8&lt;&gt;"Classificação adotada","Pendente de classificação",IF($H8="","Revisão sem data",IF($J8&lt;'Resumo'!$B$3,"Revisão vencida",IF($J8&lt;='Resumo'!$B$3+'Instruções'!$B$16,"Revisão próxima","Em dia"))))))))))</f>
        <v/>
      </c>
      <c r="M8" s="21" t="inlineStr"/>
      <c r="N8" s="23">
        <f>IF($A8="","",IF(COUNTIFS('Histórico de Revisões'!$B$6:$B$305,$A8,'Histórico de Revisões'!$C$6:$C$305,"&gt;0")=0,"",SUMPRODUCT(MAX(IFERROR(('Histórico de Revisões'!$B$6:$B$305=$A8)*'Histórico de Revisões'!$C$6:$C$305,0)))))</f>
        <v/>
      </c>
      <c r="O8" s="25">
        <f>IF($A8="","",IF($N8="",IF(OR($G8="Classificação adotada",$H8&lt;&gt;""),"Sem histórico","Não aplicável"),IF($H8="","Data da matriz ausente",IF($H8=$N8,"OK","Divergência de data"))))</f>
        <v/>
      </c>
      <c r="P8" s="24">
        <f>IF($A8="","",IF(OR($L8="NCM em formato inválido",$L8="Data de revisão inválida",$L8="Data de revisão futura"),1,IF($L8="Revisão vencida",2,IF($L8="Preenchimento incompleto",3,IF($L8="Pendente de classificação",4,IF($L8="Revisão sem data",5,IF($L8="Revisão próxima",6,99)))))))</f>
        <v/>
      </c>
      <c r="Q8" s="24">
        <f>IF(OR($A8="",$P8=99),"",$P8*1000+ROW())</f>
        <v/>
      </c>
    </row>
    <row r="9" ht="34" customHeight="1">
      <c r="A9" s="20" t="inlineStr">
        <is>
          <t>FIC-NCM-004</t>
        </is>
      </c>
      <c r="B9" s="21" t="inlineStr">
        <is>
          <t>Organizador de gaveta em plástico rígido, com quatro divisórias</t>
        </is>
      </c>
      <c r="C9" s="20" t="inlineStr">
        <is>
          <t>99990004</t>
        </is>
      </c>
      <c r="D9" s="20" t="inlineStr">
        <is>
          <t>99990004</t>
        </is>
      </c>
      <c r="E9" s="21" t="inlineStr">
        <is>
          <t>Ficha técnica do fornecedor</t>
        </is>
      </c>
      <c r="F9" s="21" t="inlineStr">
        <is>
          <t>Ficha Vale Imaginário VI-ORG4</t>
        </is>
      </c>
      <c r="G9" s="21" t="inlineStr">
        <is>
          <t>Classificação adotada</t>
        </is>
      </c>
      <c r="H9" s="22" t="n">
        <v>45925</v>
      </c>
      <c r="I9" s="21" t="inlineStr">
        <is>
          <t>Revisão Técnica</t>
        </is>
      </c>
      <c r="J9" s="23">
        <f>IF($A9="","",IF(OR($H9="",NOT(ISNUMBER($H9))),"",$H9+'Instruções'!$B$15))</f>
        <v/>
      </c>
      <c r="K9" s="24">
        <f>IF($A9="","",IF(OR($J9="",NOT(ISNUMBER($J9))),"",$J9-'Resumo'!$B$3))</f>
        <v/>
      </c>
      <c r="L9" s="25">
        <f>IF($A9="","",IF(OR(LEN(TRIM($A9))=0,LEN(TRIM($B9))=0,$G9="",AND($C9="",$D9="")),"Preenchimento incompleto",IF(OR(AND($C9&lt;&gt;"",NOT(AND(ISTEXT($C9),LEN($C9)=8,IFERROR(TEXT(VALUE($C9),"00000000")=$C9,FALSE)))),AND($D9&lt;&gt;"",NOT(AND(ISTEXT($D9),LEN($D9)=8,IFERROR(TEXT(VALUE($D9),"00000000")=$D9,FALSE))))),"NCM em formato inválido",IF(AND($G9="Classificação adotada",OR($D9="",$E9="",LEN(TRIM($F9))=0,$I9="")),"Preenchimento incompleto",IF(AND($H9&lt;&gt;"",NOT(ISNUMBER($H9))),"Data de revisão inválida",IF(AND(ISNUMBER($H9),$H9&gt;'Resumo'!$B$3),"Data de revisão futura",IF($G9&lt;&gt;"Classificação adotada","Pendente de classificação",IF($H9="","Revisão sem data",IF($J9&lt;'Resumo'!$B$3,"Revisão vencida",IF($J9&lt;='Resumo'!$B$3+'Instruções'!$B$16,"Revisão próxima","Em dia"))))))))))</f>
        <v/>
      </c>
      <c r="M9" s="21" t="inlineStr"/>
      <c r="N9" s="23">
        <f>IF($A9="","",IF(COUNTIFS('Histórico de Revisões'!$B$6:$B$305,$A9,'Histórico de Revisões'!$C$6:$C$305,"&gt;0")=0,"",SUMPRODUCT(MAX(IFERROR(('Histórico de Revisões'!$B$6:$B$305=$A9)*'Histórico de Revisões'!$C$6:$C$305,0)))))</f>
        <v/>
      </c>
      <c r="O9" s="25">
        <f>IF($A9="","",IF($N9="",IF(OR($G9="Classificação adotada",$H9&lt;&gt;""),"Sem histórico","Não aplicável"),IF($H9="","Data da matriz ausente",IF($H9=$N9,"OK","Divergência de data"))))</f>
        <v/>
      </c>
      <c r="P9" s="24">
        <f>IF($A9="","",IF(OR($L9="NCM em formato inválido",$L9="Data de revisão inválida",$L9="Data de revisão futura"),1,IF($L9="Revisão vencida",2,IF($L9="Preenchimento incompleto",3,IF($L9="Pendente de classificação",4,IF($L9="Revisão sem data",5,IF($L9="Revisão próxima",6,99)))))))</f>
        <v/>
      </c>
      <c r="Q9" s="24">
        <f>IF(OR($A9="",$P9=99),"",$P9*1000+ROW())</f>
        <v/>
      </c>
    </row>
    <row r="10" ht="34" customHeight="1">
      <c r="A10" s="20" t="inlineStr">
        <is>
          <t>FIC-NCM-005</t>
        </is>
      </c>
      <c r="B10" s="21" t="inlineStr">
        <is>
          <t>Conjunto com três cadernos pautados, capa cartonada, 80 folhas cada</t>
        </is>
      </c>
      <c r="C10" s="20" t="inlineStr">
        <is>
          <t>99990005</t>
        </is>
      </c>
      <c r="D10" s="20" t="inlineStr"/>
      <c r="E10" s="21" t="inlineStr">
        <is>
          <t>Análise interna</t>
        </is>
      </c>
      <c r="F10" s="21" t="inlineStr">
        <is>
          <t>Registro interno de triagem 005</t>
        </is>
      </c>
      <c r="G10" s="21" t="inlineStr">
        <is>
          <t>Pendente de análise</t>
        </is>
      </c>
      <c r="H10" s="22" t="inlineStr"/>
      <c r="I10" s="21" t="inlineStr">
        <is>
          <t>Operações de Catálogo</t>
        </is>
      </c>
      <c r="J10" s="23">
        <f>IF($A10="","",IF(OR($H10="",NOT(ISNUMBER($H10))),"",$H10+'Instruções'!$B$15))</f>
        <v/>
      </c>
      <c r="K10" s="24">
        <f>IF($A10="","",IF(OR($J10="",NOT(ISNUMBER($J10))),"",$J10-'Resumo'!$B$3))</f>
        <v/>
      </c>
      <c r="L10" s="25">
        <f>IF($A10="","",IF(OR(LEN(TRIM($A10))=0,LEN(TRIM($B10))=0,$G10="",AND($C10="",$D10="")),"Preenchimento incompleto",IF(OR(AND($C10&lt;&gt;"",NOT(AND(ISTEXT($C10),LEN($C10)=8,IFERROR(TEXT(VALUE($C10),"00000000")=$C10,FALSE)))),AND($D10&lt;&gt;"",NOT(AND(ISTEXT($D10),LEN($D10)=8,IFERROR(TEXT(VALUE($D10),"00000000")=$D10,FALSE))))),"NCM em formato inválido",IF(AND($G10="Classificação adotada",OR($D10="",$E10="",LEN(TRIM($F10))=0,$I10="")),"Preenchimento incompleto",IF(AND($H10&lt;&gt;"",NOT(ISNUMBER($H10))),"Data de revisão inválida",IF(AND(ISNUMBER($H10),$H10&gt;'Resumo'!$B$3),"Data de revisão futura",IF($G10&lt;&gt;"Classificação adotada","Pendente de classificação",IF($H10="","Revisão sem data",IF($J10&lt;'Resumo'!$B$3,"Revisão vencida",IF($J10&lt;='Resumo'!$B$3+'Instruções'!$B$16,"Revisão próxima","Em dia"))))))))))</f>
        <v/>
      </c>
      <c r="M10" s="21" t="inlineStr"/>
      <c r="N10" s="23">
        <f>IF($A10="","",IF(COUNTIFS('Histórico de Revisões'!$B$6:$B$305,$A10,'Histórico de Revisões'!$C$6:$C$305,"&gt;0")=0,"",SUMPRODUCT(MAX(IFERROR(('Histórico de Revisões'!$B$6:$B$305=$A10)*'Histórico de Revisões'!$C$6:$C$305,0)))))</f>
        <v/>
      </c>
      <c r="O10" s="25">
        <f>IF($A10="","",IF($N10="",IF(OR($G10="Classificação adotada",$H10&lt;&gt;""),"Sem histórico","Não aplicável"),IF($H10="","Data da matriz ausente",IF($H10=$N10,"OK","Divergência de data"))))</f>
        <v/>
      </c>
      <c r="P10" s="24">
        <f>IF($A10="","",IF(OR($L10="NCM em formato inválido",$L10="Data de revisão inválida",$L10="Data de revisão futura"),1,IF($L10="Revisão vencida",2,IF($L10="Preenchimento incompleto",3,IF($L10="Pendente de classificação",4,IF($L10="Revisão sem data",5,IF($L10="Revisão próxima",6,99)))))))</f>
        <v/>
      </c>
      <c r="Q10" s="24">
        <f>IF(OR($A10="",$P10=99),"",$P10*1000+ROW())</f>
        <v/>
      </c>
    </row>
    <row r="11" ht="34" customHeight="1">
      <c r="A11" s="20" t="inlineStr">
        <is>
          <t>FIC-NCM-006</t>
        </is>
      </c>
      <c r="B11" s="21" t="inlineStr">
        <is>
          <t>Balança digital de cozinha, capacidade de 5 kg, alimentação por pilha</t>
        </is>
      </c>
      <c r="C11" s="20" t="inlineStr">
        <is>
          <t>99990006</t>
        </is>
      </c>
      <c r="D11" s="20" t="inlineStr">
        <is>
          <t>99990006</t>
        </is>
      </c>
      <c r="E11" s="21" t="inlineStr">
        <is>
          <t>Parecer técnico externo</t>
        </is>
      </c>
      <c r="F11" s="21" t="inlineStr"/>
      <c r="G11" s="21" t="inlineStr">
        <is>
          <t>Classificação adotada</t>
        </is>
      </c>
      <c r="H11" s="22" t="n">
        <v>46215</v>
      </c>
      <c r="I11" s="21" t="inlineStr">
        <is>
          <t>Terceiro especializado</t>
        </is>
      </c>
      <c r="J11" s="23">
        <f>IF($A11="","",IF(OR($H11="",NOT(ISNUMBER($H11))),"",$H11+'Instruções'!$B$15))</f>
        <v/>
      </c>
      <c r="K11" s="24">
        <f>IF($A11="","",IF(OR($J11="",NOT(ISNUMBER($J11))),"",$J11-'Resumo'!$B$3))</f>
        <v/>
      </c>
      <c r="L11" s="25">
        <f>IF($A11="","",IF(OR(LEN(TRIM($A11))=0,LEN(TRIM($B11))=0,$G11="",AND($C11="",$D11="")),"Preenchimento incompleto",IF(OR(AND($C11&lt;&gt;"",NOT(AND(ISTEXT($C11),LEN($C11)=8,IFERROR(TEXT(VALUE($C11),"00000000")=$C11,FALSE)))),AND($D11&lt;&gt;"",NOT(AND(ISTEXT($D11),LEN($D11)=8,IFERROR(TEXT(VALUE($D11),"00000000")=$D11,FALSE))))),"NCM em formato inválido",IF(AND($G11="Classificação adotada",OR($D11="",$E11="",LEN(TRIM($F11))=0,$I11="")),"Preenchimento incompleto",IF(AND($H11&lt;&gt;"",NOT(ISNUMBER($H11))),"Data de revisão inválida",IF(AND(ISNUMBER($H11),$H11&gt;'Resumo'!$B$3),"Data de revisão futura",IF($G11&lt;&gt;"Classificação adotada","Pendente de classificação",IF($H11="","Revisão sem data",IF($J11&lt;'Resumo'!$B$3,"Revisão vencida",IF($J11&lt;='Resumo'!$B$3+'Instruções'!$B$16,"Revisão próxima","Em dia"))))))))))</f>
        <v/>
      </c>
      <c r="M11" s="21" t="inlineStr">
        <is>
          <t>Referência vazia propositalmente para testar o alerta.</t>
        </is>
      </c>
      <c r="N11" s="23">
        <f>IF($A11="","",IF(COUNTIFS('Histórico de Revisões'!$B$6:$B$305,$A11,'Histórico de Revisões'!$C$6:$C$305,"&gt;0")=0,"",SUMPRODUCT(MAX(IFERROR(('Histórico de Revisões'!$B$6:$B$305=$A11)*'Histórico de Revisões'!$C$6:$C$305,0)))))</f>
        <v/>
      </c>
      <c r="O11" s="25">
        <f>IF($A11="","",IF($N11="",IF(OR($G11="Classificação adotada",$H11&lt;&gt;""),"Sem histórico","Não aplicável"),IF($H11="","Data da matriz ausente",IF($H11=$N11,"OK","Divergência de data"))))</f>
        <v/>
      </c>
      <c r="P11" s="24">
        <f>IF($A11="","",IF(OR($L11="NCM em formato inválido",$L11="Data de revisão inválida",$L11="Data de revisão futura"),1,IF($L11="Revisão vencida",2,IF($L11="Preenchimento incompleto",3,IF($L11="Pendente de classificação",4,IF($L11="Revisão sem data",5,IF($L11="Revisão próxima",6,99)))))))</f>
        <v/>
      </c>
      <c r="Q11" s="24">
        <f>IF(OR($A11="",$P11=99),"",$P11*1000+ROW())</f>
        <v/>
      </c>
    </row>
    <row r="12" ht="34" customHeight="1">
      <c r="A12" s="20" t="inlineStr">
        <is>
          <t>FIC-NCM-007</t>
        </is>
      </c>
      <c r="B12" s="21" t="inlineStr">
        <is>
          <t>Tapete de silicone para bancada, 40 cm por 30 cm</t>
        </is>
      </c>
      <c r="C12" s="20" t="inlineStr">
        <is>
          <t>99990007</t>
        </is>
      </c>
      <c r="D12" s="20" t="inlineStr">
        <is>
          <t>99990007</t>
        </is>
      </c>
      <c r="E12" s="21" t="inlineStr">
        <is>
          <t>Catálogo do fabricante</t>
        </is>
      </c>
      <c r="F12" s="21" t="inlineStr">
        <is>
          <t>Catálogo Estrela Fictícia EF-TAP40</t>
        </is>
      </c>
      <c r="G12" s="21" t="inlineStr">
        <is>
          <t>Classificação adotada</t>
        </is>
      </c>
      <c r="H12" s="22" t="n">
        <v>46270</v>
      </c>
      <c r="I12" s="21" t="inlineStr">
        <is>
          <t>Cadastro de Produtos</t>
        </is>
      </c>
      <c r="J12" s="23">
        <f>IF($A12="","",IF(OR($H12="",NOT(ISNUMBER($H12))),"",$H12+'Instruções'!$B$15))</f>
        <v/>
      </c>
      <c r="K12" s="24">
        <f>IF($A12="","",IF(OR($J12="",NOT(ISNUMBER($J12))),"",$J12-'Resumo'!$B$3))</f>
        <v/>
      </c>
      <c r="L12" s="25">
        <f>IF($A12="","",IF(OR(LEN(TRIM($A12))=0,LEN(TRIM($B12))=0,$G12="",AND($C12="",$D12="")),"Preenchimento incompleto",IF(OR(AND($C12&lt;&gt;"",NOT(AND(ISTEXT($C12),LEN($C12)=8,IFERROR(TEXT(VALUE($C12),"00000000")=$C12,FALSE)))),AND($D12&lt;&gt;"",NOT(AND(ISTEXT($D12),LEN($D12)=8,IFERROR(TEXT(VALUE($D12),"00000000")=$D12,FALSE))))),"NCM em formato inválido",IF(AND($G12="Classificação adotada",OR($D12="",$E12="",LEN(TRIM($F12))=0,$I12="")),"Preenchimento incompleto",IF(AND($H12&lt;&gt;"",NOT(ISNUMBER($H12))),"Data de revisão inválida",IF(AND(ISNUMBER($H12),$H12&gt;'Resumo'!$B$3),"Data de revisão futura",IF($G12&lt;&gt;"Classificação adotada","Pendente de classificação",IF($H12="","Revisão sem data",IF($J12&lt;'Resumo'!$B$3,"Revisão vencida",IF($J12&lt;='Resumo'!$B$3+'Instruções'!$B$16,"Revisão próxima","Em dia"))))))))))</f>
        <v/>
      </c>
      <c r="M12" s="21" t="inlineStr"/>
      <c r="N12" s="23">
        <f>IF($A12="","",IF(COUNTIFS('Histórico de Revisões'!$B$6:$B$305,$A12,'Histórico de Revisões'!$C$6:$C$305,"&gt;0")=0,"",SUMPRODUCT(MAX(IFERROR(('Histórico de Revisões'!$B$6:$B$305=$A12)*'Histórico de Revisões'!$C$6:$C$305,0)))))</f>
        <v/>
      </c>
      <c r="O12" s="25">
        <f>IF($A12="","",IF($N12="",IF(OR($G12="Classificação adotada",$H12&lt;&gt;""),"Sem histórico","Não aplicável"),IF($H12="","Data da matriz ausente",IF($H12=$N12,"OK","Divergência de data"))))</f>
        <v/>
      </c>
      <c r="P12" s="24">
        <f>IF($A12="","",IF(OR($L12="NCM em formato inválido",$L12="Data de revisão inválida",$L12="Data de revisão futura"),1,IF($L12="Revisão vencida",2,IF($L12="Preenchimento incompleto",3,IF($L12="Pendente de classificação",4,IF($L12="Revisão sem data",5,IF($L12="Revisão próxima",6,99)))))))</f>
        <v/>
      </c>
      <c r="Q12" s="24">
        <f>IF(OR($A12="",$P12=99),"",$P12*1000+ROW())</f>
        <v/>
      </c>
    </row>
    <row r="13" ht="34" customHeight="1">
      <c r="A13" s="20" t="inlineStr">
        <is>
          <t>FIC-NCM-008</t>
        </is>
      </c>
      <c r="B13" s="21" t="inlineStr">
        <is>
          <t>Garrafa térmica de aço inoxidável, capacidade de 500 ml</t>
        </is>
      </c>
      <c r="C13" s="20" t="inlineStr">
        <is>
          <t>99990008</t>
        </is>
      </c>
      <c r="D13" s="20" t="inlineStr"/>
      <c r="E13" s="21" t="inlineStr">
        <is>
          <t>Ficha técnica do fornecedor</t>
        </is>
      </c>
      <c r="F13" s="21" t="inlineStr">
        <is>
          <t>Ficha Bosque Inventado BI-GT500</t>
        </is>
      </c>
      <c r="G13" s="21" t="inlineStr">
        <is>
          <t>Em revisão</t>
        </is>
      </c>
      <c r="H13" s="22" t="n">
        <v>46266</v>
      </c>
      <c r="I13" s="21" t="inlineStr">
        <is>
          <t>Revisão Técnica</t>
        </is>
      </c>
      <c r="J13" s="23">
        <f>IF($A13="","",IF(OR($H13="",NOT(ISNUMBER($H13))),"",$H13+'Instruções'!$B$15))</f>
        <v/>
      </c>
      <c r="K13" s="24">
        <f>IF($A13="","",IF(OR($J13="",NOT(ISNUMBER($J13))),"",$J13-'Resumo'!$B$3))</f>
        <v/>
      </c>
      <c r="L13" s="25">
        <f>IF($A13="","",IF(OR(LEN(TRIM($A13))=0,LEN(TRIM($B13))=0,$G13="",AND($C13="",$D13="")),"Preenchimento incompleto",IF(OR(AND($C13&lt;&gt;"",NOT(AND(ISTEXT($C13),LEN($C13)=8,IFERROR(TEXT(VALUE($C13),"00000000")=$C13,FALSE)))),AND($D13&lt;&gt;"",NOT(AND(ISTEXT($D13),LEN($D13)=8,IFERROR(TEXT(VALUE($D13),"00000000")=$D13,FALSE))))),"NCM em formato inválido",IF(AND($G13="Classificação adotada",OR($D13="",$E13="",LEN(TRIM($F13))=0,$I13="")),"Preenchimento incompleto",IF(AND($H13&lt;&gt;"",NOT(ISNUMBER($H13))),"Data de revisão inválida",IF(AND(ISNUMBER($H13),$H13&gt;'Resumo'!$B$3),"Data de revisão futura",IF($G13&lt;&gt;"Classificação adotada","Pendente de classificação",IF($H13="","Revisão sem data",IF($J13&lt;'Resumo'!$B$3,"Revisão vencida",IF($J13&lt;='Resumo'!$B$3+'Instruções'!$B$16,"Revisão próxima","Em dia"))))))))))</f>
        <v/>
      </c>
      <c r="M13" s="21" t="inlineStr">
        <is>
          <t>Revisão reaberta no exemplo.</t>
        </is>
      </c>
      <c r="N13" s="23">
        <f>IF($A13="","",IF(COUNTIFS('Histórico de Revisões'!$B$6:$B$305,$A13,'Histórico de Revisões'!$C$6:$C$305,"&gt;0")=0,"",SUMPRODUCT(MAX(IFERROR(('Histórico de Revisões'!$B$6:$B$305=$A13)*'Histórico de Revisões'!$C$6:$C$305,0)))))</f>
        <v/>
      </c>
      <c r="O13" s="25">
        <f>IF($A13="","",IF($N13="",IF(OR($G13="Classificação adotada",$H13&lt;&gt;""),"Sem histórico","Não aplicável"),IF($H13="","Data da matriz ausente",IF($H13=$N13,"OK","Divergência de data"))))</f>
        <v/>
      </c>
      <c r="P13" s="24">
        <f>IF($A13="","",IF(OR($L13="NCM em formato inválido",$L13="Data de revisão inválida",$L13="Data de revisão futura"),1,IF($L13="Revisão vencida",2,IF($L13="Preenchimento incompleto",3,IF($L13="Pendente de classificação",4,IF($L13="Revisão sem data",5,IF($L13="Revisão próxima",6,99)))))))</f>
        <v/>
      </c>
      <c r="Q13" s="24">
        <f>IF(OR($A13="",$P13=99),"",$P13*1000+ROW())</f>
        <v/>
      </c>
    </row>
    <row r="14" ht="34" customHeight="1">
      <c r="A14" s="20" t="inlineStr">
        <is>
          <t>FIC-NCM-009</t>
        </is>
      </c>
      <c r="B14" s="21" t="inlineStr">
        <is>
          <t>Folhas de etiquetas de papel autoadesivo, formato A4, pacote com 20</t>
        </is>
      </c>
      <c r="C14" s="20" t="inlineStr">
        <is>
          <t>99990009</t>
        </is>
      </c>
      <c r="D14" s="20" t="inlineStr">
        <is>
          <t>99990009</t>
        </is>
      </c>
      <c r="E14" s="21" t="inlineStr">
        <is>
          <t>Análise interna</t>
        </is>
      </c>
      <c r="F14" s="21" t="inlineStr">
        <is>
          <t>Registro interno de revisão 009</t>
        </is>
      </c>
      <c r="G14" s="21" t="inlineStr">
        <is>
          <t>Classificação adotada</t>
        </is>
      </c>
      <c r="H14" s="22" t="n">
        <v>45940</v>
      </c>
      <c r="I14" s="21" t="inlineStr">
        <is>
          <t>Operações de Catálogo</t>
        </is>
      </c>
      <c r="J14" s="23">
        <f>IF($A14="","",IF(OR($H14="",NOT(ISNUMBER($H14))),"",$H14+'Instruções'!$B$15))</f>
        <v/>
      </c>
      <c r="K14" s="24">
        <f>IF($A14="","",IF(OR($J14="",NOT(ISNUMBER($J14))),"",$J14-'Resumo'!$B$3))</f>
        <v/>
      </c>
      <c r="L14" s="25">
        <f>IF($A14="","",IF(OR(LEN(TRIM($A14))=0,LEN(TRIM($B14))=0,$G14="",AND($C14="",$D14="")),"Preenchimento incompleto",IF(OR(AND($C14&lt;&gt;"",NOT(AND(ISTEXT($C14),LEN($C14)=8,IFERROR(TEXT(VALUE($C14),"00000000")=$C14,FALSE)))),AND($D14&lt;&gt;"",NOT(AND(ISTEXT($D14),LEN($D14)=8,IFERROR(TEXT(VALUE($D14),"00000000")=$D14,FALSE))))),"NCM em formato inválido",IF(AND($G14="Classificação adotada",OR($D14="",$E14="",LEN(TRIM($F14))=0,$I14="")),"Preenchimento incompleto",IF(AND($H14&lt;&gt;"",NOT(ISNUMBER($H14))),"Data de revisão inválida",IF(AND(ISNUMBER($H14),$H14&gt;'Resumo'!$B$3),"Data de revisão futura",IF($G14&lt;&gt;"Classificação adotada","Pendente de classificação",IF($H14="","Revisão sem data",IF($J14&lt;'Resumo'!$B$3,"Revisão vencida",IF($J14&lt;='Resumo'!$B$3+'Instruções'!$B$16,"Revisão próxima","Em dia"))))))))))</f>
        <v/>
      </c>
      <c r="M14" s="21" t="inlineStr"/>
      <c r="N14" s="23">
        <f>IF($A14="","",IF(COUNTIFS('Histórico de Revisões'!$B$6:$B$305,$A14,'Histórico de Revisões'!$C$6:$C$305,"&gt;0")=0,"",SUMPRODUCT(MAX(IFERROR(('Histórico de Revisões'!$B$6:$B$305=$A14)*'Histórico de Revisões'!$C$6:$C$305,0)))))</f>
        <v/>
      </c>
      <c r="O14" s="25">
        <f>IF($A14="","",IF($N14="",IF(OR($G14="Classificação adotada",$H14&lt;&gt;""),"Sem histórico","Não aplicável"),IF($H14="","Data da matriz ausente",IF($H14=$N14,"OK","Divergência de data"))))</f>
        <v/>
      </c>
      <c r="P14" s="24">
        <f>IF($A14="","",IF(OR($L14="NCM em formato inválido",$L14="Data de revisão inválida",$L14="Data de revisão futura"),1,IF($L14="Revisão vencida",2,IF($L14="Preenchimento incompleto",3,IF($L14="Pendente de classificação",4,IF($L14="Revisão sem data",5,IF($L14="Revisão próxima",6,99)))))))</f>
        <v/>
      </c>
      <c r="Q14" s="24">
        <f>IF(OR($A14="",$P14=99),"",$P14*1000+ROW())</f>
        <v/>
      </c>
    </row>
    <row r="15" ht="34" customHeight="1">
      <c r="A15" s="20" t="inlineStr">
        <is>
          <t>FIC-NCM-010</t>
        </is>
      </c>
      <c r="B15" s="21" t="inlineStr">
        <is>
          <t>Estojo rígido vazio em EVA para pequenos acessórios</t>
        </is>
      </c>
      <c r="C15" s="20" t="inlineStr">
        <is>
          <t>99990010</t>
        </is>
      </c>
      <c r="D15" s="20" t="inlineStr">
        <is>
          <t>99990010</t>
        </is>
      </c>
      <c r="E15" s="21" t="inlineStr">
        <is>
          <t>Outra fonte documentada</t>
        </is>
      </c>
      <c r="F15" s="21" t="inlineStr">
        <is>
          <t>Dossiê interno sintético 010</t>
        </is>
      </c>
      <c r="G15" s="21" t="inlineStr">
        <is>
          <t>Classificação adotada</t>
        </is>
      </c>
      <c r="H15" s="22" t="n">
        <v>46264</v>
      </c>
      <c r="I15" s="21" t="inlineStr">
        <is>
          <t>Revisão Técnica</t>
        </is>
      </c>
      <c r="J15" s="23">
        <f>IF($A15="","",IF(OR($H15="",NOT(ISNUMBER($H15))),"",$H15+'Instruções'!$B$15))</f>
        <v/>
      </c>
      <c r="K15" s="24">
        <f>IF($A15="","",IF(OR($J15="",NOT(ISNUMBER($J15))),"",$J15-'Resumo'!$B$3))</f>
        <v/>
      </c>
      <c r="L15" s="25">
        <f>IF($A15="","",IF(OR(LEN(TRIM($A15))=0,LEN(TRIM($B15))=0,$G15="",AND($C15="",$D15="")),"Preenchimento incompleto",IF(OR(AND($C15&lt;&gt;"",NOT(AND(ISTEXT($C15),LEN($C15)=8,IFERROR(TEXT(VALUE($C15),"00000000")=$C15,FALSE)))),AND($D15&lt;&gt;"",NOT(AND(ISTEXT($D15),LEN($D15)=8,IFERROR(TEXT(VALUE($D15),"00000000")=$D15,FALSE))))),"NCM em formato inválido",IF(AND($G15="Classificação adotada",OR($D15="",$E15="",LEN(TRIM($F15))=0,$I15="")),"Preenchimento incompleto",IF(AND($H15&lt;&gt;"",NOT(ISNUMBER($H15))),"Data de revisão inválida",IF(AND(ISNUMBER($H15),$H15&gt;'Resumo'!$B$3),"Data de revisão futura",IF($G15&lt;&gt;"Classificação adotada","Pendente de classificação",IF($H15="","Revisão sem data",IF($J15&lt;'Resumo'!$B$3,"Revisão vencida",IF($J15&lt;='Resumo'!$B$3+'Instruções'!$B$16,"Revisão próxima","Em dia"))))))))))</f>
        <v/>
      </c>
      <c r="M15" s="21" t="inlineStr"/>
      <c r="N15" s="23">
        <f>IF($A15="","",IF(COUNTIFS('Histórico de Revisões'!$B$6:$B$305,$A15,'Histórico de Revisões'!$C$6:$C$305,"&gt;0")=0,"",SUMPRODUCT(MAX(IFERROR(('Histórico de Revisões'!$B$6:$B$305=$A15)*'Histórico de Revisões'!$C$6:$C$305,0)))))</f>
        <v/>
      </c>
      <c r="O15" s="25">
        <f>IF($A15="","",IF($N15="",IF(OR($G15="Classificação adotada",$H15&lt;&gt;""),"Sem histórico","Não aplicável"),IF($H15="","Data da matriz ausente",IF($H15=$N15,"OK","Divergência de data"))))</f>
        <v/>
      </c>
      <c r="P15" s="24">
        <f>IF($A15="","",IF(OR($L15="NCM em formato inválido",$L15="Data de revisão inválida",$L15="Data de revisão futura"),1,IF($L15="Revisão vencida",2,IF($L15="Preenchimento incompleto",3,IF($L15="Pendente de classificação",4,IF($L15="Revisão sem data",5,IF($L15="Revisão próxima",6,99)))))))</f>
        <v/>
      </c>
      <c r="Q15" s="24">
        <f>IF(OR($A15="",$P15=99),"",$P15*1000+ROW())</f>
        <v/>
      </c>
    </row>
    <row r="16" ht="22" customHeight="1">
      <c r="A16" s="20" t="n"/>
      <c r="B16" s="21" t="n"/>
      <c r="C16" s="20" t="n"/>
      <c r="D16" s="20" t="n"/>
      <c r="E16" s="21" t="n"/>
      <c r="F16" s="21" t="n"/>
      <c r="G16" s="21" t="n"/>
      <c r="H16" s="22" t="n"/>
      <c r="I16" s="21" t="n"/>
      <c r="J16" s="23">
        <f>IF($A16="","",IF(OR($H16="",NOT(ISNUMBER($H16))),"",$H16+'Instruções'!$B$15))</f>
        <v/>
      </c>
      <c r="K16" s="24">
        <f>IF($A16="","",IF(OR($J16="",NOT(ISNUMBER($J16))),"",$J16-'Resumo'!$B$3))</f>
        <v/>
      </c>
      <c r="L16" s="25">
        <f>IF($A16="","",IF(OR(LEN(TRIM($A16))=0,LEN(TRIM($B16))=0,$G16="",AND($C16="",$D16="")),"Preenchimento incompleto",IF(OR(AND($C16&lt;&gt;"",NOT(AND(ISTEXT($C16),LEN($C16)=8,IFERROR(TEXT(VALUE($C16),"00000000")=$C16,FALSE)))),AND($D16&lt;&gt;"",NOT(AND(ISTEXT($D16),LEN($D16)=8,IFERROR(TEXT(VALUE($D16),"00000000")=$D16,FALSE))))),"NCM em formato inválido",IF(AND($G16="Classificação adotada",OR($D16="",$E16="",LEN(TRIM($F16))=0,$I16="")),"Preenchimento incompleto",IF(AND($H16&lt;&gt;"",NOT(ISNUMBER($H16))),"Data de revisão inválida",IF(AND(ISNUMBER($H16),$H16&gt;'Resumo'!$B$3),"Data de revisão futura",IF($G16&lt;&gt;"Classificação adotada","Pendente de classificação",IF($H16="","Revisão sem data",IF($J16&lt;'Resumo'!$B$3,"Revisão vencida",IF($J16&lt;='Resumo'!$B$3+'Instruções'!$B$16,"Revisão próxima","Em dia"))))))))))</f>
        <v/>
      </c>
      <c r="M16" s="21" t="n"/>
      <c r="N16" s="23">
        <f>IF($A16="","",IF(COUNTIFS('Histórico de Revisões'!$B$6:$B$305,$A16,'Histórico de Revisões'!$C$6:$C$305,"&gt;0")=0,"",SUMPRODUCT(MAX(IFERROR(('Histórico de Revisões'!$B$6:$B$305=$A16)*'Histórico de Revisões'!$C$6:$C$305,0)))))</f>
        <v/>
      </c>
      <c r="O16" s="25">
        <f>IF($A16="","",IF($N16="",IF(OR($G16="Classificação adotada",$H16&lt;&gt;""),"Sem histórico","Não aplicável"),IF($H16="","Data da matriz ausente",IF($H16=$N16,"OK","Divergência de data"))))</f>
        <v/>
      </c>
      <c r="P16" s="24">
        <f>IF($A16="","",IF(OR($L16="NCM em formato inválido",$L16="Data de revisão inválida",$L16="Data de revisão futura"),1,IF($L16="Revisão vencida",2,IF($L16="Preenchimento incompleto",3,IF($L16="Pendente de classificação",4,IF($L16="Revisão sem data",5,IF($L16="Revisão próxima",6,99)))))))</f>
        <v/>
      </c>
      <c r="Q16" s="24">
        <f>IF(OR($A16="",$P16=99),"",$P16*1000+ROW())</f>
        <v/>
      </c>
    </row>
    <row r="17" ht="22" customHeight="1">
      <c r="A17" s="20" t="n"/>
      <c r="B17" s="21" t="n"/>
      <c r="C17" s="20" t="n"/>
      <c r="D17" s="20" t="n"/>
      <c r="E17" s="21" t="n"/>
      <c r="F17" s="21" t="n"/>
      <c r="G17" s="21" t="n"/>
      <c r="H17" s="22" t="n"/>
      <c r="I17" s="21" t="n"/>
      <c r="J17" s="23">
        <f>IF($A17="","",IF(OR($H17="",NOT(ISNUMBER($H17))),"",$H17+'Instruções'!$B$15))</f>
        <v/>
      </c>
      <c r="K17" s="24">
        <f>IF($A17="","",IF(OR($J17="",NOT(ISNUMBER($J17))),"",$J17-'Resumo'!$B$3))</f>
        <v/>
      </c>
      <c r="L17" s="25">
        <f>IF($A17="","",IF(OR(LEN(TRIM($A17))=0,LEN(TRIM($B17))=0,$G17="",AND($C17="",$D17="")),"Preenchimento incompleto",IF(OR(AND($C17&lt;&gt;"",NOT(AND(ISTEXT($C17),LEN($C17)=8,IFERROR(TEXT(VALUE($C17),"00000000")=$C17,FALSE)))),AND($D17&lt;&gt;"",NOT(AND(ISTEXT($D17),LEN($D17)=8,IFERROR(TEXT(VALUE($D17),"00000000")=$D17,FALSE))))),"NCM em formato inválido",IF(AND($G17="Classificação adotada",OR($D17="",$E17="",LEN(TRIM($F17))=0,$I17="")),"Preenchimento incompleto",IF(AND($H17&lt;&gt;"",NOT(ISNUMBER($H17))),"Data de revisão inválida",IF(AND(ISNUMBER($H17),$H17&gt;'Resumo'!$B$3),"Data de revisão futura",IF($G17&lt;&gt;"Classificação adotada","Pendente de classificação",IF($H17="","Revisão sem data",IF($J17&lt;'Resumo'!$B$3,"Revisão vencida",IF($J17&lt;='Resumo'!$B$3+'Instruções'!$B$16,"Revisão próxima","Em dia"))))))))))</f>
        <v/>
      </c>
      <c r="M17" s="21" t="n"/>
      <c r="N17" s="23">
        <f>IF($A17="","",IF(COUNTIFS('Histórico de Revisões'!$B$6:$B$305,$A17,'Histórico de Revisões'!$C$6:$C$305,"&gt;0")=0,"",SUMPRODUCT(MAX(IFERROR(('Histórico de Revisões'!$B$6:$B$305=$A17)*'Histórico de Revisões'!$C$6:$C$305,0)))))</f>
        <v/>
      </c>
      <c r="O17" s="25">
        <f>IF($A17="","",IF($N17="",IF(OR($G17="Classificação adotada",$H17&lt;&gt;""),"Sem histórico","Não aplicável"),IF($H17="","Data da matriz ausente",IF($H17=$N17,"OK","Divergência de data"))))</f>
        <v/>
      </c>
      <c r="P17" s="24">
        <f>IF($A17="","",IF(OR($L17="NCM em formato inválido",$L17="Data de revisão inválida",$L17="Data de revisão futura"),1,IF($L17="Revisão vencida",2,IF($L17="Preenchimento incompleto",3,IF($L17="Pendente de classificação",4,IF($L17="Revisão sem data",5,IF($L17="Revisão próxima",6,99)))))))</f>
        <v/>
      </c>
      <c r="Q17" s="24">
        <f>IF(OR($A17="",$P17=99),"",$P17*1000+ROW())</f>
        <v/>
      </c>
    </row>
    <row r="18" ht="22" customHeight="1">
      <c r="A18" s="20" t="n"/>
      <c r="B18" s="21" t="n"/>
      <c r="C18" s="20" t="n"/>
      <c r="D18" s="20" t="n"/>
      <c r="E18" s="21" t="n"/>
      <c r="F18" s="21" t="n"/>
      <c r="G18" s="21" t="n"/>
      <c r="H18" s="22" t="n"/>
      <c r="I18" s="21" t="n"/>
      <c r="J18" s="23">
        <f>IF($A18="","",IF(OR($H18="",NOT(ISNUMBER($H18))),"",$H18+'Instruções'!$B$15))</f>
        <v/>
      </c>
      <c r="K18" s="24">
        <f>IF($A18="","",IF(OR($J18="",NOT(ISNUMBER($J18))),"",$J18-'Resumo'!$B$3))</f>
        <v/>
      </c>
      <c r="L18" s="25">
        <f>IF($A18="","",IF(OR(LEN(TRIM($A18))=0,LEN(TRIM($B18))=0,$G18="",AND($C18="",$D18="")),"Preenchimento incompleto",IF(OR(AND($C18&lt;&gt;"",NOT(AND(ISTEXT($C18),LEN($C18)=8,IFERROR(TEXT(VALUE($C18),"00000000")=$C18,FALSE)))),AND($D18&lt;&gt;"",NOT(AND(ISTEXT($D18),LEN($D18)=8,IFERROR(TEXT(VALUE($D18),"00000000")=$D18,FALSE))))),"NCM em formato inválido",IF(AND($G18="Classificação adotada",OR($D18="",$E18="",LEN(TRIM($F18))=0,$I18="")),"Preenchimento incompleto",IF(AND($H18&lt;&gt;"",NOT(ISNUMBER($H18))),"Data de revisão inválida",IF(AND(ISNUMBER($H18),$H18&gt;'Resumo'!$B$3),"Data de revisão futura",IF($G18&lt;&gt;"Classificação adotada","Pendente de classificação",IF($H18="","Revisão sem data",IF($J18&lt;'Resumo'!$B$3,"Revisão vencida",IF($J18&lt;='Resumo'!$B$3+'Instruções'!$B$16,"Revisão próxima","Em dia"))))))))))</f>
        <v/>
      </c>
      <c r="M18" s="21" t="n"/>
      <c r="N18" s="23">
        <f>IF($A18="","",IF(COUNTIFS('Histórico de Revisões'!$B$6:$B$305,$A18,'Histórico de Revisões'!$C$6:$C$305,"&gt;0")=0,"",SUMPRODUCT(MAX(IFERROR(('Histórico de Revisões'!$B$6:$B$305=$A18)*'Histórico de Revisões'!$C$6:$C$305,0)))))</f>
        <v/>
      </c>
      <c r="O18" s="25">
        <f>IF($A18="","",IF($N18="",IF(OR($G18="Classificação adotada",$H18&lt;&gt;""),"Sem histórico","Não aplicável"),IF($H18="","Data da matriz ausente",IF($H18=$N18,"OK","Divergência de data"))))</f>
        <v/>
      </c>
      <c r="P18" s="24">
        <f>IF($A18="","",IF(OR($L18="NCM em formato inválido",$L18="Data de revisão inválida",$L18="Data de revisão futura"),1,IF($L18="Revisão vencida",2,IF($L18="Preenchimento incompleto",3,IF($L18="Pendente de classificação",4,IF($L18="Revisão sem data",5,IF($L18="Revisão próxima",6,99)))))))</f>
        <v/>
      </c>
      <c r="Q18" s="24">
        <f>IF(OR($A18="",$P18=99),"",$P18*1000+ROW())</f>
        <v/>
      </c>
    </row>
    <row r="19" ht="22" customHeight="1">
      <c r="A19" s="20" t="n"/>
      <c r="B19" s="21" t="n"/>
      <c r="C19" s="20" t="n"/>
      <c r="D19" s="20" t="n"/>
      <c r="E19" s="21" t="n"/>
      <c r="F19" s="21" t="n"/>
      <c r="G19" s="21" t="n"/>
      <c r="H19" s="22" t="n"/>
      <c r="I19" s="21" t="n"/>
      <c r="J19" s="23">
        <f>IF($A19="","",IF(OR($H19="",NOT(ISNUMBER($H19))),"",$H19+'Instruções'!$B$15))</f>
        <v/>
      </c>
      <c r="K19" s="24">
        <f>IF($A19="","",IF(OR($J19="",NOT(ISNUMBER($J19))),"",$J19-'Resumo'!$B$3))</f>
        <v/>
      </c>
      <c r="L19" s="25">
        <f>IF($A19="","",IF(OR(LEN(TRIM($A19))=0,LEN(TRIM($B19))=0,$G19="",AND($C19="",$D19="")),"Preenchimento incompleto",IF(OR(AND($C19&lt;&gt;"",NOT(AND(ISTEXT($C19),LEN($C19)=8,IFERROR(TEXT(VALUE($C19),"00000000")=$C19,FALSE)))),AND($D19&lt;&gt;"",NOT(AND(ISTEXT($D19),LEN($D19)=8,IFERROR(TEXT(VALUE($D19),"00000000")=$D19,FALSE))))),"NCM em formato inválido",IF(AND($G19="Classificação adotada",OR($D19="",$E19="",LEN(TRIM($F19))=0,$I19="")),"Preenchimento incompleto",IF(AND($H19&lt;&gt;"",NOT(ISNUMBER($H19))),"Data de revisão inválida",IF(AND(ISNUMBER($H19),$H19&gt;'Resumo'!$B$3),"Data de revisão futura",IF($G19&lt;&gt;"Classificação adotada","Pendente de classificação",IF($H19="","Revisão sem data",IF($J19&lt;'Resumo'!$B$3,"Revisão vencida",IF($J19&lt;='Resumo'!$B$3+'Instruções'!$B$16,"Revisão próxima","Em dia"))))))))))</f>
        <v/>
      </c>
      <c r="M19" s="21" t="n"/>
      <c r="N19" s="23">
        <f>IF($A19="","",IF(COUNTIFS('Histórico de Revisões'!$B$6:$B$305,$A19,'Histórico de Revisões'!$C$6:$C$305,"&gt;0")=0,"",SUMPRODUCT(MAX(IFERROR(('Histórico de Revisões'!$B$6:$B$305=$A19)*'Histórico de Revisões'!$C$6:$C$305,0)))))</f>
        <v/>
      </c>
      <c r="O19" s="25">
        <f>IF($A19="","",IF($N19="",IF(OR($G19="Classificação adotada",$H19&lt;&gt;""),"Sem histórico","Não aplicável"),IF($H19="","Data da matriz ausente",IF($H19=$N19,"OK","Divergência de data"))))</f>
        <v/>
      </c>
      <c r="P19" s="24">
        <f>IF($A19="","",IF(OR($L19="NCM em formato inválido",$L19="Data de revisão inválida",$L19="Data de revisão futura"),1,IF($L19="Revisão vencida",2,IF($L19="Preenchimento incompleto",3,IF($L19="Pendente de classificação",4,IF($L19="Revisão sem data",5,IF($L19="Revisão próxima",6,99)))))))</f>
        <v/>
      </c>
      <c r="Q19" s="24">
        <f>IF(OR($A19="",$P19=99),"",$P19*1000+ROW())</f>
        <v/>
      </c>
    </row>
    <row r="20" ht="22" customHeight="1">
      <c r="A20" s="20" t="n"/>
      <c r="B20" s="21" t="n"/>
      <c r="C20" s="20" t="n"/>
      <c r="D20" s="20" t="n"/>
      <c r="E20" s="21" t="n"/>
      <c r="F20" s="21" t="n"/>
      <c r="G20" s="21" t="n"/>
      <c r="H20" s="22" t="n"/>
      <c r="I20" s="21" t="n"/>
      <c r="J20" s="23">
        <f>IF($A20="","",IF(OR($H20="",NOT(ISNUMBER($H20))),"",$H20+'Instruções'!$B$15))</f>
        <v/>
      </c>
      <c r="K20" s="24">
        <f>IF($A20="","",IF(OR($J20="",NOT(ISNUMBER($J20))),"",$J20-'Resumo'!$B$3))</f>
        <v/>
      </c>
      <c r="L20" s="25">
        <f>IF($A20="","",IF(OR(LEN(TRIM($A20))=0,LEN(TRIM($B20))=0,$G20="",AND($C20="",$D20="")),"Preenchimento incompleto",IF(OR(AND($C20&lt;&gt;"",NOT(AND(ISTEXT($C20),LEN($C20)=8,IFERROR(TEXT(VALUE($C20),"00000000")=$C20,FALSE)))),AND($D20&lt;&gt;"",NOT(AND(ISTEXT($D20),LEN($D20)=8,IFERROR(TEXT(VALUE($D20),"00000000")=$D20,FALSE))))),"NCM em formato inválido",IF(AND($G20="Classificação adotada",OR($D20="",$E20="",LEN(TRIM($F20))=0,$I20="")),"Preenchimento incompleto",IF(AND($H20&lt;&gt;"",NOT(ISNUMBER($H20))),"Data de revisão inválida",IF(AND(ISNUMBER($H20),$H20&gt;'Resumo'!$B$3),"Data de revisão futura",IF($G20&lt;&gt;"Classificação adotada","Pendente de classificação",IF($H20="","Revisão sem data",IF($J20&lt;'Resumo'!$B$3,"Revisão vencida",IF($J20&lt;='Resumo'!$B$3+'Instruções'!$B$16,"Revisão próxima","Em dia"))))))))))</f>
        <v/>
      </c>
      <c r="M20" s="21" t="n"/>
      <c r="N20" s="23">
        <f>IF($A20="","",IF(COUNTIFS('Histórico de Revisões'!$B$6:$B$305,$A20,'Histórico de Revisões'!$C$6:$C$305,"&gt;0")=0,"",SUMPRODUCT(MAX(IFERROR(('Histórico de Revisões'!$B$6:$B$305=$A20)*'Histórico de Revisões'!$C$6:$C$305,0)))))</f>
        <v/>
      </c>
      <c r="O20" s="25">
        <f>IF($A20="","",IF($N20="",IF(OR($G20="Classificação adotada",$H20&lt;&gt;""),"Sem histórico","Não aplicável"),IF($H20="","Data da matriz ausente",IF($H20=$N20,"OK","Divergência de data"))))</f>
        <v/>
      </c>
      <c r="P20" s="24">
        <f>IF($A20="","",IF(OR($L20="NCM em formato inválido",$L20="Data de revisão inválida",$L20="Data de revisão futura"),1,IF($L20="Revisão vencida",2,IF($L20="Preenchimento incompleto",3,IF($L20="Pendente de classificação",4,IF($L20="Revisão sem data",5,IF($L20="Revisão próxima",6,99)))))))</f>
        <v/>
      </c>
      <c r="Q20" s="24">
        <f>IF(OR($A20="",$P20=99),"",$P20*1000+ROW())</f>
        <v/>
      </c>
    </row>
    <row r="21" ht="22" customHeight="1">
      <c r="A21" s="20" t="n"/>
      <c r="B21" s="21" t="n"/>
      <c r="C21" s="20" t="n"/>
      <c r="D21" s="20" t="n"/>
      <c r="E21" s="21" t="n"/>
      <c r="F21" s="21" t="n"/>
      <c r="G21" s="21" t="n"/>
      <c r="H21" s="22" t="n"/>
      <c r="I21" s="21" t="n"/>
      <c r="J21" s="23">
        <f>IF($A21="","",IF(OR($H21="",NOT(ISNUMBER($H21))),"",$H21+'Instruções'!$B$15))</f>
        <v/>
      </c>
      <c r="K21" s="24">
        <f>IF($A21="","",IF(OR($J21="",NOT(ISNUMBER($J21))),"",$J21-'Resumo'!$B$3))</f>
        <v/>
      </c>
      <c r="L21" s="25">
        <f>IF($A21="","",IF(OR(LEN(TRIM($A21))=0,LEN(TRIM($B21))=0,$G21="",AND($C21="",$D21="")),"Preenchimento incompleto",IF(OR(AND($C21&lt;&gt;"",NOT(AND(ISTEXT($C21),LEN($C21)=8,IFERROR(TEXT(VALUE($C21),"00000000")=$C21,FALSE)))),AND($D21&lt;&gt;"",NOT(AND(ISTEXT($D21),LEN($D21)=8,IFERROR(TEXT(VALUE($D21),"00000000")=$D21,FALSE))))),"NCM em formato inválido",IF(AND($G21="Classificação adotada",OR($D21="",$E21="",LEN(TRIM($F21))=0,$I21="")),"Preenchimento incompleto",IF(AND($H21&lt;&gt;"",NOT(ISNUMBER($H21))),"Data de revisão inválida",IF(AND(ISNUMBER($H21),$H21&gt;'Resumo'!$B$3),"Data de revisão futura",IF($G21&lt;&gt;"Classificação adotada","Pendente de classificação",IF($H21="","Revisão sem data",IF($J21&lt;'Resumo'!$B$3,"Revisão vencida",IF($J21&lt;='Resumo'!$B$3+'Instruções'!$B$16,"Revisão próxima","Em dia"))))))))))</f>
        <v/>
      </c>
      <c r="M21" s="21" t="n"/>
      <c r="N21" s="23">
        <f>IF($A21="","",IF(COUNTIFS('Histórico de Revisões'!$B$6:$B$305,$A21,'Histórico de Revisões'!$C$6:$C$305,"&gt;0")=0,"",SUMPRODUCT(MAX(IFERROR(('Histórico de Revisões'!$B$6:$B$305=$A21)*'Histórico de Revisões'!$C$6:$C$305,0)))))</f>
        <v/>
      </c>
      <c r="O21" s="25">
        <f>IF($A21="","",IF($N21="",IF(OR($G21="Classificação adotada",$H21&lt;&gt;""),"Sem histórico","Não aplicável"),IF($H21="","Data da matriz ausente",IF($H21=$N21,"OK","Divergência de data"))))</f>
        <v/>
      </c>
      <c r="P21" s="24">
        <f>IF($A21="","",IF(OR($L21="NCM em formato inválido",$L21="Data de revisão inválida",$L21="Data de revisão futura"),1,IF($L21="Revisão vencida",2,IF($L21="Preenchimento incompleto",3,IF($L21="Pendente de classificação",4,IF($L21="Revisão sem data",5,IF($L21="Revisão próxima",6,99)))))))</f>
        <v/>
      </c>
      <c r="Q21" s="24">
        <f>IF(OR($A21="",$P21=99),"",$P21*1000+ROW())</f>
        <v/>
      </c>
    </row>
    <row r="22" ht="22" customHeight="1">
      <c r="A22" s="20" t="n"/>
      <c r="B22" s="21" t="n"/>
      <c r="C22" s="20" t="n"/>
      <c r="D22" s="20" t="n"/>
      <c r="E22" s="21" t="n"/>
      <c r="F22" s="21" t="n"/>
      <c r="G22" s="21" t="n"/>
      <c r="H22" s="22" t="n"/>
      <c r="I22" s="21" t="n"/>
      <c r="J22" s="23">
        <f>IF($A22="","",IF(OR($H22="",NOT(ISNUMBER($H22))),"",$H22+'Instruções'!$B$15))</f>
        <v/>
      </c>
      <c r="K22" s="24">
        <f>IF($A22="","",IF(OR($J22="",NOT(ISNUMBER($J22))),"",$J22-'Resumo'!$B$3))</f>
        <v/>
      </c>
      <c r="L22" s="25">
        <f>IF($A22="","",IF(OR(LEN(TRIM($A22))=0,LEN(TRIM($B22))=0,$G22="",AND($C22="",$D22="")),"Preenchimento incompleto",IF(OR(AND($C22&lt;&gt;"",NOT(AND(ISTEXT($C22),LEN($C22)=8,IFERROR(TEXT(VALUE($C22),"00000000")=$C22,FALSE)))),AND($D22&lt;&gt;"",NOT(AND(ISTEXT($D22),LEN($D22)=8,IFERROR(TEXT(VALUE($D22),"00000000")=$D22,FALSE))))),"NCM em formato inválido",IF(AND($G22="Classificação adotada",OR($D22="",$E22="",LEN(TRIM($F22))=0,$I22="")),"Preenchimento incompleto",IF(AND($H22&lt;&gt;"",NOT(ISNUMBER($H22))),"Data de revisão inválida",IF(AND(ISNUMBER($H22),$H22&gt;'Resumo'!$B$3),"Data de revisão futura",IF($G22&lt;&gt;"Classificação adotada","Pendente de classificação",IF($H22="","Revisão sem data",IF($J22&lt;'Resumo'!$B$3,"Revisão vencida",IF($J22&lt;='Resumo'!$B$3+'Instruções'!$B$16,"Revisão próxima","Em dia"))))))))))</f>
        <v/>
      </c>
      <c r="M22" s="21" t="n"/>
      <c r="N22" s="23">
        <f>IF($A22="","",IF(COUNTIFS('Histórico de Revisões'!$B$6:$B$305,$A22,'Histórico de Revisões'!$C$6:$C$305,"&gt;0")=0,"",SUMPRODUCT(MAX(IFERROR(('Histórico de Revisões'!$B$6:$B$305=$A22)*'Histórico de Revisões'!$C$6:$C$305,0)))))</f>
        <v/>
      </c>
      <c r="O22" s="25">
        <f>IF($A22="","",IF($N22="",IF(OR($G22="Classificação adotada",$H22&lt;&gt;""),"Sem histórico","Não aplicável"),IF($H22="","Data da matriz ausente",IF($H22=$N22,"OK","Divergência de data"))))</f>
        <v/>
      </c>
      <c r="P22" s="24">
        <f>IF($A22="","",IF(OR($L22="NCM em formato inválido",$L22="Data de revisão inválida",$L22="Data de revisão futura"),1,IF($L22="Revisão vencida",2,IF($L22="Preenchimento incompleto",3,IF($L22="Pendente de classificação",4,IF($L22="Revisão sem data",5,IF($L22="Revisão próxima",6,99)))))))</f>
        <v/>
      </c>
      <c r="Q22" s="24">
        <f>IF(OR($A22="",$P22=99),"",$P22*1000+ROW())</f>
        <v/>
      </c>
    </row>
    <row r="23" ht="22" customHeight="1">
      <c r="A23" s="20" t="n"/>
      <c r="B23" s="21" t="n"/>
      <c r="C23" s="20" t="n"/>
      <c r="D23" s="20" t="n"/>
      <c r="E23" s="21" t="n"/>
      <c r="F23" s="21" t="n"/>
      <c r="G23" s="21" t="n"/>
      <c r="H23" s="22" t="n"/>
      <c r="I23" s="21" t="n"/>
      <c r="J23" s="23">
        <f>IF($A23="","",IF(OR($H23="",NOT(ISNUMBER($H23))),"",$H23+'Instruções'!$B$15))</f>
        <v/>
      </c>
      <c r="K23" s="24">
        <f>IF($A23="","",IF(OR($J23="",NOT(ISNUMBER($J23))),"",$J23-'Resumo'!$B$3))</f>
        <v/>
      </c>
      <c r="L23" s="25">
        <f>IF($A23="","",IF(OR(LEN(TRIM($A23))=0,LEN(TRIM($B23))=0,$G23="",AND($C23="",$D23="")),"Preenchimento incompleto",IF(OR(AND($C23&lt;&gt;"",NOT(AND(ISTEXT($C23),LEN($C23)=8,IFERROR(TEXT(VALUE($C23),"00000000")=$C23,FALSE)))),AND($D23&lt;&gt;"",NOT(AND(ISTEXT($D23),LEN($D23)=8,IFERROR(TEXT(VALUE($D23),"00000000")=$D23,FALSE))))),"NCM em formato inválido",IF(AND($G23="Classificação adotada",OR($D23="",$E23="",LEN(TRIM($F23))=0,$I23="")),"Preenchimento incompleto",IF(AND($H23&lt;&gt;"",NOT(ISNUMBER($H23))),"Data de revisão inválida",IF(AND(ISNUMBER($H23),$H23&gt;'Resumo'!$B$3),"Data de revisão futura",IF($G23&lt;&gt;"Classificação adotada","Pendente de classificação",IF($H23="","Revisão sem data",IF($J23&lt;'Resumo'!$B$3,"Revisão vencida",IF($J23&lt;='Resumo'!$B$3+'Instruções'!$B$16,"Revisão próxima","Em dia"))))))))))</f>
        <v/>
      </c>
      <c r="M23" s="21" t="n"/>
      <c r="N23" s="23">
        <f>IF($A23="","",IF(COUNTIFS('Histórico de Revisões'!$B$6:$B$305,$A23,'Histórico de Revisões'!$C$6:$C$305,"&gt;0")=0,"",SUMPRODUCT(MAX(IFERROR(('Histórico de Revisões'!$B$6:$B$305=$A23)*'Histórico de Revisões'!$C$6:$C$305,0)))))</f>
        <v/>
      </c>
      <c r="O23" s="25">
        <f>IF($A23="","",IF($N23="",IF(OR($G23="Classificação adotada",$H23&lt;&gt;""),"Sem histórico","Não aplicável"),IF($H23="","Data da matriz ausente",IF($H23=$N23,"OK","Divergência de data"))))</f>
        <v/>
      </c>
      <c r="P23" s="24">
        <f>IF($A23="","",IF(OR($L23="NCM em formato inválido",$L23="Data de revisão inválida",$L23="Data de revisão futura"),1,IF($L23="Revisão vencida",2,IF($L23="Preenchimento incompleto",3,IF($L23="Pendente de classificação",4,IF($L23="Revisão sem data",5,IF($L23="Revisão próxima",6,99)))))))</f>
        <v/>
      </c>
      <c r="Q23" s="24">
        <f>IF(OR($A23="",$P23=99),"",$P23*1000+ROW())</f>
        <v/>
      </c>
    </row>
    <row r="24" ht="22" customHeight="1">
      <c r="A24" s="20" t="n"/>
      <c r="B24" s="21" t="n"/>
      <c r="C24" s="20" t="n"/>
      <c r="D24" s="20" t="n"/>
      <c r="E24" s="21" t="n"/>
      <c r="F24" s="21" t="n"/>
      <c r="G24" s="21" t="n"/>
      <c r="H24" s="22" t="n"/>
      <c r="I24" s="21" t="n"/>
      <c r="J24" s="23">
        <f>IF($A24="","",IF(OR($H24="",NOT(ISNUMBER($H24))),"",$H24+'Instruções'!$B$15))</f>
        <v/>
      </c>
      <c r="K24" s="24">
        <f>IF($A24="","",IF(OR($J24="",NOT(ISNUMBER($J24))),"",$J24-'Resumo'!$B$3))</f>
        <v/>
      </c>
      <c r="L24" s="25">
        <f>IF($A24="","",IF(OR(LEN(TRIM($A24))=0,LEN(TRIM($B24))=0,$G24="",AND($C24="",$D24="")),"Preenchimento incompleto",IF(OR(AND($C24&lt;&gt;"",NOT(AND(ISTEXT($C24),LEN($C24)=8,IFERROR(TEXT(VALUE($C24),"00000000")=$C24,FALSE)))),AND($D24&lt;&gt;"",NOT(AND(ISTEXT($D24),LEN($D24)=8,IFERROR(TEXT(VALUE($D24),"00000000")=$D24,FALSE))))),"NCM em formato inválido",IF(AND($G24="Classificação adotada",OR($D24="",$E24="",LEN(TRIM($F24))=0,$I24="")),"Preenchimento incompleto",IF(AND($H24&lt;&gt;"",NOT(ISNUMBER($H24))),"Data de revisão inválida",IF(AND(ISNUMBER($H24),$H24&gt;'Resumo'!$B$3),"Data de revisão futura",IF($G24&lt;&gt;"Classificação adotada","Pendente de classificação",IF($H24="","Revisão sem data",IF($J24&lt;'Resumo'!$B$3,"Revisão vencida",IF($J24&lt;='Resumo'!$B$3+'Instruções'!$B$16,"Revisão próxima","Em dia"))))))))))</f>
        <v/>
      </c>
      <c r="M24" s="21" t="n"/>
      <c r="N24" s="23">
        <f>IF($A24="","",IF(COUNTIFS('Histórico de Revisões'!$B$6:$B$305,$A24,'Histórico de Revisões'!$C$6:$C$305,"&gt;0")=0,"",SUMPRODUCT(MAX(IFERROR(('Histórico de Revisões'!$B$6:$B$305=$A24)*'Histórico de Revisões'!$C$6:$C$305,0)))))</f>
        <v/>
      </c>
      <c r="O24" s="25">
        <f>IF($A24="","",IF($N24="",IF(OR($G24="Classificação adotada",$H24&lt;&gt;""),"Sem histórico","Não aplicável"),IF($H24="","Data da matriz ausente",IF($H24=$N24,"OK","Divergência de data"))))</f>
        <v/>
      </c>
      <c r="P24" s="24">
        <f>IF($A24="","",IF(OR($L24="NCM em formato inválido",$L24="Data de revisão inválida",$L24="Data de revisão futura"),1,IF($L24="Revisão vencida",2,IF($L24="Preenchimento incompleto",3,IF($L24="Pendente de classificação",4,IF($L24="Revisão sem data",5,IF($L24="Revisão próxima",6,99)))))))</f>
        <v/>
      </c>
      <c r="Q24" s="24">
        <f>IF(OR($A24="",$P24=99),"",$P24*1000+ROW())</f>
        <v/>
      </c>
    </row>
    <row r="25" ht="22" customHeight="1">
      <c r="A25" s="20" t="n"/>
      <c r="B25" s="21" t="n"/>
      <c r="C25" s="20" t="n"/>
      <c r="D25" s="20" t="n"/>
      <c r="E25" s="21" t="n"/>
      <c r="F25" s="21" t="n"/>
      <c r="G25" s="21" t="n"/>
      <c r="H25" s="22" t="n"/>
      <c r="I25" s="21" t="n"/>
      <c r="J25" s="23">
        <f>IF($A25="","",IF(OR($H25="",NOT(ISNUMBER($H25))),"",$H25+'Instruções'!$B$15))</f>
        <v/>
      </c>
      <c r="K25" s="24">
        <f>IF($A25="","",IF(OR($J25="",NOT(ISNUMBER($J25))),"",$J25-'Resumo'!$B$3))</f>
        <v/>
      </c>
      <c r="L25" s="25">
        <f>IF($A25="","",IF(OR(LEN(TRIM($A25))=0,LEN(TRIM($B25))=0,$G25="",AND($C25="",$D25="")),"Preenchimento incompleto",IF(OR(AND($C25&lt;&gt;"",NOT(AND(ISTEXT($C25),LEN($C25)=8,IFERROR(TEXT(VALUE($C25),"00000000")=$C25,FALSE)))),AND($D25&lt;&gt;"",NOT(AND(ISTEXT($D25),LEN($D25)=8,IFERROR(TEXT(VALUE($D25),"00000000")=$D25,FALSE))))),"NCM em formato inválido",IF(AND($G25="Classificação adotada",OR($D25="",$E25="",LEN(TRIM($F25))=0,$I25="")),"Preenchimento incompleto",IF(AND($H25&lt;&gt;"",NOT(ISNUMBER($H25))),"Data de revisão inválida",IF(AND(ISNUMBER($H25),$H25&gt;'Resumo'!$B$3),"Data de revisão futura",IF($G25&lt;&gt;"Classificação adotada","Pendente de classificação",IF($H25="","Revisão sem data",IF($J25&lt;'Resumo'!$B$3,"Revisão vencida",IF($J25&lt;='Resumo'!$B$3+'Instruções'!$B$16,"Revisão próxima","Em dia"))))))))))</f>
        <v/>
      </c>
      <c r="M25" s="21" t="n"/>
      <c r="N25" s="23">
        <f>IF($A25="","",IF(COUNTIFS('Histórico de Revisões'!$B$6:$B$305,$A25,'Histórico de Revisões'!$C$6:$C$305,"&gt;0")=0,"",SUMPRODUCT(MAX(IFERROR(('Histórico de Revisões'!$B$6:$B$305=$A25)*'Histórico de Revisões'!$C$6:$C$305,0)))))</f>
        <v/>
      </c>
      <c r="O25" s="25">
        <f>IF($A25="","",IF($N25="",IF(OR($G25="Classificação adotada",$H25&lt;&gt;""),"Sem histórico","Não aplicável"),IF($H25="","Data da matriz ausente",IF($H25=$N25,"OK","Divergência de data"))))</f>
        <v/>
      </c>
      <c r="P25" s="24">
        <f>IF($A25="","",IF(OR($L25="NCM em formato inválido",$L25="Data de revisão inválida",$L25="Data de revisão futura"),1,IF($L25="Revisão vencida",2,IF($L25="Preenchimento incompleto",3,IF($L25="Pendente de classificação",4,IF($L25="Revisão sem data",5,IF($L25="Revisão próxima",6,99)))))))</f>
        <v/>
      </c>
      <c r="Q25" s="24">
        <f>IF(OR($A25="",$P25=99),"",$P25*1000+ROW())</f>
        <v/>
      </c>
    </row>
    <row r="26" ht="22" customHeight="1">
      <c r="A26" s="20" t="n"/>
      <c r="B26" s="21" t="n"/>
      <c r="C26" s="20" t="n"/>
      <c r="D26" s="20" t="n"/>
      <c r="E26" s="21" t="n"/>
      <c r="F26" s="21" t="n"/>
      <c r="G26" s="21" t="n"/>
      <c r="H26" s="22" t="n"/>
      <c r="I26" s="21" t="n"/>
      <c r="J26" s="23">
        <f>IF($A26="","",IF(OR($H26="",NOT(ISNUMBER($H26))),"",$H26+'Instruções'!$B$15))</f>
        <v/>
      </c>
      <c r="K26" s="24">
        <f>IF($A26="","",IF(OR($J26="",NOT(ISNUMBER($J26))),"",$J26-'Resumo'!$B$3))</f>
        <v/>
      </c>
      <c r="L26" s="25">
        <f>IF($A26="","",IF(OR(LEN(TRIM($A26))=0,LEN(TRIM($B26))=0,$G26="",AND($C26="",$D26="")),"Preenchimento incompleto",IF(OR(AND($C26&lt;&gt;"",NOT(AND(ISTEXT($C26),LEN($C26)=8,IFERROR(TEXT(VALUE($C26),"00000000")=$C26,FALSE)))),AND($D26&lt;&gt;"",NOT(AND(ISTEXT($D26),LEN($D26)=8,IFERROR(TEXT(VALUE($D26),"00000000")=$D26,FALSE))))),"NCM em formato inválido",IF(AND($G26="Classificação adotada",OR($D26="",$E26="",LEN(TRIM($F26))=0,$I26="")),"Preenchimento incompleto",IF(AND($H26&lt;&gt;"",NOT(ISNUMBER($H26))),"Data de revisão inválida",IF(AND(ISNUMBER($H26),$H26&gt;'Resumo'!$B$3),"Data de revisão futura",IF($G26&lt;&gt;"Classificação adotada","Pendente de classificação",IF($H26="","Revisão sem data",IF($J26&lt;'Resumo'!$B$3,"Revisão vencida",IF($J26&lt;='Resumo'!$B$3+'Instruções'!$B$16,"Revisão próxima","Em dia"))))))))))</f>
        <v/>
      </c>
      <c r="M26" s="21" t="n"/>
      <c r="N26" s="23">
        <f>IF($A26="","",IF(COUNTIFS('Histórico de Revisões'!$B$6:$B$305,$A26,'Histórico de Revisões'!$C$6:$C$305,"&gt;0")=0,"",SUMPRODUCT(MAX(IFERROR(('Histórico de Revisões'!$B$6:$B$305=$A26)*'Histórico de Revisões'!$C$6:$C$305,0)))))</f>
        <v/>
      </c>
      <c r="O26" s="25">
        <f>IF($A26="","",IF($N26="",IF(OR($G26="Classificação adotada",$H26&lt;&gt;""),"Sem histórico","Não aplicável"),IF($H26="","Data da matriz ausente",IF($H26=$N26,"OK","Divergência de data"))))</f>
        <v/>
      </c>
      <c r="P26" s="24">
        <f>IF($A26="","",IF(OR($L26="NCM em formato inválido",$L26="Data de revisão inválida",$L26="Data de revisão futura"),1,IF($L26="Revisão vencida",2,IF($L26="Preenchimento incompleto",3,IF($L26="Pendente de classificação",4,IF($L26="Revisão sem data",5,IF($L26="Revisão próxima",6,99)))))))</f>
        <v/>
      </c>
      <c r="Q26" s="24">
        <f>IF(OR($A26="",$P26=99),"",$P26*1000+ROW())</f>
        <v/>
      </c>
    </row>
    <row r="27" ht="22" customHeight="1">
      <c r="A27" s="20" t="n"/>
      <c r="B27" s="21" t="n"/>
      <c r="C27" s="20" t="n"/>
      <c r="D27" s="20" t="n"/>
      <c r="E27" s="21" t="n"/>
      <c r="F27" s="21" t="n"/>
      <c r="G27" s="21" t="n"/>
      <c r="H27" s="22" t="n"/>
      <c r="I27" s="21" t="n"/>
      <c r="J27" s="23">
        <f>IF($A27="","",IF(OR($H27="",NOT(ISNUMBER($H27))),"",$H27+'Instruções'!$B$15))</f>
        <v/>
      </c>
      <c r="K27" s="24">
        <f>IF($A27="","",IF(OR($J27="",NOT(ISNUMBER($J27))),"",$J27-'Resumo'!$B$3))</f>
        <v/>
      </c>
      <c r="L27" s="25">
        <f>IF($A27="","",IF(OR(LEN(TRIM($A27))=0,LEN(TRIM($B27))=0,$G27="",AND($C27="",$D27="")),"Preenchimento incompleto",IF(OR(AND($C27&lt;&gt;"",NOT(AND(ISTEXT($C27),LEN($C27)=8,IFERROR(TEXT(VALUE($C27),"00000000")=$C27,FALSE)))),AND($D27&lt;&gt;"",NOT(AND(ISTEXT($D27),LEN($D27)=8,IFERROR(TEXT(VALUE($D27),"00000000")=$D27,FALSE))))),"NCM em formato inválido",IF(AND($G27="Classificação adotada",OR($D27="",$E27="",LEN(TRIM($F27))=0,$I27="")),"Preenchimento incompleto",IF(AND($H27&lt;&gt;"",NOT(ISNUMBER($H27))),"Data de revisão inválida",IF(AND(ISNUMBER($H27),$H27&gt;'Resumo'!$B$3),"Data de revisão futura",IF($G27&lt;&gt;"Classificação adotada","Pendente de classificação",IF($H27="","Revisão sem data",IF($J27&lt;'Resumo'!$B$3,"Revisão vencida",IF($J27&lt;='Resumo'!$B$3+'Instruções'!$B$16,"Revisão próxima","Em dia"))))))))))</f>
        <v/>
      </c>
      <c r="M27" s="21" t="n"/>
      <c r="N27" s="23">
        <f>IF($A27="","",IF(COUNTIFS('Histórico de Revisões'!$B$6:$B$305,$A27,'Histórico de Revisões'!$C$6:$C$305,"&gt;0")=0,"",SUMPRODUCT(MAX(IFERROR(('Histórico de Revisões'!$B$6:$B$305=$A27)*'Histórico de Revisões'!$C$6:$C$305,0)))))</f>
        <v/>
      </c>
      <c r="O27" s="25">
        <f>IF($A27="","",IF($N27="",IF(OR($G27="Classificação adotada",$H27&lt;&gt;""),"Sem histórico","Não aplicável"),IF($H27="","Data da matriz ausente",IF($H27=$N27,"OK","Divergência de data"))))</f>
        <v/>
      </c>
      <c r="P27" s="24">
        <f>IF($A27="","",IF(OR($L27="NCM em formato inválido",$L27="Data de revisão inválida",$L27="Data de revisão futura"),1,IF($L27="Revisão vencida",2,IF($L27="Preenchimento incompleto",3,IF($L27="Pendente de classificação",4,IF($L27="Revisão sem data",5,IF($L27="Revisão próxima",6,99)))))))</f>
        <v/>
      </c>
      <c r="Q27" s="24">
        <f>IF(OR($A27="",$P27=99),"",$P27*1000+ROW())</f>
        <v/>
      </c>
    </row>
    <row r="28" ht="22" customHeight="1">
      <c r="A28" s="20" t="n"/>
      <c r="B28" s="21" t="n"/>
      <c r="C28" s="20" t="n"/>
      <c r="D28" s="20" t="n"/>
      <c r="E28" s="21" t="n"/>
      <c r="F28" s="21" t="n"/>
      <c r="G28" s="21" t="n"/>
      <c r="H28" s="22" t="n"/>
      <c r="I28" s="21" t="n"/>
      <c r="J28" s="23">
        <f>IF($A28="","",IF(OR($H28="",NOT(ISNUMBER($H28))),"",$H28+'Instruções'!$B$15))</f>
        <v/>
      </c>
      <c r="K28" s="24">
        <f>IF($A28="","",IF(OR($J28="",NOT(ISNUMBER($J28))),"",$J28-'Resumo'!$B$3))</f>
        <v/>
      </c>
      <c r="L28" s="25">
        <f>IF($A28="","",IF(OR(LEN(TRIM($A28))=0,LEN(TRIM($B28))=0,$G28="",AND($C28="",$D28="")),"Preenchimento incompleto",IF(OR(AND($C28&lt;&gt;"",NOT(AND(ISTEXT($C28),LEN($C28)=8,IFERROR(TEXT(VALUE($C28),"00000000")=$C28,FALSE)))),AND($D28&lt;&gt;"",NOT(AND(ISTEXT($D28),LEN($D28)=8,IFERROR(TEXT(VALUE($D28),"00000000")=$D28,FALSE))))),"NCM em formato inválido",IF(AND($G28="Classificação adotada",OR($D28="",$E28="",LEN(TRIM($F28))=0,$I28="")),"Preenchimento incompleto",IF(AND($H28&lt;&gt;"",NOT(ISNUMBER($H28))),"Data de revisão inválida",IF(AND(ISNUMBER($H28),$H28&gt;'Resumo'!$B$3),"Data de revisão futura",IF($G28&lt;&gt;"Classificação adotada","Pendente de classificação",IF($H28="","Revisão sem data",IF($J28&lt;'Resumo'!$B$3,"Revisão vencida",IF($J28&lt;='Resumo'!$B$3+'Instruções'!$B$16,"Revisão próxima","Em dia"))))))))))</f>
        <v/>
      </c>
      <c r="M28" s="21" t="n"/>
      <c r="N28" s="23">
        <f>IF($A28="","",IF(COUNTIFS('Histórico de Revisões'!$B$6:$B$305,$A28,'Histórico de Revisões'!$C$6:$C$305,"&gt;0")=0,"",SUMPRODUCT(MAX(IFERROR(('Histórico de Revisões'!$B$6:$B$305=$A28)*'Histórico de Revisões'!$C$6:$C$305,0)))))</f>
        <v/>
      </c>
      <c r="O28" s="25">
        <f>IF($A28="","",IF($N28="",IF(OR($G28="Classificação adotada",$H28&lt;&gt;""),"Sem histórico","Não aplicável"),IF($H28="","Data da matriz ausente",IF($H28=$N28,"OK","Divergência de data"))))</f>
        <v/>
      </c>
      <c r="P28" s="24">
        <f>IF($A28="","",IF(OR($L28="NCM em formato inválido",$L28="Data de revisão inválida",$L28="Data de revisão futura"),1,IF($L28="Revisão vencida",2,IF($L28="Preenchimento incompleto",3,IF($L28="Pendente de classificação",4,IF($L28="Revisão sem data",5,IF($L28="Revisão próxima",6,99)))))))</f>
        <v/>
      </c>
      <c r="Q28" s="24">
        <f>IF(OR($A28="",$P28=99),"",$P28*1000+ROW())</f>
        <v/>
      </c>
    </row>
    <row r="29" ht="22" customHeight="1">
      <c r="A29" s="20" t="n"/>
      <c r="B29" s="21" t="n"/>
      <c r="C29" s="20" t="n"/>
      <c r="D29" s="20" t="n"/>
      <c r="E29" s="21" t="n"/>
      <c r="F29" s="21" t="n"/>
      <c r="G29" s="21" t="n"/>
      <c r="H29" s="22" t="n"/>
      <c r="I29" s="21" t="n"/>
      <c r="J29" s="23">
        <f>IF($A29="","",IF(OR($H29="",NOT(ISNUMBER($H29))),"",$H29+'Instruções'!$B$15))</f>
        <v/>
      </c>
      <c r="K29" s="24">
        <f>IF($A29="","",IF(OR($J29="",NOT(ISNUMBER($J29))),"",$J29-'Resumo'!$B$3))</f>
        <v/>
      </c>
      <c r="L29" s="25">
        <f>IF($A29="","",IF(OR(LEN(TRIM($A29))=0,LEN(TRIM($B29))=0,$G29="",AND($C29="",$D29="")),"Preenchimento incompleto",IF(OR(AND($C29&lt;&gt;"",NOT(AND(ISTEXT($C29),LEN($C29)=8,IFERROR(TEXT(VALUE($C29),"00000000")=$C29,FALSE)))),AND($D29&lt;&gt;"",NOT(AND(ISTEXT($D29),LEN($D29)=8,IFERROR(TEXT(VALUE($D29),"00000000")=$D29,FALSE))))),"NCM em formato inválido",IF(AND($G29="Classificação adotada",OR($D29="",$E29="",LEN(TRIM($F29))=0,$I29="")),"Preenchimento incompleto",IF(AND($H29&lt;&gt;"",NOT(ISNUMBER($H29))),"Data de revisão inválida",IF(AND(ISNUMBER($H29),$H29&gt;'Resumo'!$B$3),"Data de revisão futura",IF($G29&lt;&gt;"Classificação adotada","Pendente de classificação",IF($H29="","Revisão sem data",IF($J29&lt;'Resumo'!$B$3,"Revisão vencida",IF($J29&lt;='Resumo'!$B$3+'Instruções'!$B$16,"Revisão próxima","Em dia"))))))))))</f>
        <v/>
      </c>
      <c r="M29" s="21" t="n"/>
      <c r="N29" s="23">
        <f>IF($A29="","",IF(COUNTIFS('Histórico de Revisões'!$B$6:$B$305,$A29,'Histórico de Revisões'!$C$6:$C$305,"&gt;0")=0,"",SUMPRODUCT(MAX(IFERROR(('Histórico de Revisões'!$B$6:$B$305=$A29)*'Histórico de Revisões'!$C$6:$C$305,0)))))</f>
        <v/>
      </c>
      <c r="O29" s="25">
        <f>IF($A29="","",IF($N29="",IF(OR($G29="Classificação adotada",$H29&lt;&gt;""),"Sem histórico","Não aplicável"),IF($H29="","Data da matriz ausente",IF($H29=$N29,"OK","Divergência de data"))))</f>
        <v/>
      </c>
      <c r="P29" s="24">
        <f>IF($A29="","",IF(OR($L29="NCM em formato inválido",$L29="Data de revisão inválida",$L29="Data de revisão futura"),1,IF($L29="Revisão vencida",2,IF($L29="Preenchimento incompleto",3,IF($L29="Pendente de classificação",4,IF($L29="Revisão sem data",5,IF($L29="Revisão próxima",6,99)))))))</f>
        <v/>
      </c>
      <c r="Q29" s="24">
        <f>IF(OR($A29="",$P29=99),"",$P29*1000+ROW())</f>
        <v/>
      </c>
    </row>
    <row r="30" ht="22" customHeight="1">
      <c r="A30" s="20" t="n"/>
      <c r="B30" s="21" t="n"/>
      <c r="C30" s="20" t="n"/>
      <c r="D30" s="20" t="n"/>
      <c r="E30" s="21" t="n"/>
      <c r="F30" s="21" t="n"/>
      <c r="G30" s="21" t="n"/>
      <c r="H30" s="22" t="n"/>
      <c r="I30" s="21" t="n"/>
      <c r="J30" s="23">
        <f>IF($A30="","",IF(OR($H30="",NOT(ISNUMBER($H30))),"",$H30+'Instruções'!$B$15))</f>
        <v/>
      </c>
      <c r="K30" s="24">
        <f>IF($A30="","",IF(OR($J30="",NOT(ISNUMBER($J30))),"",$J30-'Resumo'!$B$3))</f>
        <v/>
      </c>
      <c r="L30" s="25">
        <f>IF($A30="","",IF(OR(LEN(TRIM($A30))=0,LEN(TRIM($B30))=0,$G30="",AND($C30="",$D30="")),"Preenchimento incompleto",IF(OR(AND($C30&lt;&gt;"",NOT(AND(ISTEXT($C30),LEN($C30)=8,IFERROR(TEXT(VALUE($C30),"00000000")=$C30,FALSE)))),AND($D30&lt;&gt;"",NOT(AND(ISTEXT($D30),LEN($D30)=8,IFERROR(TEXT(VALUE($D30),"00000000")=$D30,FALSE))))),"NCM em formato inválido",IF(AND($G30="Classificação adotada",OR($D30="",$E30="",LEN(TRIM($F30))=0,$I30="")),"Preenchimento incompleto",IF(AND($H30&lt;&gt;"",NOT(ISNUMBER($H30))),"Data de revisão inválida",IF(AND(ISNUMBER($H30),$H30&gt;'Resumo'!$B$3),"Data de revisão futura",IF($G30&lt;&gt;"Classificação adotada","Pendente de classificação",IF($H30="","Revisão sem data",IF($J30&lt;'Resumo'!$B$3,"Revisão vencida",IF($J30&lt;='Resumo'!$B$3+'Instruções'!$B$16,"Revisão próxima","Em dia"))))))))))</f>
        <v/>
      </c>
      <c r="M30" s="21" t="n"/>
      <c r="N30" s="23">
        <f>IF($A30="","",IF(COUNTIFS('Histórico de Revisões'!$B$6:$B$305,$A30,'Histórico de Revisões'!$C$6:$C$305,"&gt;0")=0,"",SUMPRODUCT(MAX(IFERROR(('Histórico de Revisões'!$B$6:$B$305=$A30)*'Histórico de Revisões'!$C$6:$C$305,0)))))</f>
        <v/>
      </c>
      <c r="O30" s="25">
        <f>IF($A30="","",IF($N30="",IF(OR($G30="Classificação adotada",$H30&lt;&gt;""),"Sem histórico","Não aplicável"),IF($H30="","Data da matriz ausente",IF($H30=$N30,"OK","Divergência de data"))))</f>
        <v/>
      </c>
      <c r="P30" s="24">
        <f>IF($A30="","",IF(OR($L30="NCM em formato inválido",$L30="Data de revisão inválida",$L30="Data de revisão futura"),1,IF($L30="Revisão vencida",2,IF($L30="Preenchimento incompleto",3,IF($L30="Pendente de classificação",4,IF($L30="Revisão sem data",5,IF($L30="Revisão próxima",6,99)))))))</f>
        <v/>
      </c>
      <c r="Q30" s="24">
        <f>IF(OR($A30="",$P30=99),"",$P30*1000+ROW())</f>
        <v/>
      </c>
    </row>
    <row r="31" ht="22" customHeight="1">
      <c r="A31" s="20" t="n"/>
      <c r="B31" s="21" t="n"/>
      <c r="C31" s="20" t="n"/>
      <c r="D31" s="20" t="n"/>
      <c r="E31" s="21" t="n"/>
      <c r="F31" s="21" t="n"/>
      <c r="G31" s="21" t="n"/>
      <c r="H31" s="22" t="n"/>
      <c r="I31" s="21" t="n"/>
      <c r="J31" s="23">
        <f>IF($A31="","",IF(OR($H31="",NOT(ISNUMBER($H31))),"",$H31+'Instruções'!$B$15))</f>
        <v/>
      </c>
      <c r="K31" s="24">
        <f>IF($A31="","",IF(OR($J31="",NOT(ISNUMBER($J31))),"",$J31-'Resumo'!$B$3))</f>
        <v/>
      </c>
      <c r="L31" s="25">
        <f>IF($A31="","",IF(OR(LEN(TRIM($A31))=0,LEN(TRIM($B31))=0,$G31="",AND($C31="",$D31="")),"Preenchimento incompleto",IF(OR(AND($C31&lt;&gt;"",NOT(AND(ISTEXT($C31),LEN($C31)=8,IFERROR(TEXT(VALUE($C31),"00000000")=$C31,FALSE)))),AND($D31&lt;&gt;"",NOT(AND(ISTEXT($D31),LEN($D31)=8,IFERROR(TEXT(VALUE($D31),"00000000")=$D31,FALSE))))),"NCM em formato inválido",IF(AND($G31="Classificação adotada",OR($D31="",$E31="",LEN(TRIM($F31))=0,$I31="")),"Preenchimento incompleto",IF(AND($H31&lt;&gt;"",NOT(ISNUMBER($H31))),"Data de revisão inválida",IF(AND(ISNUMBER($H31),$H31&gt;'Resumo'!$B$3),"Data de revisão futura",IF($G31&lt;&gt;"Classificação adotada","Pendente de classificação",IF($H31="","Revisão sem data",IF($J31&lt;'Resumo'!$B$3,"Revisão vencida",IF($J31&lt;='Resumo'!$B$3+'Instruções'!$B$16,"Revisão próxima","Em dia"))))))))))</f>
        <v/>
      </c>
      <c r="M31" s="21" t="n"/>
      <c r="N31" s="23">
        <f>IF($A31="","",IF(COUNTIFS('Histórico de Revisões'!$B$6:$B$305,$A31,'Histórico de Revisões'!$C$6:$C$305,"&gt;0")=0,"",SUMPRODUCT(MAX(IFERROR(('Histórico de Revisões'!$B$6:$B$305=$A31)*'Histórico de Revisões'!$C$6:$C$305,0)))))</f>
        <v/>
      </c>
      <c r="O31" s="25">
        <f>IF($A31="","",IF($N31="",IF(OR($G31="Classificação adotada",$H31&lt;&gt;""),"Sem histórico","Não aplicável"),IF($H31="","Data da matriz ausente",IF($H31=$N31,"OK","Divergência de data"))))</f>
        <v/>
      </c>
      <c r="P31" s="24">
        <f>IF($A31="","",IF(OR($L31="NCM em formato inválido",$L31="Data de revisão inválida",$L31="Data de revisão futura"),1,IF($L31="Revisão vencida",2,IF($L31="Preenchimento incompleto",3,IF($L31="Pendente de classificação",4,IF($L31="Revisão sem data",5,IF($L31="Revisão próxima",6,99)))))))</f>
        <v/>
      </c>
      <c r="Q31" s="24">
        <f>IF(OR($A31="",$P31=99),"",$P31*1000+ROW())</f>
        <v/>
      </c>
    </row>
    <row r="32" ht="22" customHeight="1">
      <c r="A32" s="20" t="n"/>
      <c r="B32" s="21" t="n"/>
      <c r="C32" s="20" t="n"/>
      <c r="D32" s="20" t="n"/>
      <c r="E32" s="21" t="n"/>
      <c r="F32" s="21" t="n"/>
      <c r="G32" s="21" t="n"/>
      <c r="H32" s="22" t="n"/>
      <c r="I32" s="21" t="n"/>
      <c r="J32" s="23">
        <f>IF($A32="","",IF(OR($H32="",NOT(ISNUMBER($H32))),"",$H32+'Instruções'!$B$15))</f>
        <v/>
      </c>
      <c r="K32" s="24">
        <f>IF($A32="","",IF(OR($J32="",NOT(ISNUMBER($J32))),"",$J32-'Resumo'!$B$3))</f>
        <v/>
      </c>
      <c r="L32" s="25">
        <f>IF($A32="","",IF(OR(LEN(TRIM($A32))=0,LEN(TRIM($B32))=0,$G32="",AND($C32="",$D32="")),"Preenchimento incompleto",IF(OR(AND($C32&lt;&gt;"",NOT(AND(ISTEXT($C32),LEN($C32)=8,IFERROR(TEXT(VALUE($C32),"00000000")=$C32,FALSE)))),AND($D32&lt;&gt;"",NOT(AND(ISTEXT($D32),LEN($D32)=8,IFERROR(TEXT(VALUE($D32),"00000000")=$D32,FALSE))))),"NCM em formato inválido",IF(AND($G32="Classificação adotada",OR($D32="",$E32="",LEN(TRIM($F32))=0,$I32="")),"Preenchimento incompleto",IF(AND($H32&lt;&gt;"",NOT(ISNUMBER($H32))),"Data de revisão inválida",IF(AND(ISNUMBER($H32),$H32&gt;'Resumo'!$B$3),"Data de revisão futura",IF($G32&lt;&gt;"Classificação adotada","Pendente de classificação",IF($H32="","Revisão sem data",IF($J32&lt;'Resumo'!$B$3,"Revisão vencida",IF($J32&lt;='Resumo'!$B$3+'Instruções'!$B$16,"Revisão próxima","Em dia"))))))))))</f>
        <v/>
      </c>
      <c r="M32" s="21" t="n"/>
      <c r="N32" s="23">
        <f>IF($A32="","",IF(COUNTIFS('Histórico de Revisões'!$B$6:$B$305,$A32,'Histórico de Revisões'!$C$6:$C$305,"&gt;0")=0,"",SUMPRODUCT(MAX(IFERROR(('Histórico de Revisões'!$B$6:$B$305=$A32)*'Histórico de Revisões'!$C$6:$C$305,0)))))</f>
        <v/>
      </c>
      <c r="O32" s="25">
        <f>IF($A32="","",IF($N32="",IF(OR($G32="Classificação adotada",$H32&lt;&gt;""),"Sem histórico","Não aplicável"),IF($H32="","Data da matriz ausente",IF($H32=$N32,"OK","Divergência de data"))))</f>
        <v/>
      </c>
      <c r="P32" s="24">
        <f>IF($A32="","",IF(OR($L32="NCM em formato inválido",$L32="Data de revisão inválida",$L32="Data de revisão futura"),1,IF($L32="Revisão vencida",2,IF($L32="Preenchimento incompleto",3,IF($L32="Pendente de classificação",4,IF($L32="Revisão sem data",5,IF($L32="Revisão próxima",6,99)))))))</f>
        <v/>
      </c>
      <c r="Q32" s="24">
        <f>IF(OR($A32="",$P32=99),"",$P32*1000+ROW())</f>
        <v/>
      </c>
    </row>
    <row r="33" ht="22" customHeight="1">
      <c r="A33" s="20" t="n"/>
      <c r="B33" s="21" t="n"/>
      <c r="C33" s="20" t="n"/>
      <c r="D33" s="20" t="n"/>
      <c r="E33" s="21" t="n"/>
      <c r="F33" s="21" t="n"/>
      <c r="G33" s="21" t="n"/>
      <c r="H33" s="22" t="n"/>
      <c r="I33" s="21" t="n"/>
      <c r="J33" s="23">
        <f>IF($A33="","",IF(OR($H33="",NOT(ISNUMBER($H33))),"",$H33+'Instruções'!$B$15))</f>
        <v/>
      </c>
      <c r="K33" s="24">
        <f>IF($A33="","",IF(OR($J33="",NOT(ISNUMBER($J33))),"",$J33-'Resumo'!$B$3))</f>
        <v/>
      </c>
      <c r="L33" s="25">
        <f>IF($A33="","",IF(OR(LEN(TRIM($A33))=0,LEN(TRIM($B33))=0,$G33="",AND($C33="",$D33="")),"Preenchimento incompleto",IF(OR(AND($C33&lt;&gt;"",NOT(AND(ISTEXT($C33),LEN($C33)=8,IFERROR(TEXT(VALUE($C33),"00000000")=$C33,FALSE)))),AND($D33&lt;&gt;"",NOT(AND(ISTEXT($D33),LEN($D33)=8,IFERROR(TEXT(VALUE($D33),"00000000")=$D33,FALSE))))),"NCM em formato inválido",IF(AND($G33="Classificação adotada",OR($D33="",$E33="",LEN(TRIM($F33))=0,$I33="")),"Preenchimento incompleto",IF(AND($H33&lt;&gt;"",NOT(ISNUMBER($H33))),"Data de revisão inválida",IF(AND(ISNUMBER($H33),$H33&gt;'Resumo'!$B$3),"Data de revisão futura",IF($G33&lt;&gt;"Classificação adotada","Pendente de classificação",IF($H33="","Revisão sem data",IF($J33&lt;'Resumo'!$B$3,"Revisão vencida",IF($J33&lt;='Resumo'!$B$3+'Instruções'!$B$16,"Revisão próxima","Em dia"))))))))))</f>
        <v/>
      </c>
      <c r="M33" s="21" t="n"/>
      <c r="N33" s="23">
        <f>IF($A33="","",IF(COUNTIFS('Histórico de Revisões'!$B$6:$B$305,$A33,'Histórico de Revisões'!$C$6:$C$305,"&gt;0")=0,"",SUMPRODUCT(MAX(IFERROR(('Histórico de Revisões'!$B$6:$B$305=$A33)*'Histórico de Revisões'!$C$6:$C$305,0)))))</f>
        <v/>
      </c>
      <c r="O33" s="25">
        <f>IF($A33="","",IF($N33="",IF(OR($G33="Classificação adotada",$H33&lt;&gt;""),"Sem histórico","Não aplicável"),IF($H33="","Data da matriz ausente",IF($H33=$N33,"OK","Divergência de data"))))</f>
        <v/>
      </c>
      <c r="P33" s="24">
        <f>IF($A33="","",IF(OR($L33="NCM em formato inválido",$L33="Data de revisão inválida",$L33="Data de revisão futura"),1,IF($L33="Revisão vencida",2,IF($L33="Preenchimento incompleto",3,IF($L33="Pendente de classificação",4,IF($L33="Revisão sem data",5,IF($L33="Revisão próxima",6,99)))))))</f>
        <v/>
      </c>
      <c r="Q33" s="24">
        <f>IF(OR($A33="",$P33=99),"",$P33*1000+ROW())</f>
        <v/>
      </c>
    </row>
    <row r="34" ht="22" customHeight="1">
      <c r="A34" s="20" t="n"/>
      <c r="B34" s="21" t="n"/>
      <c r="C34" s="20" t="n"/>
      <c r="D34" s="20" t="n"/>
      <c r="E34" s="21" t="n"/>
      <c r="F34" s="21" t="n"/>
      <c r="G34" s="21" t="n"/>
      <c r="H34" s="22" t="n"/>
      <c r="I34" s="21" t="n"/>
      <c r="J34" s="23">
        <f>IF($A34="","",IF(OR($H34="",NOT(ISNUMBER($H34))),"",$H34+'Instruções'!$B$15))</f>
        <v/>
      </c>
      <c r="K34" s="24">
        <f>IF($A34="","",IF(OR($J34="",NOT(ISNUMBER($J34))),"",$J34-'Resumo'!$B$3))</f>
        <v/>
      </c>
      <c r="L34" s="25">
        <f>IF($A34="","",IF(OR(LEN(TRIM($A34))=0,LEN(TRIM($B34))=0,$G34="",AND($C34="",$D34="")),"Preenchimento incompleto",IF(OR(AND($C34&lt;&gt;"",NOT(AND(ISTEXT($C34),LEN($C34)=8,IFERROR(TEXT(VALUE($C34),"00000000")=$C34,FALSE)))),AND($D34&lt;&gt;"",NOT(AND(ISTEXT($D34),LEN($D34)=8,IFERROR(TEXT(VALUE($D34),"00000000")=$D34,FALSE))))),"NCM em formato inválido",IF(AND($G34="Classificação adotada",OR($D34="",$E34="",LEN(TRIM($F34))=0,$I34="")),"Preenchimento incompleto",IF(AND($H34&lt;&gt;"",NOT(ISNUMBER($H34))),"Data de revisão inválida",IF(AND(ISNUMBER($H34),$H34&gt;'Resumo'!$B$3),"Data de revisão futura",IF($G34&lt;&gt;"Classificação adotada","Pendente de classificação",IF($H34="","Revisão sem data",IF($J34&lt;'Resumo'!$B$3,"Revisão vencida",IF($J34&lt;='Resumo'!$B$3+'Instruções'!$B$16,"Revisão próxima","Em dia"))))))))))</f>
        <v/>
      </c>
      <c r="M34" s="21" t="n"/>
      <c r="N34" s="23">
        <f>IF($A34="","",IF(COUNTIFS('Histórico de Revisões'!$B$6:$B$305,$A34,'Histórico de Revisões'!$C$6:$C$305,"&gt;0")=0,"",SUMPRODUCT(MAX(IFERROR(('Histórico de Revisões'!$B$6:$B$305=$A34)*'Histórico de Revisões'!$C$6:$C$305,0)))))</f>
        <v/>
      </c>
      <c r="O34" s="25">
        <f>IF($A34="","",IF($N34="",IF(OR($G34="Classificação adotada",$H34&lt;&gt;""),"Sem histórico","Não aplicável"),IF($H34="","Data da matriz ausente",IF($H34=$N34,"OK","Divergência de data"))))</f>
        <v/>
      </c>
      <c r="P34" s="24">
        <f>IF($A34="","",IF(OR($L34="NCM em formato inválido",$L34="Data de revisão inválida",$L34="Data de revisão futura"),1,IF($L34="Revisão vencida",2,IF($L34="Preenchimento incompleto",3,IF($L34="Pendente de classificação",4,IF($L34="Revisão sem data",5,IF($L34="Revisão próxima",6,99)))))))</f>
        <v/>
      </c>
      <c r="Q34" s="24">
        <f>IF(OR($A34="",$P34=99),"",$P34*1000+ROW())</f>
        <v/>
      </c>
    </row>
    <row r="35" ht="22" customHeight="1">
      <c r="A35" s="20" t="n"/>
      <c r="B35" s="21" t="n"/>
      <c r="C35" s="20" t="n"/>
      <c r="D35" s="20" t="n"/>
      <c r="E35" s="21" t="n"/>
      <c r="F35" s="21" t="n"/>
      <c r="G35" s="21" t="n"/>
      <c r="H35" s="22" t="n"/>
      <c r="I35" s="21" t="n"/>
      <c r="J35" s="23">
        <f>IF($A35="","",IF(OR($H35="",NOT(ISNUMBER($H35))),"",$H35+'Instruções'!$B$15))</f>
        <v/>
      </c>
      <c r="K35" s="24">
        <f>IF($A35="","",IF(OR($J35="",NOT(ISNUMBER($J35))),"",$J35-'Resumo'!$B$3))</f>
        <v/>
      </c>
      <c r="L35" s="25">
        <f>IF($A35="","",IF(OR(LEN(TRIM($A35))=0,LEN(TRIM($B35))=0,$G35="",AND($C35="",$D35="")),"Preenchimento incompleto",IF(OR(AND($C35&lt;&gt;"",NOT(AND(ISTEXT($C35),LEN($C35)=8,IFERROR(TEXT(VALUE($C35),"00000000")=$C35,FALSE)))),AND($D35&lt;&gt;"",NOT(AND(ISTEXT($D35),LEN($D35)=8,IFERROR(TEXT(VALUE($D35),"00000000")=$D35,FALSE))))),"NCM em formato inválido",IF(AND($G35="Classificação adotada",OR($D35="",$E35="",LEN(TRIM($F35))=0,$I35="")),"Preenchimento incompleto",IF(AND($H35&lt;&gt;"",NOT(ISNUMBER($H35))),"Data de revisão inválida",IF(AND(ISNUMBER($H35),$H35&gt;'Resumo'!$B$3),"Data de revisão futura",IF($G35&lt;&gt;"Classificação adotada","Pendente de classificação",IF($H35="","Revisão sem data",IF($J35&lt;'Resumo'!$B$3,"Revisão vencida",IF($J35&lt;='Resumo'!$B$3+'Instruções'!$B$16,"Revisão próxima","Em dia"))))))))))</f>
        <v/>
      </c>
      <c r="M35" s="21" t="n"/>
      <c r="N35" s="23">
        <f>IF($A35="","",IF(COUNTIFS('Histórico de Revisões'!$B$6:$B$305,$A35,'Histórico de Revisões'!$C$6:$C$305,"&gt;0")=0,"",SUMPRODUCT(MAX(IFERROR(('Histórico de Revisões'!$B$6:$B$305=$A35)*'Histórico de Revisões'!$C$6:$C$305,0)))))</f>
        <v/>
      </c>
      <c r="O35" s="25">
        <f>IF($A35="","",IF($N35="",IF(OR($G35="Classificação adotada",$H35&lt;&gt;""),"Sem histórico","Não aplicável"),IF($H35="","Data da matriz ausente",IF($H35=$N35,"OK","Divergência de data"))))</f>
        <v/>
      </c>
      <c r="P35" s="24">
        <f>IF($A35="","",IF(OR($L35="NCM em formato inválido",$L35="Data de revisão inválida",$L35="Data de revisão futura"),1,IF($L35="Revisão vencida",2,IF($L35="Preenchimento incompleto",3,IF($L35="Pendente de classificação",4,IF($L35="Revisão sem data",5,IF($L35="Revisão próxima",6,99)))))))</f>
        <v/>
      </c>
      <c r="Q35" s="24">
        <f>IF(OR($A35="",$P35=99),"",$P35*1000+ROW())</f>
        <v/>
      </c>
    </row>
    <row r="36" ht="22" customHeight="1">
      <c r="A36" s="20" t="n"/>
      <c r="B36" s="21" t="n"/>
      <c r="C36" s="20" t="n"/>
      <c r="D36" s="20" t="n"/>
      <c r="E36" s="21" t="n"/>
      <c r="F36" s="21" t="n"/>
      <c r="G36" s="21" t="n"/>
      <c r="H36" s="22" t="n"/>
      <c r="I36" s="21" t="n"/>
      <c r="J36" s="23">
        <f>IF($A36="","",IF(OR($H36="",NOT(ISNUMBER($H36))),"",$H36+'Instruções'!$B$15))</f>
        <v/>
      </c>
      <c r="K36" s="24">
        <f>IF($A36="","",IF(OR($J36="",NOT(ISNUMBER($J36))),"",$J36-'Resumo'!$B$3))</f>
        <v/>
      </c>
      <c r="L36" s="25">
        <f>IF($A36="","",IF(OR(LEN(TRIM($A36))=0,LEN(TRIM($B36))=0,$G36="",AND($C36="",$D36="")),"Preenchimento incompleto",IF(OR(AND($C36&lt;&gt;"",NOT(AND(ISTEXT($C36),LEN($C36)=8,IFERROR(TEXT(VALUE($C36),"00000000")=$C36,FALSE)))),AND($D36&lt;&gt;"",NOT(AND(ISTEXT($D36),LEN($D36)=8,IFERROR(TEXT(VALUE($D36),"00000000")=$D36,FALSE))))),"NCM em formato inválido",IF(AND($G36="Classificação adotada",OR($D36="",$E36="",LEN(TRIM($F36))=0,$I36="")),"Preenchimento incompleto",IF(AND($H36&lt;&gt;"",NOT(ISNUMBER($H36))),"Data de revisão inválida",IF(AND(ISNUMBER($H36),$H36&gt;'Resumo'!$B$3),"Data de revisão futura",IF($G36&lt;&gt;"Classificação adotada","Pendente de classificação",IF($H36="","Revisão sem data",IF($J36&lt;'Resumo'!$B$3,"Revisão vencida",IF($J36&lt;='Resumo'!$B$3+'Instruções'!$B$16,"Revisão próxima","Em dia"))))))))))</f>
        <v/>
      </c>
      <c r="M36" s="21" t="n"/>
      <c r="N36" s="23">
        <f>IF($A36="","",IF(COUNTIFS('Histórico de Revisões'!$B$6:$B$305,$A36,'Histórico de Revisões'!$C$6:$C$305,"&gt;0")=0,"",SUMPRODUCT(MAX(IFERROR(('Histórico de Revisões'!$B$6:$B$305=$A36)*'Histórico de Revisões'!$C$6:$C$305,0)))))</f>
        <v/>
      </c>
      <c r="O36" s="25">
        <f>IF($A36="","",IF($N36="",IF(OR($G36="Classificação adotada",$H36&lt;&gt;""),"Sem histórico","Não aplicável"),IF($H36="","Data da matriz ausente",IF($H36=$N36,"OK","Divergência de data"))))</f>
        <v/>
      </c>
      <c r="P36" s="24">
        <f>IF($A36="","",IF(OR($L36="NCM em formato inválido",$L36="Data de revisão inválida",$L36="Data de revisão futura"),1,IF($L36="Revisão vencida",2,IF($L36="Preenchimento incompleto",3,IF($L36="Pendente de classificação",4,IF($L36="Revisão sem data",5,IF($L36="Revisão próxima",6,99)))))))</f>
        <v/>
      </c>
      <c r="Q36" s="24">
        <f>IF(OR($A36="",$P36=99),"",$P36*1000+ROW())</f>
        <v/>
      </c>
    </row>
    <row r="37" ht="22" customHeight="1">
      <c r="A37" s="20" t="n"/>
      <c r="B37" s="21" t="n"/>
      <c r="C37" s="20" t="n"/>
      <c r="D37" s="20" t="n"/>
      <c r="E37" s="21" t="n"/>
      <c r="F37" s="21" t="n"/>
      <c r="G37" s="21" t="n"/>
      <c r="H37" s="22" t="n"/>
      <c r="I37" s="21" t="n"/>
      <c r="J37" s="23">
        <f>IF($A37="","",IF(OR($H37="",NOT(ISNUMBER($H37))),"",$H37+'Instruções'!$B$15))</f>
        <v/>
      </c>
      <c r="K37" s="24">
        <f>IF($A37="","",IF(OR($J37="",NOT(ISNUMBER($J37))),"",$J37-'Resumo'!$B$3))</f>
        <v/>
      </c>
      <c r="L37" s="25">
        <f>IF($A37="","",IF(OR(LEN(TRIM($A37))=0,LEN(TRIM($B37))=0,$G37="",AND($C37="",$D37="")),"Preenchimento incompleto",IF(OR(AND($C37&lt;&gt;"",NOT(AND(ISTEXT($C37),LEN($C37)=8,IFERROR(TEXT(VALUE($C37),"00000000")=$C37,FALSE)))),AND($D37&lt;&gt;"",NOT(AND(ISTEXT($D37),LEN($D37)=8,IFERROR(TEXT(VALUE($D37),"00000000")=$D37,FALSE))))),"NCM em formato inválido",IF(AND($G37="Classificação adotada",OR($D37="",$E37="",LEN(TRIM($F37))=0,$I37="")),"Preenchimento incompleto",IF(AND($H37&lt;&gt;"",NOT(ISNUMBER($H37))),"Data de revisão inválida",IF(AND(ISNUMBER($H37),$H37&gt;'Resumo'!$B$3),"Data de revisão futura",IF($G37&lt;&gt;"Classificação adotada","Pendente de classificação",IF($H37="","Revisão sem data",IF($J37&lt;'Resumo'!$B$3,"Revisão vencida",IF($J37&lt;='Resumo'!$B$3+'Instruções'!$B$16,"Revisão próxima","Em dia"))))))))))</f>
        <v/>
      </c>
      <c r="M37" s="21" t="n"/>
      <c r="N37" s="23">
        <f>IF($A37="","",IF(COUNTIFS('Histórico de Revisões'!$B$6:$B$305,$A37,'Histórico de Revisões'!$C$6:$C$305,"&gt;0")=0,"",SUMPRODUCT(MAX(IFERROR(('Histórico de Revisões'!$B$6:$B$305=$A37)*'Histórico de Revisões'!$C$6:$C$305,0)))))</f>
        <v/>
      </c>
      <c r="O37" s="25">
        <f>IF($A37="","",IF($N37="",IF(OR($G37="Classificação adotada",$H37&lt;&gt;""),"Sem histórico","Não aplicável"),IF($H37="","Data da matriz ausente",IF($H37=$N37,"OK","Divergência de data"))))</f>
        <v/>
      </c>
      <c r="P37" s="24">
        <f>IF($A37="","",IF(OR($L37="NCM em formato inválido",$L37="Data de revisão inválida",$L37="Data de revisão futura"),1,IF($L37="Revisão vencida",2,IF($L37="Preenchimento incompleto",3,IF($L37="Pendente de classificação",4,IF($L37="Revisão sem data",5,IF($L37="Revisão próxima",6,99)))))))</f>
        <v/>
      </c>
      <c r="Q37" s="24">
        <f>IF(OR($A37="",$P37=99),"",$P37*1000+ROW())</f>
        <v/>
      </c>
    </row>
    <row r="38" ht="22" customHeight="1">
      <c r="A38" s="20" t="n"/>
      <c r="B38" s="21" t="n"/>
      <c r="C38" s="20" t="n"/>
      <c r="D38" s="20" t="n"/>
      <c r="E38" s="21" t="n"/>
      <c r="F38" s="21" t="n"/>
      <c r="G38" s="21" t="n"/>
      <c r="H38" s="22" t="n"/>
      <c r="I38" s="21" t="n"/>
      <c r="J38" s="23">
        <f>IF($A38="","",IF(OR($H38="",NOT(ISNUMBER($H38))),"",$H38+'Instruções'!$B$15))</f>
        <v/>
      </c>
      <c r="K38" s="24">
        <f>IF($A38="","",IF(OR($J38="",NOT(ISNUMBER($J38))),"",$J38-'Resumo'!$B$3))</f>
        <v/>
      </c>
      <c r="L38" s="25">
        <f>IF($A38="","",IF(OR(LEN(TRIM($A38))=0,LEN(TRIM($B38))=0,$G38="",AND($C38="",$D38="")),"Preenchimento incompleto",IF(OR(AND($C38&lt;&gt;"",NOT(AND(ISTEXT($C38),LEN($C38)=8,IFERROR(TEXT(VALUE($C38),"00000000")=$C38,FALSE)))),AND($D38&lt;&gt;"",NOT(AND(ISTEXT($D38),LEN($D38)=8,IFERROR(TEXT(VALUE($D38),"00000000")=$D38,FALSE))))),"NCM em formato inválido",IF(AND($G38="Classificação adotada",OR($D38="",$E38="",LEN(TRIM($F38))=0,$I38="")),"Preenchimento incompleto",IF(AND($H38&lt;&gt;"",NOT(ISNUMBER($H38))),"Data de revisão inválida",IF(AND(ISNUMBER($H38),$H38&gt;'Resumo'!$B$3),"Data de revisão futura",IF($G38&lt;&gt;"Classificação adotada","Pendente de classificação",IF($H38="","Revisão sem data",IF($J38&lt;'Resumo'!$B$3,"Revisão vencida",IF($J38&lt;='Resumo'!$B$3+'Instruções'!$B$16,"Revisão próxima","Em dia"))))))))))</f>
        <v/>
      </c>
      <c r="M38" s="21" t="n"/>
      <c r="N38" s="23">
        <f>IF($A38="","",IF(COUNTIFS('Histórico de Revisões'!$B$6:$B$305,$A38,'Histórico de Revisões'!$C$6:$C$305,"&gt;0")=0,"",SUMPRODUCT(MAX(IFERROR(('Histórico de Revisões'!$B$6:$B$305=$A38)*'Histórico de Revisões'!$C$6:$C$305,0)))))</f>
        <v/>
      </c>
      <c r="O38" s="25">
        <f>IF($A38="","",IF($N38="",IF(OR($G38="Classificação adotada",$H38&lt;&gt;""),"Sem histórico","Não aplicável"),IF($H38="","Data da matriz ausente",IF($H38=$N38,"OK","Divergência de data"))))</f>
        <v/>
      </c>
      <c r="P38" s="24">
        <f>IF($A38="","",IF(OR($L38="NCM em formato inválido",$L38="Data de revisão inválida",$L38="Data de revisão futura"),1,IF($L38="Revisão vencida",2,IF($L38="Preenchimento incompleto",3,IF($L38="Pendente de classificação",4,IF($L38="Revisão sem data",5,IF($L38="Revisão próxima",6,99)))))))</f>
        <v/>
      </c>
      <c r="Q38" s="24">
        <f>IF(OR($A38="",$P38=99),"",$P38*1000+ROW())</f>
        <v/>
      </c>
    </row>
    <row r="39" ht="22" customHeight="1">
      <c r="A39" s="20" t="n"/>
      <c r="B39" s="21" t="n"/>
      <c r="C39" s="20" t="n"/>
      <c r="D39" s="20" t="n"/>
      <c r="E39" s="21" t="n"/>
      <c r="F39" s="21" t="n"/>
      <c r="G39" s="21" t="n"/>
      <c r="H39" s="22" t="n"/>
      <c r="I39" s="21" t="n"/>
      <c r="J39" s="23">
        <f>IF($A39="","",IF(OR($H39="",NOT(ISNUMBER($H39))),"",$H39+'Instruções'!$B$15))</f>
        <v/>
      </c>
      <c r="K39" s="24">
        <f>IF($A39="","",IF(OR($J39="",NOT(ISNUMBER($J39))),"",$J39-'Resumo'!$B$3))</f>
        <v/>
      </c>
      <c r="L39" s="25">
        <f>IF($A39="","",IF(OR(LEN(TRIM($A39))=0,LEN(TRIM($B39))=0,$G39="",AND($C39="",$D39="")),"Preenchimento incompleto",IF(OR(AND($C39&lt;&gt;"",NOT(AND(ISTEXT($C39),LEN($C39)=8,IFERROR(TEXT(VALUE($C39),"00000000")=$C39,FALSE)))),AND($D39&lt;&gt;"",NOT(AND(ISTEXT($D39),LEN($D39)=8,IFERROR(TEXT(VALUE($D39),"00000000")=$D39,FALSE))))),"NCM em formato inválido",IF(AND($G39="Classificação adotada",OR($D39="",$E39="",LEN(TRIM($F39))=0,$I39="")),"Preenchimento incompleto",IF(AND($H39&lt;&gt;"",NOT(ISNUMBER($H39))),"Data de revisão inválida",IF(AND(ISNUMBER($H39),$H39&gt;'Resumo'!$B$3),"Data de revisão futura",IF($G39&lt;&gt;"Classificação adotada","Pendente de classificação",IF($H39="","Revisão sem data",IF($J39&lt;'Resumo'!$B$3,"Revisão vencida",IF($J39&lt;='Resumo'!$B$3+'Instruções'!$B$16,"Revisão próxima","Em dia"))))))))))</f>
        <v/>
      </c>
      <c r="M39" s="21" t="n"/>
      <c r="N39" s="23">
        <f>IF($A39="","",IF(COUNTIFS('Histórico de Revisões'!$B$6:$B$305,$A39,'Histórico de Revisões'!$C$6:$C$305,"&gt;0")=0,"",SUMPRODUCT(MAX(IFERROR(('Histórico de Revisões'!$B$6:$B$305=$A39)*'Histórico de Revisões'!$C$6:$C$305,0)))))</f>
        <v/>
      </c>
      <c r="O39" s="25">
        <f>IF($A39="","",IF($N39="",IF(OR($G39="Classificação adotada",$H39&lt;&gt;""),"Sem histórico","Não aplicável"),IF($H39="","Data da matriz ausente",IF($H39=$N39,"OK","Divergência de data"))))</f>
        <v/>
      </c>
      <c r="P39" s="24">
        <f>IF($A39="","",IF(OR($L39="NCM em formato inválido",$L39="Data de revisão inválida",$L39="Data de revisão futura"),1,IF($L39="Revisão vencida",2,IF($L39="Preenchimento incompleto",3,IF($L39="Pendente de classificação",4,IF($L39="Revisão sem data",5,IF($L39="Revisão próxima",6,99)))))))</f>
        <v/>
      </c>
      <c r="Q39" s="24">
        <f>IF(OR($A39="",$P39=99),"",$P39*1000+ROW())</f>
        <v/>
      </c>
    </row>
    <row r="40" ht="22" customHeight="1">
      <c r="A40" s="20" t="n"/>
      <c r="B40" s="21" t="n"/>
      <c r="C40" s="20" t="n"/>
      <c r="D40" s="20" t="n"/>
      <c r="E40" s="21" t="n"/>
      <c r="F40" s="21" t="n"/>
      <c r="G40" s="21" t="n"/>
      <c r="H40" s="22" t="n"/>
      <c r="I40" s="21" t="n"/>
      <c r="J40" s="23">
        <f>IF($A40="","",IF(OR($H40="",NOT(ISNUMBER($H40))),"",$H40+'Instruções'!$B$15))</f>
        <v/>
      </c>
      <c r="K40" s="24">
        <f>IF($A40="","",IF(OR($J40="",NOT(ISNUMBER($J40))),"",$J40-'Resumo'!$B$3))</f>
        <v/>
      </c>
      <c r="L40" s="25">
        <f>IF($A40="","",IF(OR(LEN(TRIM($A40))=0,LEN(TRIM($B40))=0,$G40="",AND($C40="",$D40="")),"Preenchimento incompleto",IF(OR(AND($C40&lt;&gt;"",NOT(AND(ISTEXT($C40),LEN($C40)=8,IFERROR(TEXT(VALUE($C40),"00000000")=$C40,FALSE)))),AND($D40&lt;&gt;"",NOT(AND(ISTEXT($D40),LEN($D40)=8,IFERROR(TEXT(VALUE($D40),"00000000")=$D40,FALSE))))),"NCM em formato inválido",IF(AND($G40="Classificação adotada",OR($D40="",$E40="",LEN(TRIM($F40))=0,$I40="")),"Preenchimento incompleto",IF(AND($H40&lt;&gt;"",NOT(ISNUMBER($H40))),"Data de revisão inválida",IF(AND(ISNUMBER($H40),$H40&gt;'Resumo'!$B$3),"Data de revisão futura",IF($G40&lt;&gt;"Classificação adotada","Pendente de classificação",IF($H40="","Revisão sem data",IF($J40&lt;'Resumo'!$B$3,"Revisão vencida",IF($J40&lt;='Resumo'!$B$3+'Instruções'!$B$16,"Revisão próxima","Em dia"))))))))))</f>
        <v/>
      </c>
      <c r="M40" s="21" t="n"/>
      <c r="N40" s="23">
        <f>IF($A40="","",IF(COUNTIFS('Histórico de Revisões'!$B$6:$B$305,$A40,'Histórico de Revisões'!$C$6:$C$305,"&gt;0")=0,"",SUMPRODUCT(MAX(IFERROR(('Histórico de Revisões'!$B$6:$B$305=$A40)*'Histórico de Revisões'!$C$6:$C$305,0)))))</f>
        <v/>
      </c>
      <c r="O40" s="25">
        <f>IF($A40="","",IF($N40="",IF(OR($G40="Classificação adotada",$H40&lt;&gt;""),"Sem histórico","Não aplicável"),IF($H40="","Data da matriz ausente",IF($H40=$N40,"OK","Divergência de data"))))</f>
        <v/>
      </c>
      <c r="P40" s="24">
        <f>IF($A40="","",IF(OR($L40="NCM em formato inválido",$L40="Data de revisão inválida",$L40="Data de revisão futura"),1,IF($L40="Revisão vencida",2,IF($L40="Preenchimento incompleto",3,IF($L40="Pendente de classificação",4,IF($L40="Revisão sem data",5,IF($L40="Revisão próxima",6,99)))))))</f>
        <v/>
      </c>
      <c r="Q40" s="24">
        <f>IF(OR($A40="",$P40=99),"",$P40*1000+ROW())</f>
        <v/>
      </c>
    </row>
    <row r="41" ht="22" customHeight="1">
      <c r="A41" s="20" t="n"/>
      <c r="B41" s="21" t="n"/>
      <c r="C41" s="20" t="n"/>
      <c r="D41" s="20" t="n"/>
      <c r="E41" s="21" t="n"/>
      <c r="F41" s="21" t="n"/>
      <c r="G41" s="21" t="n"/>
      <c r="H41" s="22" t="n"/>
      <c r="I41" s="21" t="n"/>
      <c r="J41" s="23">
        <f>IF($A41="","",IF(OR($H41="",NOT(ISNUMBER($H41))),"",$H41+'Instruções'!$B$15))</f>
        <v/>
      </c>
      <c r="K41" s="24">
        <f>IF($A41="","",IF(OR($J41="",NOT(ISNUMBER($J41))),"",$J41-'Resumo'!$B$3))</f>
        <v/>
      </c>
      <c r="L41" s="25">
        <f>IF($A41="","",IF(OR(LEN(TRIM($A41))=0,LEN(TRIM($B41))=0,$G41="",AND($C41="",$D41="")),"Preenchimento incompleto",IF(OR(AND($C41&lt;&gt;"",NOT(AND(ISTEXT($C41),LEN($C41)=8,IFERROR(TEXT(VALUE($C41),"00000000")=$C41,FALSE)))),AND($D41&lt;&gt;"",NOT(AND(ISTEXT($D41),LEN($D41)=8,IFERROR(TEXT(VALUE($D41),"00000000")=$D41,FALSE))))),"NCM em formato inválido",IF(AND($G41="Classificação adotada",OR($D41="",$E41="",LEN(TRIM($F41))=0,$I41="")),"Preenchimento incompleto",IF(AND($H41&lt;&gt;"",NOT(ISNUMBER($H41))),"Data de revisão inválida",IF(AND(ISNUMBER($H41),$H41&gt;'Resumo'!$B$3),"Data de revisão futura",IF($G41&lt;&gt;"Classificação adotada","Pendente de classificação",IF($H41="","Revisão sem data",IF($J41&lt;'Resumo'!$B$3,"Revisão vencida",IF($J41&lt;='Resumo'!$B$3+'Instruções'!$B$16,"Revisão próxima","Em dia"))))))))))</f>
        <v/>
      </c>
      <c r="M41" s="21" t="n"/>
      <c r="N41" s="23">
        <f>IF($A41="","",IF(COUNTIFS('Histórico de Revisões'!$B$6:$B$305,$A41,'Histórico de Revisões'!$C$6:$C$305,"&gt;0")=0,"",SUMPRODUCT(MAX(IFERROR(('Histórico de Revisões'!$B$6:$B$305=$A41)*'Histórico de Revisões'!$C$6:$C$305,0)))))</f>
        <v/>
      </c>
      <c r="O41" s="25">
        <f>IF($A41="","",IF($N41="",IF(OR($G41="Classificação adotada",$H41&lt;&gt;""),"Sem histórico","Não aplicável"),IF($H41="","Data da matriz ausente",IF($H41=$N41,"OK","Divergência de data"))))</f>
        <v/>
      </c>
      <c r="P41" s="24">
        <f>IF($A41="","",IF(OR($L41="NCM em formato inválido",$L41="Data de revisão inválida",$L41="Data de revisão futura"),1,IF($L41="Revisão vencida",2,IF($L41="Preenchimento incompleto",3,IF($L41="Pendente de classificação",4,IF($L41="Revisão sem data",5,IF($L41="Revisão próxima",6,99)))))))</f>
        <v/>
      </c>
      <c r="Q41" s="24">
        <f>IF(OR($A41="",$P41=99),"",$P41*1000+ROW())</f>
        <v/>
      </c>
    </row>
    <row r="42" ht="22" customHeight="1">
      <c r="A42" s="20" t="n"/>
      <c r="B42" s="21" t="n"/>
      <c r="C42" s="20" t="n"/>
      <c r="D42" s="20" t="n"/>
      <c r="E42" s="21" t="n"/>
      <c r="F42" s="21" t="n"/>
      <c r="G42" s="21" t="n"/>
      <c r="H42" s="22" t="n"/>
      <c r="I42" s="21" t="n"/>
      <c r="J42" s="23">
        <f>IF($A42="","",IF(OR($H42="",NOT(ISNUMBER($H42))),"",$H42+'Instruções'!$B$15))</f>
        <v/>
      </c>
      <c r="K42" s="24">
        <f>IF($A42="","",IF(OR($J42="",NOT(ISNUMBER($J42))),"",$J42-'Resumo'!$B$3))</f>
        <v/>
      </c>
      <c r="L42" s="25">
        <f>IF($A42="","",IF(OR(LEN(TRIM($A42))=0,LEN(TRIM($B42))=0,$G42="",AND($C42="",$D42="")),"Preenchimento incompleto",IF(OR(AND($C42&lt;&gt;"",NOT(AND(ISTEXT($C42),LEN($C42)=8,IFERROR(TEXT(VALUE($C42),"00000000")=$C42,FALSE)))),AND($D42&lt;&gt;"",NOT(AND(ISTEXT($D42),LEN($D42)=8,IFERROR(TEXT(VALUE($D42),"00000000")=$D42,FALSE))))),"NCM em formato inválido",IF(AND($G42="Classificação adotada",OR($D42="",$E42="",LEN(TRIM($F42))=0,$I42="")),"Preenchimento incompleto",IF(AND($H42&lt;&gt;"",NOT(ISNUMBER($H42))),"Data de revisão inválida",IF(AND(ISNUMBER($H42),$H42&gt;'Resumo'!$B$3),"Data de revisão futura",IF($G42&lt;&gt;"Classificação adotada","Pendente de classificação",IF($H42="","Revisão sem data",IF($J42&lt;'Resumo'!$B$3,"Revisão vencida",IF($J42&lt;='Resumo'!$B$3+'Instruções'!$B$16,"Revisão próxima","Em dia"))))))))))</f>
        <v/>
      </c>
      <c r="M42" s="21" t="n"/>
      <c r="N42" s="23">
        <f>IF($A42="","",IF(COUNTIFS('Histórico de Revisões'!$B$6:$B$305,$A42,'Histórico de Revisões'!$C$6:$C$305,"&gt;0")=0,"",SUMPRODUCT(MAX(IFERROR(('Histórico de Revisões'!$B$6:$B$305=$A42)*'Histórico de Revisões'!$C$6:$C$305,0)))))</f>
        <v/>
      </c>
      <c r="O42" s="25">
        <f>IF($A42="","",IF($N42="",IF(OR($G42="Classificação adotada",$H42&lt;&gt;""),"Sem histórico","Não aplicável"),IF($H42="","Data da matriz ausente",IF($H42=$N42,"OK","Divergência de data"))))</f>
        <v/>
      </c>
      <c r="P42" s="24">
        <f>IF($A42="","",IF(OR($L42="NCM em formato inválido",$L42="Data de revisão inválida",$L42="Data de revisão futura"),1,IF($L42="Revisão vencida",2,IF($L42="Preenchimento incompleto",3,IF($L42="Pendente de classificação",4,IF($L42="Revisão sem data",5,IF($L42="Revisão próxima",6,99)))))))</f>
        <v/>
      </c>
      <c r="Q42" s="24">
        <f>IF(OR($A42="",$P42=99),"",$P42*1000+ROW())</f>
        <v/>
      </c>
    </row>
    <row r="43" ht="22" customHeight="1">
      <c r="A43" s="20" t="n"/>
      <c r="B43" s="21" t="n"/>
      <c r="C43" s="20" t="n"/>
      <c r="D43" s="20" t="n"/>
      <c r="E43" s="21" t="n"/>
      <c r="F43" s="21" t="n"/>
      <c r="G43" s="21" t="n"/>
      <c r="H43" s="22" t="n"/>
      <c r="I43" s="21" t="n"/>
      <c r="J43" s="23">
        <f>IF($A43="","",IF(OR($H43="",NOT(ISNUMBER($H43))),"",$H43+'Instruções'!$B$15))</f>
        <v/>
      </c>
      <c r="K43" s="24">
        <f>IF($A43="","",IF(OR($J43="",NOT(ISNUMBER($J43))),"",$J43-'Resumo'!$B$3))</f>
        <v/>
      </c>
      <c r="L43" s="25">
        <f>IF($A43="","",IF(OR(LEN(TRIM($A43))=0,LEN(TRIM($B43))=0,$G43="",AND($C43="",$D43="")),"Preenchimento incompleto",IF(OR(AND($C43&lt;&gt;"",NOT(AND(ISTEXT($C43),LEN($C43)=8,IFERROR(TEXT(VALUE($C43),"00000000")=$C43,FALSE)))),AND($D43&lt;&gt;"",NOT(AND(ISTEXT($D43),LEN($D43)=8,IFERROR(TEXT(VALUE($D43),"00000000")=$D43,FALSE))))),"NCM em formato inválido",IF(AND($G43="Classificação adotada",OR($D43="",$E43="",LEN(TRIM($F43))=0,$I43="")),"Preenchimento incompleto",IF(AND($H43&lt;&gt;"",NOT(ISNUMBER($H43))),"Data de revisão inválida",IF(AND(ISNUMBER($H43),$H43&gt;'Resumo'!$B$3),"Data de revisão futura",IF($G43&lt;&gt;"Classificação adotada","Pendente de classificação",IF($H43="","Revisão sem data",IF($J43&lt;'Resumo'!$B$3,"Revisão vencida",IF($J43&lt;='Resumo'!$B$3+'Instruções'!$B$16,"Revisão próxima","Em dia"))))))))))</f>
        <v/>
      </c>
      <c r="M43" s="21" t="n"/>
      <c r="N43" s="23">
        <f>IF($A43="","",IF(COUNTIFS('Histórico de Revisões'!$B$6:$B$305,$A43,'Histórico de Revisões'!$C$6:$C$305,"&gt;0")=0,"",SUMPRODUCT(MAX(IFERROR(('Histórico de Revisões'!$B$6:$B$305=$A43)*'Histórico de Revisões'!$C$6:$C$305,0)))))</f>
        <v/>
      </c>
      <c r="O43" s="25">
        <f>IF($A43="","",IF($N43="",IF(OR($G43="Classificação adotada",$H43&lt;&gt;""),"Sem histórico","Não aplicável"),IF($H43="","Data da matriz ausente",IF($H43=$N43,"OK","Divergência de data"))))</f>
        <v/>
      </c>
      <c r="P43" s="24">
        <f>IF($A43="","",IF(OR($L43="NCM em formato inválido",$L43="Data de revisão inválida",$L43="Data de revisão futura"),1,IF($L43="Revisão vencida",2,IF($L43="Preenchimento incompleto",3,IF($L43="Pendente de classificação",4,IF($L43="Revisão sem data",5,IF($L43="Revisão próxima",6,99)))))))</f>
        <v/>
      </c>
      <c r="Q43" s="24">
        <f>IF(OR($A43="",$P43=99),"",$P43*1000+ROW())</f>
        <v/>
      </c>
    </row>
    <row r="44" ht="22" customHeight="1">
      <c r="A44" s="20" t="n"/>
      <c r="B44" s="21" t="n"/>
      <c r="C44" s="20" t="n"/>
      <c r="D44" s="20" t="n"/>
      <c r="E44" s="21" t="n"/>
      <c r="F44" s="21" t="n"/>
      <c r="G44" s="21" t="n"/>
      <c r="H44" s="22" t="n"/>
      <c r="I44" s="21" t="n"/>
      <c r="J44" s="23">
        <f>IF($A44="","",IF(OR($H44="",NOT(ISNUMBER($H44))),"",$H44+'Instruções'!$B$15))</f>
        <v/>
      </c>
      <c r="K44" s="24">
        <f>IF($A44="","",IF(OR($J44="",NOT(ISNUMBER($J44))),"",$J44-'Resumo'!$B$3))</f>
        <v/>
      </c>
      <c r="L44" s="25">
        <f>IF($A44="","",IF(OR(LEN(TRIM($A44))=0,LEN(TRIM($B44))=0,$G44="",AND($C44="",$D44="")),"Preenchimento incompleto",IF(OR(AND($C44&lt;&gt;"",NOT(AND(ISTEXT($C44),LEN($C44)=8,IFERROR(TEXT(VALUE($C44),"00000000")=$C44,FALSE)))),AND($D44&lt;&gt;"",NOT(AND(ISTEXT($D44),LEN($D44)=8,IFERROR(TEXT(VALUE($D44),"00000000")=$D44,FALSE))))),"NCM em formato inválido",IF(AND($G44="Classificação adotada",OR($D44="",$E44="",LEN(TRIM($F44))=0,$I44="")),"Preenchimento incompleto",IF(AND($H44&lt;&gt;"",NOT(ISNUMBER($H44))),"Data de revisão inválida",IF(AND(ISNUMBER($H44),$H44&gt;'Resumo'!$B$3),"Data de revisão futura",IF($G44&lt;&gt;"Classificação adotada","Pendente de classificação",IF($H44="","Revisão sem data",IF($J44&lt;'Resumo'!$B$3,"Revisão vencida",IF($J44&lt;='Resumo'!$B$3+'Instruções'!$B$16,"Revisão próxima","Em dia"))))))))))</f>
        <v/>
      </c>
      <c r="M44" s="21" t="n"/>
      <c r="N44" s="23">
        <f>IF($A44="","",IF(COUNTIFS('Histórico de Revisões'!$B$6:$B$305,$A44,'Histórico de Revisões'!$C$6:$C$305,"&gt;0")=0,"",SUMPRODUCT(MAX(IFERROR(('Histórico de Revisões'!$B$6:$B$305=$A44)*'Histórico de Revisões'!$C$6:$C$305,0)))))</f>
        <v/>
      </c>
      <c r="O44" s="25">
        <f>IF($A44="","",IF($N44="",IF(OR($G44="Classificação adotada",$H44&lt;&gt;""),"Sem histórico","Não aplicável"),IF($H44="","Data da matriz ausente",IF($H44=$N44,"OK","Divergência de data"))))</f>
        <v/>
      </c>
      <c r="P44" s="24">
        <f>IF($A44="","",IF(OR($L44="NCM em formato inválido",$L44="Data de revisão inválida",$L44="Data de revisão futura"),1,IF($L44="Revisão vencida",2,IF($L44="Preenchimento incompleto",3,IF($L44="Pendente de classificação",4,IF($L44="Revisão sem data",5,IF($L44="Revisão próxima",6,99)))))))</f>
        <v/>
      </c>
      <c r="Q44" s="24">
        <f>IF(OR($A44="",$P44=99),"",$P44*1000+ROW())</f>
        <v/>
      </c>
    </row>
    <row r="45" ht="22" customHeight="1">
      <c r="A45" s="20" t="n"/>
      <c r="B45" s="21" t="n"/>
      <c r="C45" s="20" t="n"/>
      <c r="D45" s="20" t="n"/>
      <c r="E45" s="21" t="n"/>
      <c r="F45" s="21" t="n"/>
      <c r="G45" s="21" t="n"/>
      <c r="H45" s="22" t="n"/>
      <c r="I45" s="21" t="n"/>
      <c r="J45" s="23">
        <f>IF($A45="","",IF(OR($H45="",NOT(ISNUMBER($H45))),"",$H45+'Instruções'!$B$15))</f>
        <v/>
      </c>
      <c r="K45" s="24">
        <f>IF($A45="","",IF(OR($J45="",NOT(ISNUMBER($J45))),"",$J45-'Resumo'!$B$3))</f>
        <v/>
      </c>
      <c r="L45" s="25">
        <f>IF($A45="","",IF(OR(LEN(TRIM($A45))=0,LEN(TRIM($B45))=0,$G45="",AND($C45="",$D45="")),"Preenchimento incompleto",IF(OR(AND($C45&lt;&gt;"",NOT(AND(ISTEXT($C45),LEN($C45)=8,IFERROR(TEXT(VALUE($C45),"00000000")=$C45,FALSE)))),AND($D45&lt;&gt;"",NOT(AND(ISTEXT($D45),LEN($D45)=8,IFERROR(TEXT(VALUE($D45),"00000000")=$D45,FALSE))))),"NCM em formato inválido",IF(AND($G45="Classificação adotada",OR($D45="",$E45="",LEN(TRIM($F45))=0,$I45="")),"Preenchimento incompleto",IF(AND($H45&lt;&gt;"",NOT(ISNUMBER($H45))),"Data de revisão inválida",IF(AND(ISNUMBER($H45),$H45&gt;'Resumo'!$B$3),"Data de revisão futura",IF($G45&lt;&gt;"Classificação adotada","Pendente de classificação",IF($H45="","Revisão sem data",IF($J45&lt;'Resumo'!$B$3,"Revisão vencida",IF($J45&lt;='Resumo'!$B$3+'Instruções'!$B$16,"Revisão próxima","Em dia"))))))))))</f>
        <v/>
      </c>
      <c r="M45" s="21" t="n"/>
      <c r="N45" s="23">
        <f>IF($A45="","",IF(COUNTIFS('Histórico de Revisões'!$B$6:$B$305,$A45,'Histórico de Revisões'!$C$6:$C$305,"&gt;0")=0,"",SUMPRODUCT(MAX(IFERROR(('Histórico de Revisões'!$B$6:$B$305=$A45)*'Histórico de Revisões'!$C$6:$C$305,0)))))</f>
        <v/>
      </c>
      <c r="O45" s="25">
        <f>IF($A45="","",IF($N45="",IF(OR($G45="Classificação adotada",$H45&lt;&gt;""),"Sem histórico","Não aplicável"),IF($H45="","Data da matriz ausente",IF($H45=$N45,"OK","Divergência de data"))))</f>
        <v/>
      </c>
      <c r="P45" s="24">
        <f>IF($A45="","",IF(OR($L45="NCM em formato inválido",$L45="Data de revisão inválida",$L45="Data de revisão futura"),1,IF($L45="Revisão vencida",2,IF($L45="Preenchimento incompleto",3,IF($L45="Pendente de classificação",4,IF($L45="Revisão sem data",5,IF($L45="Revisão próxima",6,99)))))))</f>
        <v/>
      </c>
      <c r="Q45" s="24">
        <f>IF(OR($A45="",$P45=99),"",$P45*1000+ROW())</f>
        <v/>
      </c>
    </row>
    <row r="46" ht="22" customHeight="1">
      <c r="A46" s="20" t="n"/>
      <c r="B46" s="21" t="n"/>
      <c r="C46" s="20" t="n"/>
      <c r="D46" s="20" t="n"/>
      <c r="E46" s="21" t="n"/>
      <c r="F46" s="21" t="n"/>
      <c r="G46" s="21" t="n"/>
      <c r="H46" s="22" t="n"/>
      <c r="I46" s="21" t="n"/>
      <c r="J46" s="23">
        <f>IF($A46="","",IF(OR($H46="",NOT(ISNUMBER($H46))),"",$H46+'Instruções'!$B$15))</f>
        <v/>
      </c>
      <c r="K46" s="24">
        <f>IF($A46="","",IF(OR($J46="",NOT(ISNUMBER($J46))),"",$J46-'Resumo'!$B$3))</f>
        <v/>
      </c>
      <c r="L46" s="25">
        <f>IF($A46="","",IF(OR(LEN(TRIM($A46))=0,LEN(TRIM($B46))=0,$G46="",AND($C46="",$D46="")),"Preenchimento incompleto",IF(OR(AND($C46&lt;&gt;"",NOT(AND(ISTEXT($C46),LEN($C46)=8,IFERROR(TEXT(VALUE($C46),"00000000")=$C46,FALSE)))),AND($D46&lt;&gt;"",NOT(AND(ISTEXT($D46),LEN($D46)=8,IFERROR(TEXT(VALUE($D46),"00000000")=$D46,FALSE))))),"NCM em formato inválido",IF(AND($G46="Classificação adotada",OR($D46="",$E46="",LEN(TRIM($F46))=0,$I46="")),"Preenchimento incompleto",IF(AND($H46&lt;&gt;"",NOT(ISNUMBER($H46))),"Data de revisão inválida",IF(AND(ISNUMBER($H46),$H46&gt;'Resumo'!$B$3),"Data de revisão futura",IF($G46&lt;&gt;"Classificação adotada","Pendente de classificação",IF($H46="","Revisão sem data",IF($J46&lt;'Resumo'!$B$3,"Revisão vencida",IF($J46&lt;='Resumo'!$B$3+'Instruções'!$B$16,"Revisão próxima","Em dia"))))))))))</f>
        <v/>
      </c>
      <c r="M46" s="21" t="n"/>
      <c r="N46" s="23">
        <f>IF($A46="","",IF(COUNTIFS('Histórico de Revisões'!$B$6:$B$305,$A46,'Histórico de Revisões'!$C$6:$C$305,"&gt;0")=0,"",SUMPRODUCT(MAX(IFERROR(('Histórico de Revisões'!$B$6:$B$305=$A46)*'Histórico de Revisões'!$C$6:$C$305,0)))))</f>
        <v/>
      </c>
      <c r="O46" s="25">
        <f>IF($A46="","",IF($N46="",IF(OR($G46="Classificação adotada",$H46&lt;&gt;""),"Sem histórico","Não aplicável"),IF($H46="","Data da matriz ausente",IF($H46=$N46,"OK","Divergência de data"))))</f>
        <v/>
      </c>
      <c r="P46" s="24">
        <f>IF($A46="","",IF(OR($L46="NCM em formato inválido",$L46="Data de revisão inválida",$L46="Data de revisão futura"),1,IF($L46="Revisão vencida",2,IF($L46="Preenchimento incompleto",3,IF($L46="Pendente de classificação",4,IF($L46="Revisão sem data",5,IF($L46="Revisão próxima",6,99)))))))</f>
        <v/>
      </c>
      <c r="Q46" s="24">
        <f>IF(OR($A46="",$P46=99),"",$P46*1000+ROW())</f>
        <v/>
      </c>
    </row>
    <row r="47" ht="22" customHeight="1">
      <c r="A47" s="20" t="n"/>
      <c r="B47" s="21" t="n"/>
      <c r="C47" s="20" t="n"/>
      <c r="D47" s="20" t="n"/>
      <c r="E47" s="21" t="n"/>
      <c r="F47" s="21" t="n"/>
      <c r="G47" s="21" t="n"/>
      <c r="H47" s="22" t="n"/>
      <c r="I47" s="21" t="n"/>
      <c r="J47" s="23">
        <f>IF($A47="","",IF(OR($H47="",NOT(ISNUMBER($H47))),"",$H47+'Instruções'!$B$15))</f>
        <v/>
      </c>
      <c r="K47" s="24">
        <f>IF($A47="","",IF(OR($J47="",NOT(ISNUMBER($J47))),"",$J47-'Resumo'!$B$3))</f>
        <v/>
      </c>
      <c r="L47" s="25">
        <f>IF($A47="","",IF(OR(LEN(TRIM($A47))=0,LEN(TRIM($B47))=0,$G47="",AND($C47="",$D47="")),"Preenchimento incompleto",IF(OR(AND($C47&lt;&gt;"",NOT(AND(ISTEXT($C47),LEN($C47)=8,IFERROR(TEXT(VALUE($C47),"00000000")=$C47,FALSE)))),AND($D47&lt;&gt;"",NOT(AND(ISTEXT($D47),LEN($D47)=8,IFERROR(TEXT(VALUE($D47),"00000000")=$D47,FALSE))))),"NCM em formato inválido",IF(AND($G47="Classificação adotada",OR($D47="",$E47="",LEN(TRIM($F47))=0,$I47="")),"Preenchimento incompleto",IF(AND($H47&lt;&gt;"",NOT(ISNUMBER($H47))),"Data de revisão inválida",IF(AND(ISNUMBER($H47),$H47&gt;'Resumo'!$B$3),"Data de revisão futura",IF($G47&lt;&gt;"Classificação adotada","Pendente de classificação",IF($H47="","Revisão sem data",IF($J47&lt;'Resumo'!$B$3,"Revisão vencida",IF($J47&lt;='Resumo'!$B$3+'Instruções'!$B$16,"Revisão próxima","Em dia"))))))))))</f>
        <v/>
      </c>
      <c r="M47" s="21" t="n"/>
      <c r="N47" s="23">
        <f>IF($A47="","",IF(COUNTIFS('Histórico de Revisões'!$B$6:$B$305,$A47,'Histórico de Revisões'!$C$6:$C$305,"&gt;0")=0,"",SUMPRODUCT(MAX(IFERROR(('Histórico de Revisões'!$B$6:$B$305=$A47)*'Histórico de Revisões'!$C$6:$C$305,0)))))</f>
        <v/>
      </c>
      <c r="O47" s="25">
        <f>IF($A47="","",IF($N47="",IF(OR($G47="Classificação adotada",$H47&lt;&gt;""),"Sem histórico","Não aplicável"),IF($H47="","Data da matriz ausente",IF($H47=$N47,"OK","Divergência de data"))))</f>
        <v/>
      </c>
      <c r="P47" s="24">
        <f>IF($A47="","",IF(OR($L47="NCM em formato inválido",$L47="Data de revisão inválida",$L47="Data de revisão futura"),1,IF($L47="Revisão vencida",2,IF($L47="Preenchimento incompleto",3,IF($L47="Pendente de classificação",4,IF($L47="Revisão sem data",5,IF($L47="Revisão próxima",6,99)))))))</f>
        <v/>
      </c>
      <c r="Q47" s="24">
        <f>IF(OR($A47="",$P47=99),"",$P47*1000+ROW())</f>
        <v/>
      </c>
    </row>
    <row r="48" ht="22" customHeight="1">
      <c r="A48" s="20" t="n"/>
      <c r="B48" s="21" t="n"/>
      <c r="C48" s="20" t="n"/>
      <c r="D48" s="20" t="n"/>
      <c r="E48" s="21" t="n"/>
      <c r="F48" s="21" t="n"/>
      <c r="G48" s="21" t="n"/>
      <c r="H48" s="22" t="n"/>
      <c r="I48" s="21" t="n"/>
      <c r="J48" s="23">
        <f>IF($A48="","",IF(OR($H48="",NOT(ISNUMBER($H48))),"",$H48+'Instruções'!$B$15))</f>
        <v/>
      </c>
      <c r="K48" s="24">
        <f>IF($A48="","",IF(OR($J48="",NOT(ISNUMBER($J48))),"",$J48-'Resumo'!$B$3))</f>
        <v/>
      </c>
      <c r="L48" s="25">
        <f>IF($A48="","",IF(OR(LEN(TRIM($A48))=0,LEN(TRIM($B48))=0,$G48="",AND($C48="",$D48="")),"Preenchimento incompleto",IF(OR(AND($C48&lt;&gt;"",NOT(AND(ISTEXT($C48),LEN($C48)=8,IFERROR(TEXT(VALUE($C48),"00000000")=$C48,FALSE)))),AND($D48&lt;&gt;"",NOT(AND(ISTEXT($D48),LEN($D48)=8,IFERROR(TEXT(VALUE($D48),"00000000")=$D48,FALSE))))),"NCM em formato inválido",IF(AND($G48="Classificação adotada",OR($D48="",$E48="",LEN(TRIM($F48))=0,$I48="")),"Preenchimento incompleto",IF(AND($H48&lt;&gt;"",NOT(ISNUMBER($H48))),"Data de revisão inválida",IF(AND(ISNUMBER($H48),$H48&gt;'Resumo'!$B$3),"Data de revisão futura",IF($G48&lt;&gt;"Classificação adotada","Pendente de classificação",IF($H48="","Revisão sem data",IF($J48&lt;'Resumo'!$B$3,"Revisão vencida",IF($J48&lt;='Resumo'!$B$3+'Instruções'!$B$16,"Revisão próxima","Em dia"))))))))))</f>
        <v/>
      </c>
      <c r="M48" s="21" t="n"/>
      <c r="N48" s="23">
        <f>IF($A48="","",IF(COUNTIFS('Histórico de Revisões'!$B$6:$B$305,$A48,'Histórico de Revisões'!$C$6:$C$305,"&gt;0")=0,"",SUMPRODUCT(MAX(IFERROR(('Histórico de Revisões'!$B$6:$B$305=$A48)*'Histórico de Revisões'!$C$6:$C$305,0)))))</f>
        <v/>
      </c>
      <c r="O48" s="25">
        <f>IF($A48="","",IF($N48="",IF(OR($G48="Classificação adotada",$H48&lt;&gt;""),"Sem histórico","Não aplicável"),IF($H48="","Data da matriz ausente",IF($H48=$N48,"OK","Divergência de data"))))</f>
        <v/>
      </c>
      <c r="P48" s="24">
        <f>IF($A48="","",IF(OR($L48="NCM em formato inválido",$L48="Data de revisão inválida",$L48="Data de revisão futura"),1,IF($L48="Revisão vencida",2,IF($L48="Preenchimento incompleto",3,IF($L48="Pendente de classificação",4,IF($L48="Revisão sem data",5,IF($L48="Revisão próxima",6,99)))))))</f>
        <v/>
      </c>
      <c r="Q48" s="24">
        <f>IF(OR($A48="",$P48=99),"",$P48*1000+ROW())</f>
        <v/>
      </c>
    </row>
    <row r="49" ht="22" customHeight="1">
      <c r="A49" s="20" t="n"/>
      <c r="B49" s="21" t="n"/>
      <c r="C49" s="20" t="n"/>
      <c r="D49" s="20" t="n"/>
      <c r="E49" s="21" t="n"/>
      <c r="F49" s="21" t="n"/>
      <c r="G49" s="21" t="n"/>
      <c r="H49" s="22" t="n"/>
      <c r="I49" s="21" t="n"/>
      <c r="J49" s="23">
        <f>IF($A49="","",IF(OR($H49="",NOT(ISNUMBER($H49))),"",$H49+'Instruções'!$B$15))</f>
        <v/>
      </c>
      <c r="K49" s="24">
        <f>IF($A49="","",IF(OR($J49="",NOT(ISNUMBER($J49))),"",$J49-'Resumo'!$B$3))</f>
        <v/>
      </c>
      <c r="L49" s="25">
        <f>IF($A49="","",IF(OR(LEN(TRIM($A49))=0,LEN(TRIM($B49))=0,$G49="",AND($C49="",$D49="")),"Preenchimento incompleto",IF(OR(AND($C49&lt;&gt;"",NOT(AND(ISTEXT($C49),LEN($C49)=8,IFERROR(TEXT(VALUE($C49),"00000000")=$C49,FALSE)))),AND($D49&lt;&gt;"",NOT(AND(ISTEXT($D49),LEN($D49)=8,IFERROR(TEXT(VALUE($D49),"00000000")=$D49,FALSE))))),"NCM em formato inválido",IF(AND($G49="Classificação adotada",OR($D49="",$E49="",LEN(TRIM($F49))=0,$I49="")),"Preenchimento incompleto",IF(AND($H49&lt;&gt;"",NOT(ISNUMBER($H49))),"Data de revisão inválida",IF(AND(ISNUMBER($H49),$H49&gt;'Resumo'!$B$3),"Data de revisão futura",IF($G49&lt;&gt;"Classificação adotada","Pendente de classificação",IF($H49="","Revisão sem data",IF($J49&lt;'Resumo'!$B$3,"Revisão vencida",IF($J49&lt;='Resumo'!$B$3+'Instruções'!$B$16,"Revisão próxima","Em dia"))))))))))</f>
        <v/>
      </c>
      <c r="M49" s="21" t="n"/>
      <c r="N49" s="23">
        <f>IF($A49="","",IF(COUNTIFS('Histórico de Revisões'!$B$6:$B$305,$A49,'Histórico de Revisões'!$C$6:$C$305,"&gt;0")=0,"",SUMPRODUCT(MAX(IFERROR(('Histórico de Revisões'!$B$6:$B$305=$A49)*'Histórico de Revisões'!$C$6:$C$305,0)))))</f>
        <v/>
      </c>
      <c r="O49" s="25">
        <f>IF($A49="","",IF($N49="",IF(OR($G49="Classificação adotada",$H49&lt;&gt;""),"Sem histórico","Não aplicável"),IF($H49="","Data da matriz ausente",IF($H49=$N49,"OK","Divergência de data"))))</f>
        <v/>
      </c>
      <c r="P49" s="24">
        <f>IF($A49="","",IF(OR($L49="NCM em formato inválido",$L49="Data de revisão inválida",$L49="Data de revisão futura"),1,IF($L49="Revisão vencida",2,IF($L49="Preenchimento incompleto",3,IF($L49="Pendente de classificação",4,IF($L49="Revisão sem data",5,IF($L49="Revisão próxima",6,99)))))))</f>
        <v/>
      </c>
      <c r="Q49" s="24">
        <f>IF(OR($A49="",$P49=99),"",$P49*1000+ROW())</f>
        <v/>
      </c>
    </row>
    <row r="50" ht="22" customHeight="1">
      <c r="A50" s="20" t="n"/>
      <c r="B50" s="21" t="n"/>
      <c r="C50" s="20" t="n"/>
      <c r="D50" s="20" t="n"/>
      <c r="E50" s="21" t="n"/>
      <c r="F50" s="21" t="n"/>
      <c r="G50" s="21" t="n"/>
      <c r="H50" s="22" t="n"/>
      <c r="I50" s="21" t="n"/>
      <c r="J50" s="23">
        <f>IF($A50="","",IF(OR($H50="",NOT(ISNUMBER($H50))),"",$H50+'Instruções'!$B$15))</f>
        <v/>
      </c>
      <c r="K50" s="24">
        <f>IF($A50="","",IF(OR($J50="",NOT(ISNUMBER($J50))),"",$J50-'Resumo'!$B$3))</f>
        <v/>
      </c>
      <c r="L50" s="25">
        <f>IF($A50="","",IF(OR(LEN(TRIM($A50))=0,LEN(TRIM($B50))=0,$G50="",AND($C50="",$D50="")),"Preenchimento incompleto",IF(OR(AND($C50&lt;&gt;"",NOT(AND(ISTEXT($C50),LEN($C50)=8,IFERROR(TEXT(VALUE($C50),"00000000")=$C50,FALSE)))),AND($D50&lt;&gt;"",NOT(AND(ISTEXT($D50),LEN($D50)=8,IFERROR(TEXT(VALUE($D50),"00000000")=$D50,FALSE))))),"NCM em formato inválido",IF(AND($G50="Classificação adotada",OR($D50="",$E50="",LEN(TRIM($F50))=0,$I50="")),"Preenchimento incompleto",IF(AND($H50&lt;&gt;"",NOT(ISNUMBER($H50))),"Data de revisão inválida",IF(AND(ISNUMBER($H50),$H50&gt;'Resumo'!$B$3),"Data de revisão futura",IF($G50&lt;&gt;"Classificação adotada","Pendente de classificação",IF($H50="","Revisão sem data",IF($J50&lt;'Resumo'!$B$3,"Revisão vencida",IF($J50&lt;='Resumo'!$B$3+'Instruções'!$B$16,"Revisão próxima","Em dia"))))))))))</f>
        <v/>
      </c>
      <c r="M50" s="21" t="n"/>
      <c r="N50" s="23">
        <f>IF($A50="","",IF(COUNTIFS('Histórico de Revisões'!$B$6:$B$305,$A50,'Histórico de Revisões'!$C$6:$C$305,"&gt;0")=0,"",SUMPRODUCT(MAX(IFERROR(('Histórico de Revisões'!$B$6:$B$305=$A50)*'Histórico de Revisões'!$C$6:$C$305,0)))))</f>
        <v/>
      </c>
      <c r="O50" s="25">
        <f>IF($A50="","",IF($N50="",IF(OR($G50="Classificação adotada",$H50&lt;&gt;""),"Sem histórico","Não aplicável"),IF($H50="","Data da matriz ausente",IF($H50=$N50,"OK","Divergência de data"))))</f>
        <v/>
      </c>
      <c r="P50" s="24">
        <f>IF($A50="","",IF(OR($L50="NCM em formato inválido",$L50="Data de revisão inválida",$L50="Data de revisão futura"),1,IF($L50="Revisão vencida",2,IF($L50="Preenchimento incompleto",3,IF($L50="Pendente de classificação",4,IF($L50="Revisão sem data",5,IF($L50="Revisão próxima",6,99)))))))</f>
        <v/>
      </c>
      <c r="Q50" s="24">
        <f>IF(OR($A50="",$P50=99),"",$P50*1000+ROW())</f>
        <v/>
      </c>
    </row>
    <row r="51" ht="22" customHeight="1">
      <c r="A51" s="20" t="n"/>
      <c r="B51" s="21" t="n"/>
      <c r="C51" s="20" t="n"/>
      <c r="D51" s="20" t="n"/>
      <c r="E51" s="21" t="n"/>
      <c r="F51" s="21" t="n"/>
      <c r="G51" s="21" t="n"/>
      <c r="H51" s="22" t="n"/>
      <c r="I51" s="21" t="n"/>
      <c r="J51" s="23">
        <f>IF($A51="","",IF(OR($H51="",NOT(ISNUMBER($H51))),"",$H51+'Instruções'!$B$15))</f>
        <v/>
      </c>
      <c r="K51" s="24">
        <f>IF($A51="","",IF(OR($J51="",NOT(ISNUMBER($J51))),"",$J51-'Resumo'!$B$3))</f>
        <v/>
      </c>
      <c r="L51" s="25">
        <f>IF($A51="","",IF(OR(LEN(TRIM($A51))=0,LEN(TRIM($B51))=0,$G51="",AND($C51="",$D51="")),"Preenchimento incompleto",IF(OR(AND($C51&lt;&gt;"",NOT(AND(ISTEXT($C51),LEN($C51)=8,IFERROR(TEXT(VALUE($C51),"00000000")=$C51,FALSE)))),AND($D51&lt;&gt;"",NOT(AND(ISTEXT($D51),LEN($D51)=8,IFERROR(TEXT(VALUE($D51),"00000000")=$D51,FALSE))))),"NCM em formato inválido",IF(AND($G51="Classificação adotada",OR($D51="",$E51="",LEN(TRIM($F51))=0,$I51="")),"Preenchimento incompleto",IF(AND($H51&lt;&gt;"",NOT(ISNUMBER($H51))),"Data de revisão inválida",IF(AND(ISNUMBER($H51),$H51&gt;'Resumo'!$B$3),"Data de revisão futura",IF($G51&lt;&gt;"Classificação adotada","Pendente de classificação",IF($H51="","Revisão sem data",IF($J51&lt;'Resumo'!$B$3,"Revisão vencida",IF($J51&lt;='Resumo'!$B$3+'Instruções'!$B$16,"Revisão próxima","Em dia"))))))))))</f>
        <v/>
      </c>
      <c r="M51" s="21" t="n"/>
      <c r="N51" s="23">
        <f>IF($A51="","",IF(COUNTIFS('Histórico de Revisões'!$B$6:$B$305,$A51,'Histórico de Revisões'!$C$6:$C$305,"&gt;0")=0,"",SUMPRODUCT(MAX(IFERROR(('Histórico de Revisões'!$B$6:$B$305=$A51)*'Histórico de Revisões'!$C$6:$C$305,0)))))</f>
        <v/>
      </c>
      <c r="O51" s="25">
        <f>IF($A51="","",IF($N51="",IF(OR($G51="Classificação adotada",$H51&lt;&gt;""),"Sem histórico","Não aplicável"),IF($H51="","Data da matriz ausente",IF($H51=$N51,"OK","Divergência de data"))))</f>
        <v/>
      </c>
      <c r="P51" s="24">
        <f>IF($A51="","",IF(OR($L51="NCM em formato inválido",$L51="Data de revisão inválida",$L51="Data de revisão futura"),1,IF($L51="Revisão vencida",2,IF($L51="Preenchimento incompleto",3,IF($L51="Pendente de classificação",4,IF($L51="Revisão sem data",5,IF($L51="Revisão próxima",6,99)))))))</f>
        <v/>
      </c>
      <c r="Q51" s="24">
        <f>IF(OR($A51="",$P51=99),"",$P51*1000+ROW())</f>
        <v/>
      </c>
    </row>
    <row r="52" ht="22" customHeight="1">
      <c r="A52" s="20" t="n"/>
      <c r="B52" s="21" t="n"/>
      <c r="C52" s="20" t="n"/>
      <c r="D52" s="20" t="n"/>
      <c r="E52" s="21" t="n"/>
      <c r="F52" s="21" t="n"/>
      <c r="G52" s="21" t="n"/>
      <c r="H52" s="22" t="n"/>
      <c r="I52" s="21" t="n"/>
      <c r="J52" s="23">
        <f>IF($A52="","",IF(OR($H52="",NOT(ISNUMBER($H52))),"",$H52+'Instruções'!$B$15))</f>
        <v/>
      </c>
      <c r="K52" s="24">
        <f>IF($A52="","",IF(OR($J52="",NOT(ISNUMBER($J52))),"",$J52-'Resumo'!$B$3))</f>
        <v/>
      </c>
      <c r="L52" s="25">
        <f>IF($A52="","",IF(OR(LEN(TRIM($A52))=0,LEN(TRIM($B52))=0,$G52="",AND($C52="",$D52="")),"Preenchimento incompleto",IF(OR(AND($C52&lt;&gt;"",NOT(AND(ISTEXT($C52),LEN($C52)=8,IFERROR(TEXT(VALUE($C52),"00000000")=$C52,FALSE)))),AND($D52&lt;&gt;"",NOT(AND(ISTEXT($D52),LEN($D52)=8,IFERROR(TEXT(VALUE($D52),"00000000")=$D52,FALSE))))),"NCM em formato inválido",IF(AND($G52="Classificação adotada",OR($D52="",$E52="",LEN(TRIM($F52))=0,$I52="")),"Preenchimento incompleto",IF(AND($H52&lt;&gt;"",NOT(ISNUMBER($H52))),"Data de revisão inválida",IF(AND(ISNUMBER($H52),$H52&gt;'Resumo'!$B$3),"Data de revisão futura",IF($G52&lt;&gt;"Classificação adotada","Pendente de classificação",IF($H52="","Revisão sem data",IF($J52&lt;'Resumo'!$B$3,"Revisão vencida",IF($J52&lt;='Resumo'!$B$3+'Instruções'!$B$16,"Revisão próxima","Em dia"))))))))))</f>
        <v/>
      </c>
      <c r="M52" s="21" t="n"/>
      <c r="N52" s="23">
        <f>IF($A52="","",IF(COUNTIFS('Histórico de Revisões'!$B$6:$B$305,$A52,'Histórico de Revisões'!$C$6:$C$305,"&gt;0")=0,"",SUMPRODUCT(MAX(IFERROR(('Histórico de Revisões'!$B$6:$B$305=$A52)*'Histórico de Revisões'!$C$6:$C$305,0)))))</f>
        <v/>
      </c>
      <c r="O52" s="25">
        <f>IF($A52="","",IF($N52="",IF(OR($G52="Classificação adotada",$H52&lt;&gt;""),"Sem histórico","Não aplicável"),IF($H52="","Data da matriz ausente",IF($H52=$N52,"OK","Divergência de data"))))</f>
        <v/>
      </c>
      <c r="P52" s="24">
        <f>IF($A52="","",IF(OR($L52="NCM em formato inválido",$L52="Data de revisão inválida",$L52="Data de revisão futura"),1,IF($L52="Revisão vencida",2,IF($L52="Preenchimento incompleto",3,IF($L52="Pendente de classificação",4,IF($L52="Revisão sem data",5,IF($L52="Revisão próxima",6,99)))))))</f>
        <v/>
      </c>
      <c r="Q52" s="24">
        <f>IF(OR($A52="",$P52=99),"",$P52*1000+ROW())</f>
        <v/>
      </c>
    </row>
    <row r="53" ht="22" customHeight="1">
      <c r="A53" s="20" t="n"/>
      <c r="B53" s="21" t="n"/>
      <c r="C53" s="20" t="n"/>
      <c r="D53" s="20" t="n"/>
      <c r="E53" s="21" t="n"/>
      <c r="F53" s="21" t="n"/>
      <c r="G53" s="21" t="n"/>
      <c r="H53" s="22" t="n"/>
      <c r="I53" s="21" t="n"/>
      <c r="J53" s="23">
        <f>IF($A53="","",IF(OR($H53="",NOT(ISNUMBER($H53))),"",$H53+'Instruções'!$B$15))</f>
        <v/>
      </c>
      <c r="K53" s="24">
        <f>IF($A53="","",IF(OR($J53="",NOT(ISNUMBER($J53))),"",$J53-'Resumo'!$B$3))</f>
        <v/>
      </c>
      <c r="L53" s="25">
        <f>IF($A53="","",IF(OR(LEN(TRIM($A53))=0,LEN(TRIM($B53))=0,$G53="",AND($C53="",$D53="")),"Preenchimento incompleto",IF(OR(AND($C53&lt;&gt;"",NOT(AND(ISTEXT($C53),LEN($C53)=8,IFERROR(TEXT(VALUE($C53),"00000000")=$C53,FALSE)))),AND($D53&lt;&gt;"",NOT(AND(ISTEXT($D53),LEN($D53)=8,IFERROR(TEXT(VALUE($D53),"00000000")=$D53,FALSE))))),"NCM em formato inválido",IF(AND($G53="Classificação adotada",OR($D53="",$E53="",LEN(TRIM($F53))=0,$I53="")),"Preenchimento incompleto",IF(AND($H53&lt;&gt;"",NOT(ISNUMBER($H53))),"Data de revisão inválida",IF(AND(ISNUMBER($H53),$H53&gt;'Resumo'!$B$3),"Data de revisão futura",IF($G53&lt;&gt;"Classificação adotada","Pendente de classificação",IF($H53="","Revisão sem data",IF($J53&lt;'Resumo'!$B$3,"Revisão vencida",IF($J53&lt;='Resumo'!$B$3+'Instruções'!$B$16,"Revisão próxima","Em dia"))))))))))</f>
        <v/>
      </c>
      <c r="M53" s="21" t="n"/>
      <c r="N53" s="23">
        <f>IF($A53="","",IF(COUNTIFS('Histórico de Revisões'!$B$6:$B$305,$A53,'Histórico de Revisões'!$C$6:$C$305,"&gt;0")=0,"",SUMPRODUCT(MAX(IFERROR(('Histórico de Revisões'!$B$6:$B$305=$A53)*'Histórico de Revisões'!$C$6:$C$305,0)))))</f>
        <v/>
      </c>
      <c r="O53" s="25">
        <f>IF($A53="","",IF($N53="",IF(OR($G53="Classificação adotada",$H53&lt;&gt;""),"Sem histórico","Não aplicável"),IF($H53="","Data da matriz ausente",IF($H53=$N53,"OK","Divergência de data"))))</f>
        <v/>
      </c>
      <c r="P53" s="24">
        <f>IF($A53="","",IF(OR($L53="NCM em formato inválido",$L53="Data de revisão inválida",$L53="Data de revisão futura"),1,IF($L53="Revisão vencida",2,IF($L53="Preenchimento incompleto",3,IF($L53="Pendente de classificação",4,IF($L53="Revisão sem data",5,IF($L53="Revisão próxima",6,99)))))))</f>
        <v/>
      </c>
      <c r="Q53" s="24">
        <f>IF(OR($A53="",$P53=99),"",$P53*1000+ROW())</f>
        <v/>
      </c>
    </row>
    <row r="54" ht="22" customHeight="1">
      <c r="A54" s="20" t="n"/>
      <c r="B54" s="21" t="n"/>
      <c r="C54" s="20" t="n"/>
      <c r="D54" s="20" t="n"/>
      <c r="E54" s="21" t="n"/>
      <c r="F54" s="21" t="n"/>
      <c r="G54" s="21" t="n"/>
      <c r="H54" s="22" t="n"/>
      <c r="I54" s="21" t="n"/>
      <c r="J54" s="23">
        <f>IF($A54="","",IF(OR($H54="",NOT(ISNUMBER($H54))),"",$H54+'Instruções'!$B$15))</f>
        <v/>
      </c>
      <c r="K54" s="24">
        <f>IF($A54="","",IF(OR($J54="",NOT(ISNUMBER($J54))),"",$J54-'Resumo'!$B$3))</f>
        <v/>
      </c>
      <c r="L54" s="25">
        <f>IF($A54="","",IF(OR(LEN(TRIM($A54))=0,LEN(TRIM($B54))=0,$G54="",AND($C54="",$D54="")),"Preenchimento incompleto",IF(OR(AND($C54&lt;&gt;"",NOT(AND(ISTEXT($C54),LEN($C54)=8,IFERROR(TEXT(VALUE($C54),"00000000")=$C54,FALSE)))),AND($D54&lt;&gt;"",NOT(AND(ISTEXT($D54),LEN($D54)=8,IFERROR(TEXT(VALUE($D54),"00000000")=$D54,FALSE))))),"NCM em formato inválido",IF(AND($G54="Classificação adotada",OR($D54="",$E54="",LEN(TRIM($F54))=0,$I54="")),"Preenchimento incompleto",IF(AND($H54&lt;&gt;"",NOT(ISNUMBER($H54))),"Data de revisão inválida",IF(AND(ISNUMBER($H54),$H54&gt;'Resumo'!$B$3),"Data de revisão futura",IF($G54&lt;&gt;"Classificação adotada","Pendente de classificação",IF($H54="","Revisão sem data",IF($J54&lt;'Resumo'!$B$3,"Revisão vencida",IF($J54&lt;='Resumo'!$B$3+'Instruções'!$B$16,"Revisão próxima","Em dia"))))))))))</f>
        <v/>
      </c>
      <c r="M54" s="21" t="n"/>
      <c r="N54" s="23">
        <f>IF($A54="","",IF(COUNTIFS('Histórico de Revisões'!$B$6:$B$305,$A54,'Histórico de Revisões'!$C$6:$C$305,"&gt;0")=0,"",SUMPRODUCT(MAX(IFERROR(('Histórico de Revisões'!$B$6:$B$305=$A54)*'Histórico de Revisões'!$C$6:$C$305,0)))))</f>
        <v/>
      </c>
      <c r="O54" s="25">
        <f>IF($A54="","",IF($N54="",IF(OR($G54="Classificação adotada",$H54&lt;&gt;""),"Sem histórico","Não aplicável"),IF($H54="","Data da matriz ausente",IF($H54=$N54,"OK","Divergência de data"))))</f>
        <v/>
      </c>
      <c r="P54" s="24">
        <f>IF($A54="","",IF(OR($L54="NCM em formato inválido",$L54="Data de revisão inválida",$L54="Data de revisão futura"),1,IF($L54="Revisão vencida",2,IF($L54="Preenchimento incompleto",3,IF($L54="Pendente de classificação",4,IF($L54="Revisão sem data",5,IF($L54="Revisão próxima",6,99)))))))</f>
        <v/>
      </c>
      <c r="Q54" s="24">
        <f>IF(OR($A54="",$P54=99),"",$P54*1000+ROW())</f>
        <v/>
      </c>
    </row>
    <row r="55" ht="22" customHeight="1">
      <c r="A55" s="20" t="n"/>
      <c r="B55" s="21" t="n"/>
      <c r="C55" s="20" t="n"/>
      <c r="D55" s="20" t="n"/>
      <c r="E55" s="21" t="n"/>
      <c r="F55" s="21" t="n"/>
      <c r="G55" s="21" t="n"/>
      <c r="H55" s="22" t="n"/>
      <c r="I55" s="21" t="n"/>
      <c r="J55" s="23">
        <f>IF($A55="","",IF(OR($H55="",NOT(ISNUMBER($H55))),"",$H55+'Instruções'!$B$15))</f>
        <v/>
      </c>
      <c r="K55" s="24">
        <f>IF($A55="","",IF(OR($J55="",NOT(ISNUMBER($J55))),"",$J55-'Resumo'!$B$3))</f>
        <v/>
      </c>
      <c r="L55" s="25">
        <f>IF($A55="","",IF(OR(LEN(TRIM($A55))=0,LEN(TRIM($B55))=0,$G55="",AND($C55="",$D55="")),"Preenchimento incompleto",IF(OR(AND($C55&lt;&gt;"",NOT(AND(ISTEXT($C55),LEN($C55)=8,IFERROR(TEXT(VALUE($C55),"00000000")=$C55,FALSE)))),AND($D55&lt;&gt;"",NOT(AND(ISTEXT($D55),LEN($D55)=8,IFERROR(TEXT(VALUE($D55),"00000000")=$D55,FALSE))))),"NCM em formato inválido",IF(AND($G55="Classificação adotada",OR($D55="",$E55="",LEN(TRIM($F55))=0,$I55="")),"Preenchimento incompleto",IF(AND($H55&lt;&gt;"",NOT(ISNUMBER($H55))),"Data de revisão inválida",IF(AND(ISNUMBER($H55),$H55&gt;'Resumo'!$B$3),"Data de revisão futura",IF($G55&lt;&gt;"Classificação adotada","Pendente de classificação",IF($H55="","Revisão sem data",IF($J55&lt;'Resumo'!$B$3,"Revisão vencida",IF($J55&lt;='Resumo'!$B$3+'Instruções'!$B$16,"Revisão próxima","Em dia"))))))))))</f>
        <v/>
      </c>
      <c r="M55" s="21" t="n"/>
      <c r="N55" s="23">
        <f>IF($A55="","",IF(COUNTIFS('Histórico de Revisões'!$B$6:$B$305,$A55,'Histórico de Revisões'!$C$6:$C$305,"&gt;0")=0,"",SUMPRODUCT(MAX(IFERROR(('Histórico de Revisões'!$B$6:$B$305=$A55)*'Histórico de Revisões'!$C$6:$C$305,0)))))</f>
        <v/>
      </c>
      <c r="O55" s="25">
        <f>IF($A55="","",IF($N55="",IF(OR($G55="Classificação adotada",$H55&lt;&gt;""),"Sem histórico","Não aplicável"),IF($H55="","Data da matriz ausente",IF($H55=$N55,"OK","Divergência de data"))))</f>
        <v/>
      </c>
      <c r="P55" s="24">
        <f>IF($A55="","",IF(OR($L55="NCM em formato inválido",$L55="Data de revisão inválida",$L55="Data de revisão futura"),1,IF($L55="Revisão vencida",2,IF($L55="Preenchimento incompleto",3,IF($L55="Pendente de classificação",4,IF($L55="Revisão sem data",5,IF($L55="Revisão próxima",6,99)))))))</f>
        <v/>
      </c>
      <c r="Q55" s="24">
        <f>IF(OR($A55="",$P55=99),"",$P55*1000+ROW())</f>
        <v/>
      </c>
    </row>
    <row r="56" ht="22" customHeight="1">
      <c r="A56" s="20" t="n"/>
      <c r="B56" s="21" t="n"/>
      <c r="C56" s="20" t="n"/>
      <c r="D56" s="20" t="n"/>
      <c r="E56" s="21" t="n"/>
      <c r="F56" s="21" t="n"/>
      <c r="G56" s="21" t="n"/>
      <c r="H56" s="22" t="n"/>
      <c r="I56" s="21" t="n"/>
      <c r="J56" s="23">
        <f>IF($A56="","",IF(OR($H56="",NOT(ISNUMBER($H56))),"",$H56+'Instruções'!$B$15))</f>
        <v/>
      </c>
      <c r="K56" s="24">
        <f>IF($A56="","",IF(OR($J56="",NOT(ISNUMBER($J56))),"",$J56-'Resumo'!$B$3))</f>
        <v/>
      </c>
      <c r="L56" s="25">
        <f>IF($A56="","",IF(OR(LEN(TRIM($A56))=0,LEN(TRIM($B56))=0,$G56="",AND($C56="",$D56="")),"Preenchimento incompleto",IF(OR(AND($C56&lt;&gt;"",NOT(AND(ISTEXT($C56),LEN($C56)=8,IFERROR(TEXT(VALUE($C56),"00000000")=$C56,FALSE)))),AND($D56&lt;&gt;"",NOT(AND(ISTEXT($D56),LEN($D56)=8,IFERROR(TEXT(VALUE($D56),"00000000")=$D56,FALSE))))),"NCM em formato inválido",IF(AND($G56="Classificação adotada",OR($D56="",$E56="",LEN(TRIM($F56))=0,$I56="")),"Preenchimento incompleto",IF(AND($H56&lt;&gt;"",NOT(ISNUMBER($H56))),"Data de revisão inválida",IF(AND(ISNUMBER($H56),$H56&gt;'Resumo'!$B$3),"Data de revisão futura",IF($G56&lt;&gt;"Classificação adotada","Pendente de classificação",IF($H56="","Revisão sem data",IF($J56&lt;'Resumo'!$B$3,"Revisão vencida",IF($J56&lt;='Resumo'!$B$3+'Instruções'!$B$16,"Revisão próxima","Em dia"))))))))))</f>
        <v/>
      </c>
      <c r="M56" s="21" t="n"/>
      <c r="N56" s="23">
        <f>IF($A56="","",IF(COUNTIFS('Histórico de Revisões'!$B$6:$B$305,$A56,'Histórico de Revisões'!$C$6:$C$305,"&gt;0")=0,"",SUMPRODUCT(MAX(IFERROR(('Histórico de Revisões'!$B$6:$B$305=$A56)*'Histórico de Revisões'!$C$6:$C$305,0)))))</f>
        <v/>
      </c>
      <c r="O56" s="25">
        <f>IF($A56="","",IF($N56="",IF(OR($G56="Classificação adotada",$H56&lt;&gt;""),"Sem histórico","Não aplicável"),IF($H56="","Data da matriz ausente",IF($H56=$N56,"OK","Divergência de data"))))</f>
        <v/>
      </c>
      <c r="P56" s="24">
        <f>IF($A56="","",IF(OR($L56="NCM em formato inválido",$L56="Data de revisão inválida",$L56="Data de revisão futura"),1,IF($L56="Revisão vencida",2,IF($L56="Preenchimento incompleto",3,IF($L56="Pendente de classificação",4,IF($L56="Revisão sem data",5,IF($L56="Revisão próxima",6,99)))))))</f>
        <v/>
      </c>
      <c r="Q56" s="24">
        <f>IF(OR($A56="",$P56=99),"",$P56*1000+ROW())</f>
        <v/>
      </c>
    </row>
    <row r="57" ht="22" customHeight="1">
      <c r="A57" s="20" t="n"/>
      <c r="B57" s="21" t="n"/>
      <c r="C57" s="20" t="n"/>
      <c r="D57" s="20" t="n"/>
      <c r="E57" s="21" t="n"/>
      <c r="F57" s="21" t="n"/>
      <c r="G57" s="21" t="n"/>
      <c r="H57" s="22" t="n"/>
      <c r="I57" s="21" t="n"/>
      <c r="J57" s="23">
        <f>IF($A57="","",IF(OR($H57="",NOT(ISNUMBER($H57))),"",$H57+'Instruções'!$B$15))</f>
        <v/>
      </c>
      <c r="K57" s="24">
        <f>IF($A57="","",IF(OR($J57="",NOT(ISNUMBER($J57))),"",$J57-'Resumo'!$B$3))</f>
        <v/>
      </c>
      <c r="L57" s="25">
        <f>IF($A57="","",IF(OR(LEN(TRIM($A57))=0,LEN(TRIM($B57))=0,$G57="",AND($C57="",$D57="")),"Preenchimento incompleto",IF(OR(AND($C57&lt;&gt;"",NOT(AND(ISTEXT($C57),LEN($C57)=8,IFERROR(TEXT(VALUE($C57),"00000000")=$C57,FALSE)))),AND($D57&lt;&gt;"",NOT(AND(ISTEXT($D57),LEN($D57)=8,IFERROR(TEXT(VALUE($D57),"00000000")=$D57,FALSE))))),"NCM em formato inválido",IF(AND($G57="Classificação adotada",OR($D57="",$E57="",LEN(TRIM($F57))=0,$I57="")),"Preenchimento incompleto",IF(AND($H57&lt;&gt;"",NOT(ISNUMBER($H57))),"Data de revisão inválida",IF(AND(ISNUMBER($H57),$H57&gt;'Resumo'!$B$3),"Data de revisão futura",IF($G57&lt;&gt;"Classificação adotada","Pendente de classificação",IF($H57="","Revisão sem data",IF($J57&lt;'Resumo'!$B$3,"Revisão vencida",IF($J57&lt;='Resumo'!$B$3+'Instruções'!$B$16,"Revisão próxima","Em dia"))))))))))</f>
        <v/>
      </c>
      <c r="M57" s="21" t="n"/>
      <c r="N57" s="23">
        <f>IF($A57="","",IF(COUNTIFS('Histórico de Revisões'!$B$6:$B$305,$A57,'Histórico de Revisões'!$C$6:$C$305,"&gt;0")=0,"",SUMPRODUCT(MAX(IFERROR(('Histórico de Revisões'!$B$6:$B$305=$A57)*'Histórico de Revisões'!$C$6:$C$305,0)))))</f>
        <v/>
      </c>
      <c r="O57" s="25">
        <f>IF($A57="","",IF($N57="",IF(OR($G57="Classificação adotada",$H57&lt;&gt;""),"Sem histórico","Não aplicável"),IF($H57="","Data da matriz ausente",IF($H57=$N57,"OK","Divergência de data"))))</f>
        <v/>
      </c>
      <c r="P57" s="24">
        <f>IF($A57="","",IF(OR($L57="NCM em formato inválido",$L57="Data de revisão inválida",$L57="Data de revisão futura"),1,IF($L57="Revisão vencida",2,IF($L57="Preenchimento incompleto",3,IF($L57="Pendente de classificação",4,IF($L57="Revisão sem data",5,IF($L57="Revisão próxima",6,99)))))))</f>
        <v/>
      </c>
      <c r="Q57" s="24">
        <f>IF(OR($A57="",$P57=99),"",$P57*1000+ROW())</f>
        <v/>
      </c>
    </row>
    <row r="58" ht="22" customHeight="1">
      <c r="A58" s="20" t="n"/>
      <c r="B58" s="21" t="n"/>
      <c r="C58" s="20" t="n"/>
      <c r="D58" s="20" t="n"/>
      <c r="E58" s="21" t="n"/>
      <c r="F58" s="21" t="n"/>
      <c r="G58" s="21" t="n"/>
      <c r="H58" s="22" t="n"/>
      <c r="I58" s="21" t="n"/>
      <c r="J58" s="23">
        <f>IF($A58="","",IF(OR($H58="",NOT(ISNUMBER($H58))),"",$H58+'Instruções'!$B$15))</f>
        <v/>
      </c>
      <c r="K58" s="24">
        <f>IF($A58="","",IF(OR($J58="",NOT(ISNUMBER($J58))),"",$J58-'Resumo'!$B$3))</f>
        <v/>
      </c>
      <c r="L58" s="25">
        <f>IF($A58="","",IF(OR(LEN(TRIM($A58))=0,LEN(TRIM($B58))=0,$G58="",AND($C58="",$D58="")),"Preenchimento incompleto",IF(OR(AND($C58&lt;&gt;"",NOT(AND(ISTEXT($C58),LEN($C58)=8,IFERROR(TEXT(VALUE($C58),"00000000")=$C58,FALSE)))),AND($D58&lt;&gt;"",NOT(AND(ISTEXT($D58),LEN($D58)=8,IFERROR(TEXT(VALUE($D58),"00000000")=$D58,FALSE))))),"NCM em formato inválido",IF(AND($G58="Classificação adotada",OR($D58="",$E58="",LEN(TRIM($F58))=0,$I58="")),"Preenchimento incompleto",IF(AND($H58&lt;&gt;"",NOT(ISNUMBER($H58))),"Data de revisão inválida",IF(AND(ISNUMBER($H58),$H58&gt;'Resumo'!$B$3),"Data de revisão futura",IF($G58&lt;&gt;"Classificação adotada","Pendente de classificação",IF($H58="","Revisão sem data",IF($J58&lt;'Resumo'!$B$3,"Revisão vencida",IF($J58&lt;='Resumo'!$B$3+'Instruções'!$B$16,"Revisão próxima","Em dia"))))))))))</f>
        <v/>
      </c>
      <c r="M58" s="21" t="n"/>
      <c r="N58" s="23">
        <f>IF($A58="","",IF(COUNTIFS('Histórico de Revisões'!$B$6:$B$305,$A58,'Histórico de Revisões'!$C$6:$C$305,"&gt;0")=0,"",SUMPRODUCT(MAX(IFERROR(('Histórico de Revisões'!$B$6:$B$305=$A58)*'Histórico de Revisões'!$C$6:$C$305,0)))))</f>
        <v/>
      </c>
      <c r="O58" s="25">
        <f>IF($A58="","",IF($N58="",IF(OR($G58="Classificação adotada",$H58&lt;&gt;""),"Sem histórico","Não aplicável"),IF($H58="","Data da matriz ausente",IF($H58=$N58,"OK","Divergência de data"))))</f>
        <v/>
      </c>
      <c r="P58" s="24">
        <f>IF($A58="","",IF(OR($L58="NCM em formato inválido",$L58="Data de revisão inválida",$L58="Data de revisão futura"),1,IF($L58="Revisão vencida",2,IF($L58="Preenchimento incompleto",3,IF($L58="Pendente de classificação",4,IF($L58="Revisão sem data",5,IF($L58="Revisão próxima",6,99)))))))</f>
        <v/>
      </c>
      <c r="Q58" s="24">
        <f>IF(OR($A58="",$P58=99),"",$P58*1000+ROW())</f>
        <v/>
      </c>
    </row>
    <row r="59" ht="22" customHeight="1">
      <c r="A59" s="20" t="n"/>
      <c r="B59" s="21" t="n"/>
      <c r="C59" s="20" t="n"/>
      <c r="D59" s="20" t="n"/>
      <c r="E59" s="21" t="n"/>
      <c r="F59" s="21" t="n"/>
      <c r="G59" s="21" t="n"/>
      <c r="H59" s="22" t="n"/>
      <c r="I59" s="21" t="n"/>
      <c r="J59" s="23">
        <f>IF($A59="","",IF(OR($H59="",NOT(ISNUMBER($H59))),"",$H59+'Instruções'!$B$15))</f>
        <v/>
      </c>
      <c r="K59" s="24">
        <f>IF($A59="","",IF(OR($J59="",NOT(ISNUMBER($J59))),"",$J59-'Resumo'!$B$3))</f>
        <v/>
      </c>
      <c r="L59" s="25">
        <f>IF($A59="","",IF(OR(LEN(TRIM($A59))=0,LEN(TRIM($B59))=0,$G59="",AND($C59="",$D59="")),"Preenchimento incompleto",IF(OR(AND($C59&lt;&gt;"",NOT(AND(ISTEXT($C59),LEN($C59)=8,IFERROR(TEXT(VALUE($C59),"00000000")=$C59,FALSE)))),AND($D59&lt;&gt;"",NOT(AND(ISTEXT($D59),LEN($D59)=8,IFERROR(TEXT(VALUE($D59),"00000000")=$D59,FALSE))))),"NCM em formato inválido",IF(AND($G59="Classificação adotada",OR($D59="",$E59="",LEN(TRIM($F59))=0,$I59="")),"Preenchimento incompleto",IF(AND($H59&lt;&gt;"",NOT(ISNUMBER($H59))),"Data de revisão inválida",IF(AND(ISNUMBER($H59),$H59&gt;'Resumo'!$B$3),"Data de revisão futura",IF($G59&lt;&gt;"Classificação adotada","Pendente de classificação",IF($H59="","Revisão sem data",IF($J59&lt;'Resumo'!$B$3,"Revisão vencida",IF($J59&lt;='Resumo'!$B$3+'Instruções'!$B$16,"Revisão próxima","Em dia"))))))))))</f>
        <v/>
      </c>
      <c r="M59" s="21" t="n"/>
      <c r="N59" s="23">
        <f>IF($A59="","",IF(COUNTIFS('Histórico de Revisões'!$B$6:$B$305,$A59,'Histórico de Revisões'!$C$6:$C$305,"&gt;0")=0,"",SUMPRODUCT(MAX(IFERROR(('Histórico de Revisões'!$B$6:$B$305=$A59)*'Histórico de Revisões'!$C$6:$C$305,0)))))</f>
        <v/>
      </c>
      <c r="O59" s="25">
        <f>IF($A59="","",IF($N59="",IF(OR($G59="Classificação adotada",$H59&lt;&gt;""),"Sem histórico","Não aplicável"),IF($H59="","Data da matriz ausente",IF($H59=$N59,"OK","Divergência de data"))))</f>
        <v/>
      </c>
      <c r="P59" s="24">
        <f>IF($A59="","",IF(OR($L59="NCM em formato inválido",$L59="Data de revisão inválida",$L59="Data de revisão futura"),1,IF($L59="Revisão vencida",2,IF($L59="Preenchimento incompleto",3,IF($L59="Pendente de classificação",4,IF($L59="Revisão sem data",5,IF($L59="Revisão próxima",6,99)))))))</f>
        <v/>
      </c>
      <c r="Q59" s="24">
        <f>IF(OR($A59="",$P59=99),"",$P59*1000+ROW())</f>
        <v/>
      </c>
    </row>
    <row r="60" ht="22" customHeight="1">
      <c r="A60" s="20" t="n"/>
      <c r="B60" s="21" t="n"/>
      <c r="C60" s="20" t="n"/>
      <c r="D60" s="20" t="n"/>
      <c r="E60" s="21" t="n"/>
      <c r="F60" s="21" t="n"/>
      <c r="G60" s="21" t="n"/>
      <c r="H60" s="22" t="n"/>
      <c r="I60" s="21" t="n"/>
      <c r="J60" s="23">
        <f>IF($A60="","",IF(OR($H60="",NOT(ISNUMBER($H60))),"",$H60+'Instruções'!$B$15))</f>
        <v/>
      </c>
      <c r="K60" s="24">
        <f>IF($A60="","",IF(OR($J60="",NOT(ISNUMBER($J60))),"",$J60-'Resumo'!$B$3))</f>
        <v/>
      </c>
      <c r="L60" s="25">
        <f>IF($A60="","",IF(OR(LEN(TRIM($A60))=0,LEN(TRIM($B60))=0,$G60="",AND($C60="",$D60="")),"Preenchimento incompleto",IF(OR(AND($C60&lt;&gt;"",NOT(AND(ISTEXT($C60),LEN($C60)=8,IFERROR(TEXT(VALUE($C60),"00000000")=$C60,FALSE)))),AND($D60&lt;&gt;"",NOT(AND(ISTEXT($D60),LEN($D60)=8,IFERROR(TEXT(VALUE($D60),"00000000")=$D60,FALSE))))),"NCM em formato inválido",IF(AND($G60="Classificação adotada",OR($D60="",$E60="",LEN(TRIM($F60))=0,$I60="")),"Preenchimento incompleto",IF(AND($H60&lt;&gt;"",NOT(ISNUMBER($H60))),"Data de revisão inválida",IF(AND(ISNUMBER($H60),$H60&gt;'Resumo'!$B$3),"Data de revisão futura",IF($G60&lt;&gt;"Classificação adotada","Pendente de classificação",IF($H60="","Revisão sem data",IF($J60&lt;'Resumo'!$B$3,"Revisão vencida",IF($J60&lt;='Resumo'!$B$3+'Instruções'!$B$16,"Revisão próxima","Em dia"))))))))))</f>
        <v/>
      </c>
      <c r="M60" s="21" t="n"/>
      <c r="N60" s="23">
        <f>IF($A60="","",IF(COUNTIFS('Histórico de Revisões'!$B$6:$B$305,$A60,'Histórico de Revisões'!$C$6:$C$305,"&gt;0")=0,"",SUMPRODUCT(MAX(IFERROR(('Histórico de Revisões'!$B$6:$B$305=$A60)*'Histórico de Revisões'!$C$6:$C$305,0)))))</f>
        <v/>
      </c>
      <c r="O60" s="25">
        <f>IF($A60="","",IF($N60="",IF(OR($G60="Classificação adotada",$H60&lt;&gt;""),"Sem histórico","Não aplicável"),IF($H60="","Data da matriz ausente",IF($H60=$N60,"OK","Divergência de data"))))</f>
        <v/>
      </c>
      <c r="P60" s="24">
        <f>IF($A60="","",IF(OR($L60="NCM em formato inválido",$L60="Data de revisão inválida",$L60="Data de revisão futura"),1,IF($L60="Revisão vencida",2,IF($L60="Preenchimento incompleto",3,IF($L60="Pendente de classificação",4,IF($L60="Revisão sem data",5,IF($L60="Revisão próxima",6,99)))))))</f>
        <v/>
      </c>
      <c r="Q60" s="24">
        <f>IF(OR($A60="",$P60=99),"",$P60*1000+ROW())</f>
        <v/>
      </c>
    </row>
    <row r="61" ht="22" customHeight="1">
      <c r="A61" s="20" t="n"/>
      <c r="B61" s="21" t="n"/>
      <c r="C61" s="20" t="n"/>
      <c r="D61" s="20" t="n"/>
      <c r="E61" s="21" t="n"/>
      <c r="F61" s="21" t="n"/>
      <c r="G61" s="21" t="n"/>
      <c r="H61" s="22" t="n"/>
      <c r="I61" s="21" t="n"/>
      <c r="J61" s="23">
        <f>IF($A61="","",IF(OR($H61="",NOT(ISNUMBER($H61))),"",$H61+'Instruções'!$B$15))</f>
        <v/>
      </c>
      <c r="K61" s="24">
        <f>IF($A61="","",IF(OR($J61="",NOT(ISNUMBER($J61))),"",$J61-'Resumo'!$B$3))</f>
        <v/>
      </c>
      <c r="L61" s="25">
        <f>IF($A61="","",IF(OR(LEN(TRIM($A61))=0,LEN(TRIM($B61))=0,$G61="",AND($C61="",$D61="")),"Preenchimento incompleto",IF(OR(AND($C61&lt;&gt;"",NOT(AND(ISTEXT($C61),LEN($C61)=8,IFERROR(TEXT(VALUE($C61),"00000000")=$C61,FALSE)))),AND($D61&lt;&gt;"",NOT(AND(ISTEXT($D61),LEN($D61)=8,IFERROR(TEXT(VALUE($D61),"00000000")=$D61,FALSE))))),"NCM em formato inválido",IF(AND($G61="Classificação adotada",OR($D61="",$E61="",LEN(TRIM($F61))=0,$I61="")),"Preenchimento incompleto",IF(AND($H61&lt;&gt;"",NOT(ISNUMBER($H61))),"Data de revisão inválida",IF(AND(ISNUMBER($H61),$H61&gt;'Resumo'!$B$3),"Data de revisão futura",IF($G61&lt;&gt;"Classificação adotada","Pendente de classificação",IF($H61="","Revisão sem data",IF($J61&lt;'Resumo'!$B$3,"Revisão vencida",IF($J61&lt;='Resumo'!$B$3+'Instruções'!$B$16,"Revisão próxima","Em dia"))))))))))</f>
        <v/>
      </c>
      <c r="M61" s="21" t="n"/>
      <c r="N61" s="23">
        <f>IF($A61="","",IF(COUNTIFS('Histórico de Revisões'!$B$6:$B$305,$A61,'Histórico de Revisões'!$C$6:$C$305,"&gt;0")=0,"",SUMPRODUCT(MAX(IFERROR(('Histórico de Revisões'!$B$6:$B$305=$A61)*'Histórico de Revisões'!$C$6:$C$305,0)))))</f>
        <v/>
      </c>
      <c r="O61" s="25">
        <f>IF($A61="","",IF($N61="",IF(OR($G61="Classificação adotada",$H61&lt;&gt;""),"Sem histórico","Não aplicável"),IF($H61="","Data da matriz ausente",IF($H61=$N61,"OK","Divergência de data"))))</f>
        <v/>
      </c>
      <c r="P61" s="24">
        <f>IF($A61="","",IF(OR($L61="NCM em formato inválido",$L61="Data de revisão inválida",$L61="Data de revisão futura"),1,IF($L61="Revisão vencida",2,IF($L61="Preenchimento incompleto",3,IF($L61="Pendente de classificação",4,IF($L61="Revisão sem data",5,IF($L61="Revisão próxima",6,99)))))))</f>
        <v/>
      </c>
      <c r="Q61" s="24">
        <f>IF(OR($A61="",$P61=99),"",$P61*1000+ROW())</f>
        <v/>
      </c>
    </row>
    <row r="62" ht="22" customHeight="1">
      <c r="A62" s="20" t="n"/>
      <c r="B62" s="21" t="n"/>
      <c r="C62" s="20" t="n"/>
      <c r="D62" s="20" t="n"/>
      <c r="E62" s="21" t="n"/>
      <c r="F62" s="21" t="n"/>
      <c r="G62" s="21" t="n"/>
      <c r="H62" s="22" t="n"/>
      <c r="I62" s="21" t="n"/>
      <c r="J62" s="23">
        <f>IF($A62="","",IF(OR($H62="",NOT(ISNUMBER($H62))),"",$H62+'Instruções'!$B$15))</f>
        <v/>
      </c>
      <c r="K62" s="24">
        <f>IF($A62="","",IF(OR($J62="",NOT(ISNUMBER($J62))),"",$J62-'Resumo'!$B$3))</f>
        <v/>
      </c>
      <c r="L62" s="25">
        <f>IF($A62="","",IF(OR(LEN(TRIM($A62))=0,LEN(TRIM($B62))=0,$G62="",AND($C62="",$D62="")),"Preenchimento incompleto",IF(OR(AND($C62&lt;&gt;"",NOT(AND(ISTEXT($C62),LEN($C62)=8,IFERROR(TEXT(VALUE($C62),"00000000")=$C62,FALSE)))),AND($D62&lt;&gt;"",NOT(AND(ISTEXT($D62),LEN($D62)=8,IFERROR(TEXT(VALUE($D62),"00000000")=$D62,FALSE))))),"NCM em formato inválido",IF(AND($G62="Classificação adotada",OR($D62="",$E62="",LEN(TRIM($F62))=0,$I62="")),"Preenchimento incompleto",IF(AND($H62&lt;&gt;"",NOT(ISNUMBER($H62))),"Data de revisão inválida",IF(AND(ISNUMBER($H62),$H62&gt;'Resumo'!$B$3),"Data de revisão futura",IF($G62&lt;&gt;"Classificação adotada","Pendente de classificação",IF($H62="","Revisão sem data",IF($J62&lt;'Resumo'!$B$3,"Revisão vencida",IF($J62&lt;='Resumo'!$B$3+'Instruções'!$B$16,"Revisão próxima","Em dia"))))))))))</f>
        <v/>
      </c>
      <c r="M62" s="21" t="n"/>
      <c r="N62" s="23">
        <f>IF($A62="","",IF(COUNTIFS('Histórico de Revisões'!$B$6:$B$305,$A62,'Histórico de Revisões'!$C$6:$C$305,"&gt;0")=0,"",SUMPRODUCT(MAX(IFERROR(('Histórico de Revisões'!$B$6:$B$305=$A62)*'Histórico de Revisões'!$C$6:$C$305,0)))))</f>
        <v/>
      </c>
      <c r="O62" s="25">
        <f>IF($A62="","",IF($N62="",IF(OR($G62="Classificação adotada",$H62&lt;&gt;""),"Sem histórico","Não aplicável"),IF($H62="","Data da matriz ausente",IF($H62=$N62,"OK","Divergência de data"))))</f>
        <v/>
      </c>
      <c r="P62" s="24">
        <f>IF($A62="","",IF(OR($L62="NCM em formato inválido",$L62="Data de revisão inválida",$L62="Data de revisão futura"),1,IF($L62="Revisão vencida",2,IF($L62="Preenchimento incompleto",3,IF($L62="Pendente de classificação",4,IF($L62="Revisão sem data",5,IF($L62="Revisão próxima",6,99)))))))</f>
        <v/>
      </c>
      <c r="Q62" s="24">
        <f>IF(OR($A62="",$P62=99),"",$P62*1000+ROW())</f>
        <v/>
      </c>
    </row>
    <row r="63" ht="22" customHeight="1">
      <c r="A63" s="20" t="n"/>
      <c r="B63" s="21" t="n"/>
      <c r="C63" s="20" t="n"/>
      <c r="D63" s="20" t="n"/>
      <c r="E63" s="21" t="n"/>
      <c r="F63" s="21" t="n"/>
      <c r="G63" s="21" t="n"/>
      <c r="H63" s="22" t="n"/>
      <c r="I63" s="21" t="n"/>
      <c r="J63" s="23">
        <f>IF($A63="","",IF(OR($H63="",NOT(ISNUMBER($H63))),"",$H63+'Instruções'!$B$15))</f>
        <v/>
      </c>
      <c r="K63" s="24">
        <f>IF($A63="","",IF(OR($J63="",NOT(ISNUMBER($J63))),"",$J63-'Resumo'!$B$3))</f>
        <v/>
      </c>
      <c r="L63" s="25">
        <f>IF($A63="","",IF(OR(LEN(TRIM($A63))=0,LEN(TRIM($B63))=0,$G63="",AND($C63="",$D63="")),"Preenchimento incompleto",IF(OR(AND($C63&lt;&gt;"",NOT(AND(ISTEXT($C63),LEN($C63)=8,IFERROR(TEXT(VALUE($C63),"00000000")=$C63,FALSE)))),AND($D63&lt;&gt;"",NOT(AND(ISTEXT($D63),LEN($D63)=8,IFERROR(TEXT(VALUE($D63),"00000000")=$D63,FALSE))))),"NCM em formato inválido",IF(AND($G63="Classificação adotada",OR($D63="",$E63="",LEN(TRIM($F63))=0,$I63="")),"Preenchimento incompleto",IF(AND($H63&lt;&gt;"",NOT(ISNUMBER($H63))),"Data de revisão inválida",IF(AND(ISNUMBER($H63),$H63&gt;'Resumo'!$B$3),"Data de revisão futura",IF($G63&lt;&gt;"Classificação adotada","Pendente de classificação",IF($H63="","Revisão sem data",IF($J63&lt;'Resumo'!$B$3,"Revisão vencida",IF($J63&lt;='Resumo'!$B$3+'Instruções'!$B$16,"Revisão próxima","Em dia"))))))))))</f>
        <v/>
      </c>
      <c r="M63" s="21" t="n"/>
      <c r="N63" s="23">
        <f>IF($A63="","",IF(COUNTIFS('Histórico de Revisões'!$B$6:$B$305,$A63,'Histórico de Revisões'!$C$6:$C$305,"&gt;0")=0,"",SUMPRODUCT(MAX(IFERROR(('Histórico de Revisões'!$B$6:$B$305=$A63)*'Histórico de Revisões'!$C$6:$C$305,0)))))</f>
        <v/>
      </c>
      <c r="O63" s="25">
        <f>IF($A63="","",IF($N63="",IF(OR($G63="Classificação adotada",$H63&lt;&gt;""),"Sem histórico","Não aplicável"),IF($H63="","Data da matriz ausente",IF($H63=$N63,"OK","Divergência de data"))))</f>
        <v/>
      </c>
      <c r="P63" s="24">
        <f>IF($A63="","",IF(OR($L63="NCM em formato inválido",$L63="Data de revisão inválida",$L63="Data de revisão futura"),1,IF($L63="Revisão vencida",2,IF($L63="Preenchimento incompleto",3,IF($L63="Pendente de classificação",4,IF($L63="Revisão sem data",5,IF($L63="Revisão próxima",6,99)))))))</f>
        <v/>
      </c>
      <c r="Q63" s="24">
        <f>IF(OR($A63="",$P63=99),"",$P63*1000+ROW())</f>
        <v/>
      </c>
    </row>
    <row r="64" ht="22" customHeight="1">
      <c r="A64" s="20" t="n"/>
      <c r="B64" s="21" t="n"/>
      <c r="C64" s="20" t="n"/>
      <c r="D64" s="20" t="n"/>
      <c r="E64" s="21" t="n"/>
      <c r="F64" s="21" t="n"/>
      <c r="G64" s="21" t="n"/>
      <c r="H64" s="22" t="n"/>
      <c r="I64" s="21" t="n"/>
      <c r="J64" s="23">
        <f>IF($A64="","",IF(OR($H64="",NOT(ISNUMBER($H64))),"",$H64+'Instruções'!$B$15))</f>
        <v/>
      </c>
      <c r="K64" s="24">
        <f>IF($A64="","",IF(OR($J64="",NOT(ISNUMBER($J64))),"",$J64-'Resumo'!$B$3))</f>
        <v/>
      </c>
      <c r="L64" s="25">
        <f>IF($A64="","",IF(OR(LEN(TRIM($A64))=0,LEN(TRIM($B64))=0,$G64="",AND($C64="",$D64="")),"Preenchimento incompleto",IF(OR(AND($C64&lt;&gt;"",NOT(AND(ISTEXT($C64),LEN($C64)=8,IFERROR(TEXT(VALUE($C64),"00000000")=$C64,FALSE)))),AND($D64&lt;&gt;"",NOT(AND(ISTEXT($D64),LEN($D64)=8,IFERROR(TEXT(VALUE($D64),"00000000")=$D64,FALSE))))),"NCM em formato inválido",IF(AND($G64="Classificação adotada",OR($D64="",$E64="",LEN(TRIM($F64))=0,$I64="")),"Preenchimento incompleto",IF(AND($H64&lt;&gt;"",NOT(ISNUMBER($H64))),"Data de revisão inválida",IF(AND(ISNUMBER($H64),$H64&gt;'Resumo'!$B$3),"Data de revisão futura",IF($G64&lt;&gt;"Classificação adotada","Pendente de classificação",IF($H64="","Revisão sem data",IF($J64&lt;'Resumo'!$B$3,"Revisão vencida",IF($J64&lt;='Resumo'!$B$3+'Instruções'!$B$16,"Revisão próxima","Em dia"))))))))))</f>
        <v/>
      </c>
      <c r="M64" s="21" t="n"/>
      <c r="N64" s="23">
        <f>IF($A64="","",IF(COUNTIFS('Histórico de Revisões'!$B$6:$B$305,$A64,'Histórico de Revisões'!$C$6:$C$305,"&gt;0")=0,"",SUMPRODUCT(MAX(IFERROR(('Histórico de Revisões'!$B$6:$B$305=$A64)*'Histórico de Revisões'!$C$6:$C$305,0)))))</f>
        <v/>
      </c>
      <c r="O64" s="25">
        <f>IF($A64="","",IF($N64="",IF(OR($G64="Classificação adotada",$H64&lt;&gt;""),"Sem histórico","Não aplicável"),IF($H64="","Data da matriz ausente",IF($H64=$N64,"OK","Divergência de data"))))</f>
        <v/>
      </c>
      <c r="P64" s="24">
        <f>IF($A64="","",IF(OR($L64="NCM em formato inválido",$L64="Data de revisão inválida",$L64="Data de revisão futura"),1,IF($L64="Revisão vencida",2,IF($L64="Preenchimento incompleto",3,IF($L64="Pendente de classificação",4,IF($L64="Revisão sem data",5,IF($L64="Revisão próxima",6,99)))))))</f>
        <v/>
      </c>
      <c r="Q64" s="24">
        <f>IF(OR($A64="",$P64=99),"",$P64*1000+ROW())</f>
        <v/>
      </c>
    </row>
    <row r="65" ht="22" customHeight="1">
      <c r="A65" s="20" t="n"/>
      <c r="B65" s="21" t="n"/>
      <c r="C65" s="20" t="n"/>
      <c r="D65" s="20" t="n"/>
      <c r="E65" s="21" t="n"/>
      <c r="F65" s="21" t="n"/>
      <c r="G65" s="21" t="n"/>
      <c r="H65" s="22" t="n"/>
      <c r="I65" s="21" t="n"/>
      <c r="J65" s="23">
        <f>IF($A65="","",IF(OR($H65="",NOT(ISNUMBER($H65))),"",$H65+'Instruções'!$B$15))</f>
        <v/>
      </c>
      <c r="K65" s="24">
        <f>IF($A65="","",IF(OR($J65="",NOT(ISNUMBER($J65))),"",$J65-'Resumo'!$B$3))</f>
        <v/>
      </c>
      <c r="L65" s="25">
        <f>IF($A65="","",IF(OR(LEN(TRIM($A65))=0,LEN(TRIM($B65))=0,$G65="",AND($C65="",$D65="")),"Preenchimento incompleto",IF(OR(AND($C65&lt;&gt;"",NOT(AND(ISTEXT($C65),LEN($C65)=8,IFERROR(TEXT(VALUE($C65),"00000000")=$C65,FALSE)))),AND($D65&lt;&gt;"",NOT(AND(ISTEXT($D65),LEN($D65)=8,IFERROR(TEXT(VALUE($D65),"00000000")=$D65,FALSE))))),"NCM em formato inválido",IF(AND($G65="Classificação adotada",OR($D65="",$E65="",LEN(TRIM($F65))=0,$I65="")),"Preenchimento incompleto",IF(AND($H65&lt;&gt;"",NOT(ISNUMBER($H65))),"Data de revisão inválida",IF(AND(ISNUMBER($H65),$H65&gt;'Resumo'!$B$3),"Data de revisão futura",IF($G65&lt;&gt;"Classificação adotada","Pendente de classificação",IF($H65="","Revisão sem data",IF($J65&lt;'Resumo'!$B$3,"Revisão vencida",IF($J65&lt;='Resumo'!$B$3+'Instruções'!$B$16,"Revisão próxima","Em dia"))))))))))</f>
        <v/>
      </c>
      <c r="M65" s="21" t="n"/>
      <c r="N65" s="23">
        <f>IF($A65="","",IF(COUNTIFS('Histórico de Revisões'!$B$6:$B$305,$A65,'Histórico de Revisões'!$C$6:$C$305,"&gt;0")=0,"",SUMPRODUCT(MAX(IFERROR(('Histórico de Revisões'!$B$6:$B$305=$A65)*'Histórico de Revisões'!$C$6:$C$305,0)))))</f>
        <v/>
      </c>
      <c r="O65" s="25">
        <f>IF($A65="","",IF($N65="",IF(OR($G65="Classificação adotada",$H65&lt;&gt;""),"Sem histórico","Não aplicável"),IF($H65="","Data da matriz ausente",IF($H65=$N65,"OK","Divergência de data"))))</f>
        <v/>
      </c>
      <c r="P65" s="24">
        <f>IF($A65="","",IF(OR($L65="NCM em formato inválido",$L65="Data de revisão inválida",$L65="Data de revisão futura"),1,IF($L65="Revisão vencida",2,IF($L65="Preenchimento incompleto",3,IF($L65="Pendente de classificação",4,IF($L65="Revisão sem data",5,IF($L65="Revisão próxima",6,99)))))))</f>
        <v/>
      </c>
      <c r="Q65" s="24">
        <f>IF(OR($A65="",$P65=99),"",$P65*1000+ROW())</f>
        <v/>
      </c>
    </row>
    <row r="66" ht="22" customHeight="1">
      <c r="A66" s="20" t="n"/>
      <c r="B66" s="21" t="n"/>
      <c r="C66" s="20" t="n"/>
      <c r="D66" s="20" t="n"/>
      <c r="E66" s="21" t="n"/>
      <c r="F66" s="21" t="n"/>
      <c r="G66" s="21" t="n"/>
      <c r="H66" s="22" t="n"/>
      <c r="I66" s="21" t="n"/>
      <c r="J66" s="23">
        <f>IF($A66="","",IF(OR($H66="",NOT(ISNUMBER($H66))),"",$H66+'Instruções'!$B$15))</f>
        <v/>
      </c>
      <c r="K66" s="24">
        <f>IF($A66="","",IF(OR($J66="",NOT(ISNUMBER($J66))),"",$J66-'Resumo'!$B$3))</f>
        <v/>
      </c>
      <c r="L66" s="25">
        <f>IF($A66="","",IF(OR(LEN(TRIM($A66))=0,LEN(TRIM($B66))=0,$G66="",AND($C66="",$D66="")),"Preenchimento incompleto",IF(OR(AND($C66&lt;&gt;"",NOT(AND(ISTEXT($C66),LEN($C66)=8,IFERROR(TEXT(VALUE($C66),"00000000")=$C66,FALSE)))),AND($D66&lt;&gt;"",NOT(AND(ISTEXT($D66),LEN($D66)=8,IFERROR(TEXT(VALUE($D66),"00000000")=$D66,FALSE))))),"NCM em formato inválido",IF(AND($G66="Classificação adotada",OR($D66="",$E66="",LEN(TRIM($F66))=0,$I66="")),"Preenchimento incompleto",IF(AND($H66&lt;&gt;"",NOT(ISNUMBER($H66))),"Data de revisão inválida",IF(AND(ISNUMBER($H66),$H66&gt;'Resumo'!$B$3),"Data de revisão futura",IF($G66&lt;&gt;"Classificação adotada","Pendente de classificação",IF($H66="","Revisão sem data",IF($J66&lt;'Resumo'!$B$3,"Revisão vencida",IF($J66&lt;='Resumo'!$B$3+'Instruções'!$B$16,"Revisão próxima","Em dia"))))))))))</f>
        <v/>
      </c>
      <c r="M66" s="21" t="n"/>
      <c r="N66" s="23">
        <f>IF($A66="","",IF(COUNTIFS('Histórico de Revisões'!$B$6:$B$305,$A66,'Histórico de Revisões'!$C$6:$C$305,"&gt;0")=0,"",SUMPRODUCT(MAX(IFERROR(('Histórico de Revisões'!$B$6:$B$305=$A66)*'Histórico de Revisões'!$C$6:$C$305,0)))))</f>
        <v/>
      </c>
      <c r="O66" s="25">
        <f>IF($A66="","",IF($N66="",IF(OR($G66="Classificação adotada",$H66&lt;&gt;""),"Sem histórico","Não aplicável"),IF($H66="","Data da matriz ausente",IF($H66=$N66,"OK","Divergência de data"))))</f>
        <v/>
      </c>
      <c r="P66" s="24">
        <f>IF($A66="","",IF(OR($L66="NCM em formato inválido",$L66="Data de revisão inválida",$L66="Data de revisão futura"),1,IF($L66="Revisão vencida",2,IF($L66="Preenchimento incompleto",3,IF($L66="Pendente de classificação",4,IF($L66="Revisão sem data",5,IF($L66="Revisão próxima",6,99)))))))</f>
        <v/>
      </c>
      <c r="Q66" s="24">
        <f>IF(OR($A66="",$P66=99),"",$P66*1000+ROW())</f>
        <v/>
      </c>
    </row>
    <row r="67" ht="22" customHeight="1">
      <c r="A67" s="20" t="n"/>
      <c r="B67" s="21" t="n"/>
      <c r="C67" s="20" t="n"/>
      <c r="D67" s="20" t="n"/>
      <c r="E67" s="21" t="n"/>
      <c r="F67" s="21" t="n"/>
      <c r="G67" s="21" t="n"/>
      <c r="H67" s="22" t="n"/>
      <c r="I67" s="21" t="n"/>
      <c r="J67" s="23">
        <f>IF($A67="","",IF(OR($H67="",NOT(ISNUMBER($H67))),"",$H67+'Instruções'!$B$15))</f>
        <v/>
      </c>
      <c r="K67" s="24">
        <f>IF($A67="","",IF(OR($J67="",NOT(ISNUMBER($J67))),"",$J67-'Resumo'!$B$3))</f>
        <v/>
      </c>
      <c r="L67" s="25">
        <f>IF($A67="","",IF(OR(LEN(TRIM($A67))=0,LEN(TRIM($B67))=0,$G67="",AND($C67="",$D67="")),"Preenchimento incompleto",IF(OR(AND($C67&lt;&gt;"",NOT(AND(ISTEXT($C67),LEN($C67)=8,IFERROR(TEXT(VALUE($C67),"00000000")=$C67,FALSE)))),AND($D67&lt;&gt;"",NOT(AND(ISTEXT($D67),LEN($D67)=8,IFERROR(TEXT(VALUE($D67),"00000000")=$D67,FALSE))))),"NCM em formato inválido",IF(AND($G67="Classificação adotada",OR($D67="",$E67="",LEN(TRIM($F67))=0,$I67="")),"Preenchimento incompleto",IF(AND($H67&lt;&gt;"",NOT(ISNUMBER($H67))),"Data de revisão inválida",IF(AND(ISNUMBER($H67),$H67&gt;'Resumo'!$B$3),"Data de revisão futura",IF($G67&lt;&gt;"Classificação adotada","Pendente de classificação",IF($H67="","Revisão sem data",IF($J67&lt;'Resumo'!$B$3,"Revisão vencida",IF($J67&lt;='Resumo'!$B$3+'Instruções'!$B$16,"Revisão próxima","Em dia"))))))))))</f>
        <v/>
      </c>
      <c r="M67" s="21" t="n"/>
      <c r="N67" s="23">
        <f>IF($A67="","",IF(COUNTIFS('Histórico de Revisões'!$B$6:$B$305,$A67,'Histórico de Revisões'!$C$6:$C$305,"&gt;0")=0,"",SUMPRODUCT(MAX(IFERROR(('Histórico de Revisões'!$B$6:$B$305=$A67)*'Histórico de Revisões'!$C$6:$C$305,0)))))</f>
        <v/>
      </c>
      <c r="O67" s="25">
        <f>IF($A67="","",IF($N67="",IF(OR($G67="Classificação adotada",$H67&lt;&gt;""),"Sem histórico","Não aplicável"),IF($H67="","Data da matriz ausente",IF($H67=$N67,"OK","Divergência de data"))))</f>
        <v/>
      </c>
      <c r="P67" s="24">
        <f>IF($A67="","",IF(OR($L67="NCM em formato inválido",$L67="Data de revisão inválida",$L67="Data de revisão futura"),1,IF($L67="Revisão vencida",2,IF($L67="Preenchimento incompleto",3,IF($L67="Pendente de classificação",4,IF($L67="Revisão sem data",5,IF($L67="Revisão próxima",6,99)))))))</f>
        <v/>
      </c>
      <c r="Q67" s="24">
        <f>IF(OR($A67="",$P67=99),"",$P67*1000+ROW())</f>
        <v/>
      </c>
    </row>
    <row r="68" ht="22" customHeight="1">
      <c r="A68" s="20" t="n"/>
      <c r="B68" s="21" t="n"/>
      <c r="C68" s="20" t="n"/>
      <c r="D68" s="20" t="n"/>
      <c r="E68" s="21" t="n"/>
      <c r="F68" s="21" t="n"/>
      <c r="G68" s="21" t="n"/>
      <c r="H68" s="22" t="n"/>
      <c r="I68" s="21" t="n"/>
      <c r="J68" s="23">
        <f>IF($A68="","",IF(OR($H68="",NOT(ISNUMBER($H68))),"",$H68+'Instruções'!$B$15))</f>
        <v/>
      </c>
      <c r="K68" s="24">
        <f>IF($A68="","",IF(OR($J68="",NOT(ISNUMBER($J68))),"",$J68-'Resumo'!$B$3))</f>
        <v/>
      </c>
      <c r="L68" s="25">
        <f>IF($A68="","",IF(OR(LEN(TRIM($A68))=0,LEN(TRIM($B68))=0,$G68="",AND($C68="",$D68="")),"Preenchimento incompleto",IF(OR(AND($C68&lt;&gt;"",NOT(AND(ISTEXT($C68),LEN($C68)=8,IFERROR(TEXT(VALUE($C68),"00000000")=$C68,FALSE)))),AND($D68&lt;&gt;"",NOT(AND(ISTEXT($D68),LEN($D68)=8,IFERROR(TEXT(VALUE($D68),"00000000")=$D68,FALSE))))),"NCM em formato inválido",IF(AND($G68="Classificação adotada",OR($D68="",$E68="",LEN(TRIM($F68))=0,$I68="")),"Preenchimento incompleto",IF(AND($H68&lt;&gt;"",NOT(ISNUMBER($H68))),"Data de revisão inválida",IF(AND(ISNUMBER($H68),$H68&gt;'Resumo'!$B$3),"Data de revisão futura",IF($G68&lt;&gt;"Classificação adotada","Pendente de classificação",IF($H68="","Revisão sem data",IF($J68&lt;'Resumo'!$B$3,"Revisão vencida",IF($J68&lt;='Resumo'!$B$3+'Instruções'!$B$16,"Revisão próxima","Em dia"))))))))))</f>
        <v/>
      </c>
      <c r="M68" s="21" t="n"/>
      <c r="N68" s="23">
        <f>IF($A68="","",IF(COUNTIFS('Histórico de Revisões'!$B$6:$B$305,$A68,'Histórico de Revisões'!$C$6:$C$305,"&gt;0")=0,"",SUMPRODUCT(MAX(IFERROR(('Histórico de Revisões'!$B$6:$B$305=$A68)*'Histórico de Revisões'!$C$6:$C$305,0)))))</f>
        <v/>
      </c>
      <c r="O68" s="25">
        <f>IF($A68="","",IF($N68="",IF(OR($G68="Classificação adotada",$H68&lt;&gt;""),"Sem histórico","Não aplicável"),IF($H68="","Data da matriz ausente",IF($H68=$N68,"OK","Divergência de data"))))</f>
        <v/>
      </c>
      <c r="P68" s="24">
        <f>IF($A68="","",IF(OR($L68="NCM em formato inválido",$L68="Data de revisão inválida",$L68="Data de revisão futura"),1,IF($L68="Revisão vencida",2,IF($L68="Preenchimento incompleto",3,IF($L68="Pendente de classificação",4,IF($L68="Revisão sem data",5,IF($L68="Revisão próxima",6,99)))))))</f>
        <v/>
      </c>
      <c r="Q68" s="24">
        <f>IF(OR($A68="",$P68=99),"",$P68*1000+ROW())</f>
        <v/>
      </c>
    </row>
    <row r="69" ht="22" customHeight="1">
      <c r="A69" s="20" t="n"/>
      <c r="B69" s="21" t="n"/>
      <c r="C69" s="20" t="n"/>
      <c r="D69" s="20" t="n"/>
      <c r="E69" s="21" t="n"/>
      <c r="F69" s="21" t="n"/>
      <c r="G69" s="21" t="n"/>
      <c r="H69" s="22" t="n"/>
      <c r="I69" s="21" t="n"/>
      <c r="J69" s="23">
        <f>IF($A69="","",IF(OR($H69="",NOT(ISNUMBER($H69))),"",$H69+'Instruções'!$B$15))</f>
        <v/>
      </c>
      <c r="K69" s="24">
        <f>IF($A69="","",IF(OR($J69="",NOT(ISNUMBER($J69))),"",$J69-'Resumo'!$B$3))</f>
        <v/>
      </c>
      <c r="L69" s="25">
        <f>IF($A69="","",IF(OR(LEN(TRIM($A69))=0,LEN(TRIM($B69))=0,$G69="",AND($C69="",$D69="")),"Preenchimento incompleto",IF(OR(AND($C69&lt;&gt;"",NOT(AND(ISTEXT($C69),LEN($C69)=8,IFERROR(TEXT(VALUE($C69),"00000000")=$C69,FALSE)))),AND($D69&lt;&gt;"",NOT(AND(ISTEXT($D69),LEN($D69)=8,IFERROR(TEXT(VALUE($D69),"00000000")=$D69,FALSE))))),"NCM em formato inválido",IF(AND($G69="Classificação adotada",OR($D69="",$E69="",LEN(TRIM($F69))=0,$I69="")),"Preenchimento incompleto",IF(AND($H69&lt;&gt;"",NOT(ISNUMBER($H69))),"Data de revisão inválida",IF(AND(ISNUMBER($H69),$H69&gt;'Resumo'!$B$3),"Data de revisão futura",IF($G69&lt;&gt;"Classificação adotada","Pendente de classificação",IF($H69="","Revisão sem data",IF($J69&lt;'Resumo'!$B$3,"Revisão vencida",IF($J69&lt;='Resumo'!$B$3+'Instruções'!$B$16,"Revisão próxima","Em dia"))))))))))</f>
        <v/>
      </c>
      <c r="M69" s="21" t="n"/>
      <c r="N69" s="23">
        <f>IF($A69="","",IF(COUNTIFS('Histórico de Revisões'!$B$6:$B$305,$A69,'Histórico de Revisões'!$C$6:$C$305,"&gt;0")=0,"",SUMPRODUCT(MAX(IFERROR(('Histórico de Revisões'!$B$6:$B$305=$A69)*'Histórico de Revisões'!$C$6:$C$305,0)))))</f>
        <v/>
      </c>
      <c r="O69" s="25">
        <f>IF($A69="","",IF($N69="",IF(OR($G69="Classificação adotada",$H69&lt;&gt;""),"Sem histórico","Não aplicável"),IF($H69="","Data da matriz ausente",IF($H69=$N69,"OK","Divergência de data"))))</f>
        <v/>
      </c>
      <c r="P69" s="24">
        <f>IF($A69="","",IF(OR($L69="NCM em formato inválido",$L69="Data de revisão inválida",$L69="Data de revisão futura"),1,IF($L69="Revisão vencida",2,IF($L69="Preenchimento incompleto",3,IF($L69="Pendente de classificação",4,IF($L69="Revisão sem data",5,IF($L69="Revisão próxima",6,99)))))))</f>
        <v/>
      </c>
      <c r="Q69" s="24">
        <f>IF(OR($A69="",$P69=99),"",$P69*1000+ROW())</f>
        <v/>
      </c>
    </row>
    <row r="70" ht="22" customHeight="1">
      <c r="A70" s="20" t="n"/>
      <c r="B70" s="21" t="n"/>
      <c r="C70" s="20" t="n"/>
      <c r="D70" s="20" t="n"/>
      <c r="E70" s="21" t="n"/>
      <c r="F70" s="21" t="n"/>
      <c r="G70" s="21" t="n"/>
      <c r="H70" s="22" t="n"/>
      <c r="I70" s="21" t="n"/>
      <c r="J70" s="23">
        <f>IF($A70="","",IF(OR($H70="",NOT(ISNUMBER($H70))),"",$H70+'Instruções'!$B$15))</f>
        <v/>
      </c>
      <c r="K70" s="24">
        <f>IF($A70="","",IF(OR($J70="",NOT(ISNUMBER($J70))),"",$J70-'Resumo'!$B$3))</f>
        <v/>
      </c>
      <c r="L70" s="25">
        <f>IF($A70="","",IF(OR(LEN(TRIM($A70))=0,LEN(TRIM($B70))=0,$G70="",AND($C70="",$D70="")),"Preenchimento incompleto",IF(OR(AND($C70&lt;&gt;"",NOT(AND(ISTEXT($C70),LEN($C70)=8,IFERROR(TEXT(VALUE($C70),"00000000")=$C70,FALSE)))),AND($D70&lt;&gt;"",NOT(AND(ISTEXT($D70),LEN($D70)=8,IFERROR(TEXT(VALUE($D70),"00000000")=$D70,FALSE))))),"NCM em formato inválido",IF(AND($G70="Classificação adotada",OR($D70="",$E70="",LEN(TRIM($F70))=0,$I70="")),"Preenchimento incompleto",IF(AND($H70&lt;&gt;"",NOT(ISNUMBER($H70))),"Data de revisão inválida",IF(AND(ISNUMBER($H70),$H70&gt;'Resumo'!$B$3),"Data de revisão futura",IF($G70&lt;&gt;"Classificação adotada","Pendente de classificação",IF($H70="","Revisão sem data",IF($J70&lt;'Resumo'!$B$3,"Revisão vencida",IF($J70&lt;='Resumo'!$B$3+'Instruções'!$B$16,"Revisão próxima","Em dia"))))))))))</f>
        <v/>
      </c>
      <c r="M70" s="21" t="n"/>
      <c r="N70" s="23">
        <f>IF($A70="","",IF(COUNTIFS('Histórico de Revisões'!$B$6:$B$305,$A70,'Histórico de Revisões'!$C$6:$C$305,"&gt;0")=0,"",SUMPRODUCT(MAX(IFERROR(('Histórico de Revisões'!$B$6:$B$305=$A70)*'Histórico de Revisões'!$C$6:$C$305,0)))))</f>
        <v/>
      </c>
      <c r="O70" s="25">
        <f>IF($A70="","",IF($N70="",IF(OR($G70="Classificação adotada",$H70&lt;&gt;""),"Sem histórico","Não aplicável"),IF($H70="","Data da matriz ausente",IF($H70=$N70,"OK","Divergência de data"))))</f>
        <v/>
      </c>
      <c r="P70" s="24">
        <f>IF($A70="","",IF(OR($L70="NCM em formato inválido",$L70="Data de revisão inválida",$L70="Data de revisão futura"),1,IF($L70="Revisão vencida",2,IF($L70="Preenchimento incompleto",3,IF($L70="Pendente de classificação",4,IF($L70="Revisão sem data",5,IF($L70="Revisão próxima",6,99)))))))</f>
        <v/>
      </c>
      <c r="Q70" s="24">
        <f>IF(OR($A70="",$P70=99),"",$P70*1000+ROW())</f>
        <v/>
      </c>
    </row>
    <row r="71" ht="22" customHeight="1">
      <c r="A71" s="20" t="n"/>
      <c r="B71" s="21" t="n"/>
      <c r="C71" s="20" t="n"/>
      <c r="D71" s="20" t="n"/>
      <c r="E71" s="21" t="n"/>
      <c r="F71" s="21" t="n"/>
      <c r="G71" s="21" t="n"/>
      <c r="H71" s="22" t="n"/>
      <c r="I71" s="21" t="n"/>
      <c r="J71" s="23">
        <f>IF($A71="","",IF(OR($H71="",NOT(ISNUMBER($H71))),"",$H71+'Instruções'!$B$15))</f>
        <v/>
      </c>
      <c r="K71" s="24">
        <f>IF($A71="","",IF(OR($J71="",NOT(ISNUMBER($J71))),"",$J71-'Resumo'!$B$3))</f>
        <v/>
      </c>
      <c r="L71" s="25">
        <f>IF($A71="","",IF(OR(LEN(TRIM($A71))=0,LEN(TRIM($B71))=0,$G71="",AND($C71="",$D71="")),"Preenchimento incompleto",IF(OR(AND($C71&lt;&gt;"",NOT(AND(ISTEXT($C71),LEN($C71)=8,IFERROR(TEXT(VALUE($C71),"00000000")=$C71,FALSE)))),AND($D71&lt;&gt;"",NOT(AND(ISTEXT($D71),LEN($D71)=8,IFERROR(TEXT(VALUE($D71),"00000000")=$D71,FALSE))))),"NCM em formato inválido",IF(AND($G71="Classificação adotada",OR($D71="",$E71="",LEN(TRIM($F71))=0,$I71="")),"Preenchimento incompleto",IF(AND($H71&lt;&gt;"",NOT(ISNUMBER($H71))),"Data de revisão inválida",IF(AND(ISNUMBER($H71),$H71&gt;'Resumo'!$B$3),"Data de revisão futura",IF($G71&lt;&gt;"Classificação adotada","Pendente de classificação",IF($H71="","Revisão sem data",IF($J71&lt;'Resumo'!$B$3,"Revisão vencida",IF($J71&lt;='Resumo'!$B$3+'Instruções'!$B$16,"Revisão próxima","Em dia"))))))))))</f>
        <v/>
      </c>
      <c r="M71" s="21" t="n"/>
      <c r="N71" s="23">
        <f>IF($A71="","",IF(COUNTIFS('Histórico de Revisões'!$B$6:$B$305,$A71,'Histórico de Revisões'!$C$6:$C$305,"&gt;0")=0,"",SUMPRODUCT(MAX(IFERROR(('Histórico de Revisões'!$B$6:$B$305=$A71)*'Histórico de Revisões'!$C$6:$C$305,0)))))</f>
        <v/>
      </c>
      <c r="O71" s="25">
        <f>IF($A71="","",IF($N71="",IF(OR($G71="Classificação adotada",$H71&lt;&gt;""),"Sem histórico","Não aplicável"),IF($H71="","Data da matriz ausente",IF($H71=$N71,"OK","Divergência de data"))))</f>
        <v/>
      </c>
      <c r="P71" s="24">
        <f>IF($A71="","",IF(OR($L71="NCM em formato inválido",$L71="Data de revisão inválida",$L71="Data de revisão futura"),1,IF($L71="Revisão vencida",2,IF($L71="Preenchimento incompleto",3,IF($L71="Pendente de classificação",4,IF($L71="Revisão sem data",5,IF($L71="Revisão próxima",6,99)))))))</f>
        <v/>
      </c>
      <c r="Q71" s="24">
        <f>IF(OR($A71="",$P71=99),"",$P71*1000+ROW())</f>
        <v/>
      </c>
    </row>
    <row r="72" ht="22" customHeight="1">
      <c r="A72" s="20" t="n"/>
      <c r="B72" s="21" t="n"/>
      <c r="C72" s="20" t="n"/>
      <c r="D72" s="20" t="n"/>
      <c r="E72" s="21" t="n"/>
      <c r="F72" s="21" t="n"/>
      <c r="G72" s="21" t="n"/>
      <c r="H72" s="22" t="n"/>
      <c r="I72" s="21" t="n"/>
      <c r="J72" s="23">
        <f>IF($A72="","",IF(OR($H72="",NOT(ISNUMBER($H72))),"",$H72+'Instruções'!$B$15))</f>
        <v/>
      </c>
      <c r="K72" s="24">
        <f>IF($A72="","",IF(OR($J72="",NOT(ISNUMBER($J72))),"",$J72-'Resumo'!$B$3))</f>
        <v/>
      </c>
      <c r="L72" s="25">
        <f>IF($A72="","",IF(OR(LEN(TRIM($A72))=0,LEN(TRIM($B72))=0,$G72="",AND($C72="",$D72="")),"Preenchimento incompleto",IF(OR(AND($C72&lt;&gt;"",NOT(AND(ISTEXT($C72),LEN($C72)=8,IFERROR(TEXT(VALUE($C72),"00000000")=$C72,FALSE)))),AND($D72&lt;&gt;"",NOT(AND(ISTEXT($D72),LEN($D72)=8,IFERROR(TEXT(VALUE($D72),"00000000")=$D72,FALSE))))),"NCM em formato inválido",IF(AND($G72="Classificação adotada",OR($D72="",$E72="",LEN(TRIM($F72))=0,$I72="")),"Preenchimento incompleto",IF(AND($H72&lt;&gt;"",NOT(ISNUMBER($H72))),"Data de revisão inválida",IF(AND(ISNUMBER($H72),$H72&gt;'Resumo'!$B$3),"Data de revisão futura",IF($G72&lt;&gt;"Classificação adotada","Pendente de classificação",IF($H72="","Revisão sem data",IF($J72&lt;'Resumo'!$B$3,"Revisão vencida",IF($J72&lt;='Resumo'!$B$3+'Instruções'!$B$16,"Revisão próxima","Em dia"))))))))))</f>
        <v/>
      </c>
      <c r="M72" s="21" t="n"/>
      <c r="N72" s="23">
        <f>IF($A72="","",IF(COUNTIFS('Histórico de Revisões'!$B$6:$B$305,$A72,'Histórico de Revisões'!$C$6:$C$305,"&gt;0")=0,"",SUMPRODUCT(MAX(IFERROR(('Histórico de Revisões'!$B$6:$B$305=$A72)*'Histórico de Revisões'!$C$6:$C$305,0)))))</f>
        <v/>
      </c>
      <c r="O72" s="25">
        <f>IF($A72="","",IF($N72="",IF(OR($G72="Classificação adotada",$H72&lt;&gt;""),"Sem histórico","Não aplicável"),IF($H72="","Data da matriz ausente",IF($H72=$N72,"OK","Divergência de data"))))</f>
        <v/>
      </c>
      <c r="P72" s="24">
        <f>IF($A72="","",IF(OR($L72="NCM em formato inválido",$L72="Data de revisão inválida",$L72="Data de revisão futura"),1,IF($L72="Revisão vencida",2,IF($L72="Preenchimento incompleto",3,IF($L72="Pendente de classificação",4,IF($L72="Revisão sem data",5,IF($L72="Revisão próxima",6,99)))))))</f>
        <v/>
      </c>
      <c r="Q72" s="24">
        <f>IF(OR($A72="",$P72=99),"",$P72*1000+ROW())</f>
        <v/>
      </c>
    </row>
    <row r="73" ht="22" customHeight="1">
      <c r="A73" s="20" t="n"/>
      <c r="B73" s="21" t="n"/>
      <c r="C73" s="20" t="n"/>
      <c r="D73" s="20" t="n"/>
      <c r="E73" s="21" t="n"/>
      <c r="F73" s="21" t="n"/>
      <c r="G73" s="21" t="n"/>
      <c r="H73" s="22" t="n"/>
      <c r="I73" s="21" t="n"/>
      <c r="J73" s="23">
        <f>IF($A73="","",IF(OR($H73="",NOT(ISNUMBER($H73))),"",$H73+'Instruções'!$B$15))</f>
        <v/>
      </c>
      <c r="K73" s="24">
        <f>IF($A73="","",IF(OR($J73="",NOT(ISNUMBER($J73))),"",$J73-'Resumo'!$B$3))</f>
        <v/>
      </c>
      <c r="L73" s="25">
        <f>IF($A73="","",IF(OR(LEN(TRIM($A73))=0,LEN(TRIM($B73))=0,$G73="",AND($C73="",$D73="")),"Preenchimento incompleto",IF(OR(AND($C73&lt;&gt;"",NOT(AND(ISTEXT($C73),LEN($C73)=8,IFERROR(TEXT(VALUE($C73),"00000000")=$C73,FALSE)))),AND($D73&lt;&gt;"",NOT(AND(ISTEXT($D73),LEN($D73)=8,IFERROR(TEXT(VALUE($D73),"00000000")=$D73,FALSE))))),"NCM em formato inválido",IF(AND($G73="Classificação adotada",OR($D73="",$E73="",LEN(TRIM($F73))=0,$I73="")),"Preenchimento incompleto",IF(AND($H73&lt;&gt;"",NOT(ISNUMBER($H73))),"Data de revisão inválida",IF(AND(ISNUMBER($H73),$H73&gt;'Resumo'!$B$3),"Data de revisão futura",IF($G73&lt;&gt;"Classificação adotada","Pendente de classificação",IF($H73="","Revisão sem data",IF($J73&lt;'Resumo'!$B$3,"Revisão vencida",IF($J73&lt;='Resumo'!$B$3+'Instruções'!$B$16,"Revisão próxima","Em dia"))))))))))</f>
        <v/>
      </c>
      <c r="M73" s="21" t="n"/>
      <c r="N73" s="23">
        <f>IF($A73="","",IF(COUNTIFS('Histórico de Revisões'!$B$6:$B$305,$A73,'Histórico de Revisões'!$C$6:$C$305,"&gt;0")=0,"",SUMPRODUCT(MAX(IFERROR(('Histórico de Revisões'!$B$6:$B$305=$A73)*'Histórico de Revisões'!$C$6:$C$305,0)))))</f>
        <v/>
      </c>
      <c r="O73" s="25">
        <f>IF($A73="","",IF($N73="",IF(OR($G73="Classificação adotada",$H73&lt;&gt;""),"Sem histórico","Não aplicável"),IF($H73="","Data da matriz ausente",IF($H73=$N73,"OK","Divergência de data"))))</f>
        <v/>
      </c>
      <c r="P73" s="24">
        <f>IF($A73="","",IF(OR($L73="NCM em formato inválido",$L73="Data de revisão inválida",$L73="Data de revisão futura"),1,IF($L73="Revisão vencida",2,IF($L73="Preenchimento incompleto",3,IF($L73="Pendente de classificação",4,IF($L73="Revisão sem data",5,IF($L73="Revisão próxima",6,99)))))))</f>
        <v/>
      </c>
      <c r="Q73" s="24">
        <f>IF(OR($A73="",$P73=99),"",$P73*1000+ROW())</f>
        <v/>
      </c>
    </row>
    <row r="74" ht="22" customHeight="1">
      <c r="A74" s="20" t="n"/>
      <c r="B74" s="21" t="n"/>
      <c r="C74" s="20" t="n"/>
      <c r="D74" s="20" t="n"/>
      <c r="E74" s="21" t="n"/>
      <c r="F74" s="21" t="n"/>
      <c r="G74" s="21" t="n"/>
      <c r="H74" s="22" t="n"/>
      <c r="I74" s="21" t="n"/>
      <c r="J74" s="23">
        <f>IF($A74="","",IF(OR($H74="",NOT(ISNUMBER($H74))),"",$H74+'Instruções'!$B$15))</f>
        <v/>
      </c>
      <c r="K74" s="24">
        <f>IF($A74="","",IF(OR($J74="",NOT(ISNUMBER($J74))),"",$J74-'Resumo'!$B$3))</f>
        <v/>
      </c>
      <c r="L74" s="25">
        <f>IF($A74="","",IF(OR(LEN(TRIM($A74))=0,LEN(TRIM($B74))=0,$G74="",AND($C74="",$D74="")),"Preenchimento incompleto",IF(OR(AND($C74&lt;&gt;"",NOT(AND(ISTEXT($C74),LEN($C74)=8,IFERROR(TEXT(VALUE($C74),"00000000")=$C74,FALSE)))),AND($D74&lt;&gt;"",NOT(AND(ISTEXT($D74),LEN($D74)=8,IFERROR(TEXT(VALUE($D74),"00000000")=$D74,FALSE))))),"NCM em formato inválido",IF(AND($G74="Classificação adotada",OR($D74="",$E74="",LEN(TRIM($F74))=0,$I74="")),"Preenchimento incompleto",IF(AND($H74&lt;&gt;"",NOT(ISNUMBER($H74))),"Data de revisão inválida",IF(AND(ISNUMBER($H74),$H74&gt;'Resumo'!$B$3),"Data de revisão futura",IF($G74&lt;&gt;"Classificação adotada","Pendente de classificação",IF($H74="","Revisão sem data",IF($J74&lt;'Resumo'!$B$3,"Revisão vencida",IF($J74&lt;='Resumo'!$B$3+'Instruções'!$B$16,"Revisão próxima","Em dia"))))))))))</f>
        <v/>
      </c>
      <c r="M74" s="21" t="n"/>
      <c r="N74" s="23">
        <f>IF($A74="","",IF(COUNTIFS('Histórico de Revisões'!$B$6:$B$305,$A74,'Histórico de Revisões'!$C$6:$C$305,"&gt;0")=0,"",SUMPRODUCT(MAX(IFERROR(('Histórico de Revisões'!$B$6:$B$305=$A74)*'Histórico de Revisões'!$C$6:$C$305,0)))))</f>
        <v/>
      </c>
      <c r="O74" s="25">
        <f>IF($A74="","",IF($N74="",IF(OR($G74="Classificação adotada",$H74&lt;&gt;""),"Sem histórico","Não aplicável"),IF($H74="","Data da matriz ausente",IF($H74=$N74,"OK","Divergência de data"))))</f>
        <v/>
      </c>
      <c r="P74" s="24">
        <f>IF($A74="","",IF(OR($L74="NCM em formato inválido",$L74="Data de revisão inválida",$L74="Data de revisão futura"),1,IF($L74="Revisão vencida",2,IF($L74="Preenchimento incompleto",3,IF($L74="Pendente de classificação",4,IF($L74="Revisão sem data",5,IF($L74="Revisão próxima",6,99)))))))</f>
        <v/>
      </c>
      <c r="Q74" s="24">
        <f>IF(OR($A74="",$P74=99),"",$P74*1000+ROW())</f>
        <v/>
      </c>
    </row>
    <row r="75" ht="22" customHeight="1">
      <c r="A75" s="20" t="n"/>
      <c r="B75" s="21" t="n"/>
      <c r="C75" s="20" t="n"/>
      <c r="D75" s="20" t="n"/>
      <c r="E75" s="21" t="n"/>
      <c r="F75" s="21" t="n"/>
      <c r="G75" s="21" t="n"/>
      <c r="H75" s="22" t="n"/>
      <c r="I75" s="21" t="n"/>
      <c r="J75" s="23">
        <f>IF($A75="","",IF(OR($H75="",NOT(ISNUMBER($H75))),"",$H75+'Instruções'!$B$15))</f>
        <v/>
      </c>
      <c r="K75" s="24">
        <f>IF($A75="","",IF(OR($J75="",NOT(ISNUMBER($J75))),"",$J75-'Resumo'!$B$3))</f>
        <v/>
      </c>
      <c r="L75" s="25">
        <f>IF($A75="","",IF(OR(LEN(TRIM($A75))=0,LEN(TRIM($B75))=0,$G75="",AND($C75="",$D75="")),"Preenchimento incompleto",IF(OR(AND($C75&lt;&gt;"",NOT(AND(ISTEXT($C75),LEN($C75)=8,IFERROR(TEXT(VALUE($C75),"00000000")=$C75,FALSE)))),AND($D75&lt;&gt;"",NOT(AND(ISTEXT($D75),LEN($D75)=8,IFERROR(TEXT(VALUE($D75),"00000000")=$D75,FALSE))))),"NCM em formato inválido",IF(AND($G75="Classificação adotada",OR($D75="",$E75="",LEN(TRIM($F75))=0,$I75="")),"Preenchimento incompleto",IF(AND($H75&lt;&gt;"",NOT(ISNUMBER($H75))),"Data de revisão inválida",IF(AND(ISNUMBER($H75),$H75&gt;'Resumo'!$B$3),"Data de revisão futura",IF($G75&lt;&gt;"Classificação adotada","Pendente de classificação",IF($H75="","Revisão sem data",IF($J75&lt;'Resumo'!$B$3,"Revisão vencida",IF($J75&lt;='Resumo'!$B$3+'Instruções'!$B$16,"Revisão próxima","Em dia"))))))))))</f>
        <v/>
      </c>
      <c r="M75" s="21" t="n"/>
      <c r="N75" s="23">
        <f>IF($A75="","",IF(COUNTIFS('Histórico de Revisões'!$B$6:$B$305,$A75,'Histórico de Revisões'!$C$6:$C$305,"&gt;0")=0,"",SUMPRODUCT(MAX(IFERROR(('Histórico de Revisões'!$B$6:$B$305=$A75)*'Histórico de Revisões'!$C$6:$C$305,0)))))</f>
        <v/>
      </c>
      <c r="O75" s="25">
        <f>IF($A75="","",IF($N75="",IF(OR($G75="Classificação adotada",$H75&lt;&gt;""),"Sem histórico","Não aplicável"),IF($H75="","Data da matriz ausente",IF($H75=$N75,"OK","Divergência de data"))))</f>
        <v/>
      </c>
      <c r="P75" s="24">
        <f>IF($A75="","",IF(OR($L75="NCM em formato inválido",$L75="Data de revisão inválida",$L75="Data de revisão futura"),1,IF($L75="Revisão vencida",2,IF($L75="Preenchimento incompleto",3,IF($L75="Pendente de classificação",4,IF($L75="Revisão sem data",5,IF($L75="Revisão próxima",6,99)))))))</f>
        <v/>
      </c>
      <c r="Q75" s="24">
        <f>IF(OR($A75="",$P75=99),"",$P75*1000+ROW())</f>
        <v/>
      </c>
    </row>
    <row r="76" ht="22" customHeight="1">
      <c r="A76" s="20" t="n"/>
      <c r="B76" s="21" t="n"/>
      <c r="C76" s="20" t="n"/>
      <c r="D76" s="20" t="n"/>
      <c r="E76" s="21" t="n"/>
      <c r="F76" s="21" t="n"/>
      <c r="G76" s="21" t="n"/>
      <c r="H76" s="22" t="n"/>
      <c r="I76" s="21" t="n"/>
      <c r="J76" s="23">
        <f>IF($A76="","",IF(OR($H76="",NOT(ISNUMBER($H76))),"",$H76+'Instruções'!$B$15))</f>
        <v/>
      </c>
      <c r="K76" s="24">
        <f>IF($A76="","",IF(OR($J76="",NOT(ISNUMBER($J76))),"",$J76-'Resumo'!$B$3))</f>
        <v/>
      </c>
      <c r="L76" s="25">
        <f>IF($A76="","",IF(OR(LEN(TRIM($A76))=0,LEN(TRIM($B76))=0,$G76="",AND($C76="",$D76="")),"Preenchimento incompleto",IF(OR(AND($C76&lt;&gt;"",NOT(AND(ISTEXT($C76),LEN($C76)=8,IFERROR(TEXT(VALUE($C76),"00000000")=$C76,FALSE)))),AND($D76&lt;&gt;"",NOT(AND(ISTEXT($D76),LEN($D76)=8,IFERROR(TEXT(VALUE($D76),"00000000")=$D76,FALSE))))),"NCM em formato inválido",IF(AND($G76="Classificação adotada",OR($D76="",$E76="",LEN(TRIM($F76))=0,$I76="")),"Preenchimento incompleto",IF(AND($H76&lt;&gt;"",NOT(ISNUMBER($H76))),"Data de revisão inválida",IF(AND(ISNUMBER($H76),$H76&gt;'Resumo'!$B$3),"Data de revisão futura",IF($G76&lt;&gt;"Classificação adotada","Pendente de classificação",IF($H76="","Revisão sem data",IF($J76&lt;'Resumo'!$B$3,"Revisão vencida",IF($J76&lt;='Resumo'!$B$3+'Instruções'!$B$16,"Revisão próxima","Em dia"))))))))))</f>
        <v/>
      </c>
      <c r="M76" s="21" t="n"/>
      <c r="N76" s="23">
        <f>IF($A76="","",IF(COUNTIFS('Histórico de Revisões'!$B$6:$B$305,$A76,'Histórico de Revisões'!$C$6:$C$305,"&gt;0")=0,"",SUMPRODUCT(MAX(IFERROR(('Histórico de Revisões'!$B$6:$B$305=$A76)*'Histórico de Revisões'!$C$6:$C$305,0)))))</f>
        <v/>
      </c>
      <c r="O76" s="25">
        <f>IF($A76="","",IF($N76="",IF(OR($G76="Classificação adotada",$H76&lt;&gt;""),"Sem histórico","Não aplicável"),IF($H76="","Data da matriz ausente",IF($H76=$N76,"OK","Divergência de data"))))</f>
        <v/>
      </c>
      <c r="P76" s="24">
        <f>IF($A76="","",IF(OR($L76="NCM em formato inválido",$L76="Data de revisão inválida",$L76="Data de revisão futura"),1,IF($L76="Revisão vencida",2,IF($L76="Preenchimento incompleto",3,IF($L76="Pendente de classificação",4,IF($L76="Revisão sem data",5,IF($L76="Revisão próxima",6,99)))))))</f>
        <v/>
      </c>
      <c r="Q76" s="24">
        <f>IF(OR($A76="",$P76=99),"",$P76*1000+ROW())</f>
        <v/>
      </c>
    </row>
    <row r="77" ht="22" customHeight="1">
      <c r="A77" s="20" t="n"/>
      <c r="B77" s="21" t="n"/>
      <c r="C77" s="20" t="n"/>
      <c r="D77" s="20" t="n"/>
      <c r="E77" s="21" t="n"/>
      <c r="F77" s="21" t="n"/>
      <c r="G77" s="21" t="n"/>
      <c r="H77" s="22" t="n"/>
      <c r="I77" s="21" t="n"/>
      <c r="J77" s="23">
        <f>IF($A77="","",IF(OR($H77="",NOT(ISNUMBER($H77))),"",$H77+'Instruções'!$B$15))</f>
        <v/>
      </c>
      <c r="K77" s="24">
        <f>IF($A77="","",IF(OR($J77="",NOT(ISNUMBER($J77))),"",$J77-'Resumo'!$B$3))</f>
        <v/>
      </c>
      <c r="L77" s="25">
        <f>IF($A77="","",IF(OR(LEN(TRIM($A77))=0,LEN(TRIM($B77))=0,$G77="",AND($C77="",$D77="")),"Preenchimento incompleto",IF(OR(AND($C77&lt;&gt;"",NOT(AND(ISTEXT($C77),LEN($C77)=8,IFERROR(TEXT(VALUE($C77),"00000000")=$C77,FALSE)))),AND($D77&lt;&gt;"",NOT(AND(ISTEXT($D77),LEN($D77)=8,IFERROR(TEXT(VALUE($D77),"00000000")=$D77,FALSE))))),"NCM em formato inválido",IF(AND($G77="Classificação adotada",OR($D77="",$E77="",LEN(TRIM($F77))=0,$I77="")),"Preenchimento incompleto",IF(AND($H77&lt;&gt;"",NOT(ISNUMBER($H77))),"Data de revisão inválida",IF(AND(ISNUMBER($H77),$H77&gt;'Resumo'!$B$3),"Data de revisão futura",IF($G77&lt;&gt;"Classificação adotada","Pendente de classificação",IF($H77="","Revisão sem data",IF($J77&lt;'Resumo'!$B$3,"Revisão vencida",IF($J77&lt;='Resumo'!$B$3+'Instruções'!$B$16,"Revisão próxima","Em dia"))))))))))</f>
        <v/>
      </c>
      <c r="M77" s="21" t="n"/>
      <c r="N77" s="23">
        <f>IF($A77="","",IF(COUNTIFS('Histórico de Revisões'!$B$6:$B$305,$A77,'Histórico de Revisões'!$C$6:$C$305,"&gt;0")=0,"",SUMPRODUCT(MAX(IFERROR(('Histórico de Revisões'!$B$6:$B$305=$A77)*'Histórico de Revisões'!$C$6:$C$305,0)))))</f>
        <v/>
      </c>
      <c r="O77" s="25">
        <f>IF($A77="","",IF($N77="",IF(OR($G77="Classificação adotada",$H77&lt;&gt;""),"Sem histórico","Não aplicável"),IF($H77="","Data da matriz ausente",IF($H77=$N77,"OK","Divergência de data"))))</f>
        <v/>
      </c>
      <c r="P77" s="24">
        <f>IF($A77="","",IF(OR($L77="NCM em formato inválido",$L77="Data de revisão inválida",$L77="Data de revisão futura"),1,IF($L77="Revisão vencida",2,IF($L77="Preenchimento incompleto",3,IF($L77="Pendente de classificação",4,IF($L77="Revisão sem data",5,IF($L77="Revisão próxima",6,99)))))))</f>
        <v/>
      </c>
      <c r="Q77" s="24">
        <f>IF(OR($A77="",$P77=99),"",$P77*1000+ROW())</f>
        <v/>
      </c>
    </row>
    <row r="78" ht="22" customHeight="1">
      <c r="A78" s="20" t="n"/>
      <c r="B78" s="21" t="n"/>
      <c r="C78" s="20" t="n"/>
      <c r="D78" s="20" t="n"/>
      <c r="E78" s="21" t="n"/>
      <c r="F78" s="21" t="n"/>
      <c r="G78" s="21" t="n"/>
      <c r="H78" s="22" t="n"/>
      <c r="I78" s="21" t="n"/>
      <c r="J78" s="23">
        <f>IF($A78="","",IF(OR($H78="",NOT(ISNUMBER($H78))),"",$H78+'Instruções'!$B$15))</f>
        <v/>
      </c>
      <c r="K78" s="24">
        <f>IF($A78="","",IF(OR($J78="",NOT(ISNUMBER($J78))),"",$J78-'Resumo'!$B$3))</f>
        <v/>
      </c>
      <c r="L78" s="25">
        <f>IF($A78="","",IF(OR(LEN(TRIM($A78))=0,LEN(TRIM($B78))=0,$G78="",AND($C78="",$D78="")),"Preenchimento incompleto",IF(OR(AND($C78&lt;&gt;"",NOT(AND(ISTEXT($C78),LEN($C78)=8,IFERROR(TEXT(VALUE($C78),"00000000")=$C78,FALSE)))),AND($D78&lt;&gt;"",NOT(AND(ISTEXT($D78),LEN($D78)=8,IFERROR(TEXT(VALUE($D78),"00000000")=$D78,FALSE))))),"NCM em formato inválido",IF(AND($G78="Classificação adotada",OR($D78="",$E78="",LEN(TRIM($F78))=0,$I78="")),"Preenchimento incompleto",IF(AND($H78&lt;&gt;"",NOT(ISNUMBER($H78))),"Data de revisão inválida",IF(AND(ISNUMBER($H78),$H78&gt;'Resumo'!$B$3),"Data de revisão futura",IF($G78&lt;&gt;"Classificação adotada","Pendente de classificação",IF($H78="","Revisão sem data",IF($J78&lt;'Resumo'!$B$3,"Revisão vencida",IF($J78&lt;='Resumo'!$B$3+'Instruções'!$B$16,"Revisão próxima","Em dia"))))))))))</f>
        <v/>
      </c>
      <c r="M78" s="21" t="n"/>
      <c r="N78" s="23">
        <f>IF($A78="","",IF(COUNTIFS('Histórico de Revisões'!$B$6:$B$305,$A78,'Histórico de Revisões'!$C$6:$C$305,"&gt;0")=0,"",SUMPRODUCT(MAX(IFERROR(('Histórico de Revisões'!$B$6:$B$305=$A78)*'Histórico de Revisões'!$C$6:$C$305,0)))))</f>
        <v/>
      </c>
      <c r="O78" s="25">
        <f>IF($A78="","",IF($N78="",IF(OR($G78="Classificação adotada",$H78&lt;&gt;""),"Sem histórico","Não aplicável"),IF($H78="","Data da matriz ausente",IF($H78=$N78,"OK","Divergência de data"))))</f>
        <v/>
      </c>
      <c r="P78" s="24">
        <f>IF($A78="","",IF(OR($L78="NCM em formato inválido",$L78="Data de revisão inválida",$L78="Data de revisão futura"),1,IF($L78="Revisão vencida",2,IF($L78="Preenchimento incompleto",3,IF($L78="Pendente de classificação",4,IF($L78="Revisão sem data",5,IF($L78="Revisão próxima",6,99)))))))</f>
        <v/>
      </c>
      <c r="Q78" s="24">
        <f>IF(OR($A78="",$P78=99),"",$P78*1000+ROW())</f>
        <v/>
      </c>
    </row>
    <row r="79" ht="22" customHeight="1">
      <c r="A79" s="20" t="n"/>
      <c r="B79" s="21" t="n"/>
      <c r="C79" s="20" t="n"/>
      <c r="D79" s="20" t="n"/>
      <c r="E79" s="21" t="n"/>
      <c r="F79" s="21" t="n"/>
      <c r="G79" s="21" t="n"/>
      <c r="H79" s="22" t="n"/>
      <c r="I79" s="21" t="n"/>
      <c r="J79" s="23">
        <f>IF($A79="","",IF(OR($H79="",NOT(ISNUMBER($H79))),"",$H79+'Instruções'!$B$15))</f>
        <v/>
      </c>
      <c r="K79" s="24">
        <f>IF($A79="","",IF(OR($J79="",NOT(ISNUMBER($J79))),"",$J79-'Resumo'!$B$3))</f>
        <v/>
      </c>
      <c r="L79" s="25">
        <f>IF($A79="","",IF(OR(LEN(TRIM($A79))=0,LEN(TRIM($B79))=0,$G79="",AND($C79="",$D79="")),"Preenchimento incompleto",IF(OR(AND($C79&lt;&gt;"",NOT(AND(ISTEXT($C79),LEN($C79)=8,IFERROR(TEXT(VALUE($C79),"00000000")=$C79,FALSE)))),AND($D79&lt;&gt;"",NOT(AND(ISTEXT($D79),LEN($D79)=8,IFERROR(TEXT(VALUE($D79),"00000000")=$D79,FALSE))))),"NCM em formato inválido",IF(AND($G79="Classificação adotada",OR($D79="",$E79="",LEN(TRIM($F79))=0,$I79="")),"Preenchimento incompleto",IF(AND($H79&lt;&gt;"",NOT(ISNUMBER($H79))),"Data de revisão inválida",IF(AND(ISNUMBER($H79),$H79&gt;'Resumo'!$B$3),"Data de revisão futura",IF($G79&lt;&gt;"Classificação adotada","Pendente de classificação",IF($H79="","Revisão sem data",IF($J79&lt;'Resumo'!$B$3,"Revisão vencida",IF($J79&lt;='Resumo'!$B$3+'Instruções'!$B$16,"Revisão próxima","Em dia"))))))))))</f>
        <v/>
      </c>
      <c r="M79" s="21" t="n"/>
      <c r="N79" s="23">
        <f>IF($A79="","",IF(COUNTIFS('Histórico de Revisões'!$B$6:$B$305,$A79,'Histórico de Revisões'!$C$6:$C$305,"&gt;0")=0,"",SUMPRODUCT(MAX(IFERROR(('Histórico de Revisões'!$B$6:$B$305=$A79)*'Histórico de Revisões'!$C$6:$C$305,0)))))</f>
        <v/>
      </c>
      <c r="O79" s="25">
        <f>IF($A79="","",IF($N79="",IF(OR($G79="Classificação adotada",$H79&lt;&gt;""),"Sem histórico","Não aplicável"),IF($H79="","Data da matriz ausente",IF($H79=$N79,"OK","Divergência de data"))))</f>
        <v/>
      </c>
      <c r="P79" s="24">
        <f>IF($A79="","",IF(OR($L79="NCM em formato inválido",$L79="Data de revisão inválida",$L79="Data de revisão futura"),1,IF($L79="Revisão vencida",2,IF($L79="Preenchimento incompleto",3,IF($L79="Pendente de classificação",4,IF($L79="Revisão sem data",5,IF($L79="Revisão próxima",6,99)))))))</f>
        <v/>
      </c>
      <c r="Q79" s="24">
        <f>IF(OR($A79="",$P79=99),"",$P79*1000+ROW())</f>
        <v/>
      </c>
    </row>
    <row r="80" ht="22" customHeight="1">
      <c r="A80" s="20" t="n"/>
      <c r="B80" s="21" t="n"/>
      <c r="C80" s="20" t="n"/>
      <c r="D80" s="20" t="n"/>
      <c r="E80" s="21" t="n"/>
      <c r="F80" s="21" t="n"/>
      <c r="G80" s="21" t="n"/>
      <c r="H80" s="22" t="n"/>
      <c r="I80" s="21" t="n"/>
      <c r="J80" s="23">
        <f>IF($A80="","",IF(OR($H80="",NOT(ISNUMBER($H80))),"",$H80+'Instruções'!$B$15))</f>
        <v/>
      </c>
      <c r="K80" s="24">
        <f>IF($A80="","",IF(OR($J80="",NOT(ISNUMBER($J80))),"",$J80-'Resumo'!$B$3))</f>
        <v/>
      </c>
      <c r="L80" s="25">
        <f>IF($A80="","",IF(OR(LEN(TRIM($A80))=0,LEN(TRIM($B80))=0,$G80="",AND($C80="",$D80="")),"Preenchimento incompleto",IF(OR(AND($C80&lt;&gt;"",NOT(AND(ISTEXT($C80),LEN($C80)=8,IFERROR(TEXT(VALUE($C80),"00000000")=$C80,FALSE)))),AND($D80&lt;&gt;"",NOT(AND(ISTEXT($D80),LEN($D80)=8,IFERROR(TEXT(VALUE($D80),"00000000")=$D80,FALSE))))),"NCM em formato inválido",IF(AND($G80="Classificação adotada",OR($D80="",$E80="",LEN(TRIM($F80))=0,$I80="")),"Preenchimento incompleto",IF(AND($H80&lt;&gt;"",NOT(ISNUMBER($H80))),"Data de revisão inválida",IF(AND(ISNUMBER($H80),$H80&gt;'Resumo'!$B$3),"Data de revisão futura",IF($G80&lt;&gt;"Classificação adotada","Pendente de classificação",IF($H80="","Revisão sem data",IF($J80&lt;'Resumo'!$B$3,"Revisão vencida",IF($J80&lt;='Resumo'!$B$3+'Instruções'!$B$16,"Revisão próxima","Em dia"))))))))))</f>
        <v/>
      </c>
      <c r="M80" s="21" t="n"/>
      <c r="N80" s="23">
        <f>IF($A80="","",IF(COUNTIFS('Histórico de Revisões'!$B$6:$B$305,$A80,'Histórico de Revisões'!$C$6:$C$305,"&gt;0")=0,"",SUMPRODUCT(MAX(IFERROR(('Histórico de Revisões'!$B$6:$B$305=$A80)*'Histórico de Revisões'!$C$6:$C$305,0)))))</f>
        <v/>
      </c>
      <c r="O80" s="25">
        <f>IF($A80="","",IF($N80="",IF(OR($G80="Classificação adotada",$H80&lt;&gt;""),"Sem histórico","Não aplicável"),IF($H80="","Data da matriz ausente",IF($H80=$N80,"OK","Divergência de data"))))</f>
        <v/>
      </c>
      <c r="P80" s="24">
        <f>IF($A80="","",IF(OR($L80="NCM em formato inválido",$L80="Data de revisão inválida",$L80="Data de revisão futura"),1,IF($L80="Revisão vencida",2,IF($L80="Preenchimento incompleto",3,IF($L80="Pendente de classificação",4,IF($L80="Revisão sem data",5,IF($L80="Revisão próxima",6,99)))))))</f>
        <v/>
      </c>
      <c r="Q80" s="24">
        <f>IF(OR($A80="",$P80=99),"",$P80*1000+ROW())</f>
        <v/>
      </c>
    </row>
    <row r="81" ht="22" customHeight="1">
      <c r="A81" s="20" t="n"/>
      <c r="B81" s="21" t="n"/>
      <c r="C81" s="20" t="n"/>
      <c r="D81" s="20" t="n"/>
      <c r="E81" s="21" t="n"/>
      <c r="F81" s="21" t="n"/>
      <c r="G81" s="21" t="n"/>
      <c r="H81" s="22" t="n"/>
      <c r="I81" s="21" t="n"/>
      <c r="J81" s="23">
        <f>IF($A81="","",IF(OR($H81="",NOT(ISNUMBER($H81))),"",$H81+'Instruções'!$B$15))</f>
        <v/>
      </c>
      <c r="K81" s="24">
        <f>IF($A81="","",IF(OR($J81="",NOT(ISNUMBER($J81))),"",$J81-'Resumo'!$B$3))</f>
        <v/>
      </c>
      <c r="L81" s="25">
        <f>IF($A81="","",IF(OR(LEN(TRIM($A81))=0,LEN(TRIM($B81))=0,$G81="",AND($C81="",$D81="")),"Preenchimento incompleto",IF(OR(AND($C81&lt;&gt;"",NOT(AND(ISTEXT($C81),LEN($C81)=8,IFERROR(TEXT(VALUE($C81),"00000000")=$C81,FALSE)))),AND($D81&lt;&gt;"",NOT(AND(ISTEXT($D81),LEN($D81)=8,IFERROR(TEXT(VALUE($D81),"00000000")=$D81,FALSE))))),"NCM em formato inválido",IF(AND($G81="Classificação adotada",OR($D81="",$E81="",LEN(TRIM($F81))=0,$I81="")),"Preenchimento incompleto",IF(AND($H81&lt;&gt;"",NOT(ISNUMBER($H81))),"Data de revisão inválida",IF(AND(ISNUMBER($H81),$H81&gt;'Resumo'!$B$3),"Data de revisão futura",IF($G81&lt;&gt;"Classificação adotada","Pendente de classificação",IF($H81="","Revisão sem data",IF($J81&lt;'Resumo'!$B$3,"Revisão vencida",IF($J81&lt;='Resumo'!$B$3+'Instruções'!$B$16,"Revisão próxima","Em dia"))))))))))</f>
        <v/>
      </c>
      <c r="M81" s="21" t="n"/>
      <c r="N81" s="23">
        <f>IF($A81="","",IF(COUNTIFS('Histórico de Revisões'!$B$6:$B$305,$A81,'Histórico de Revisões'!$C$6:$C$305,"&gt;0")=0,"",SUMPRODUCT(MAX(IFERROR(('Histórico de Revisões'!$B$6:$B$305=$A81)*'Histórico de Revisões'!$C$6:$C$305,0)))))</f>
        <v/>
      </c>
      <c r="O81" s="25">
        <f>IF($A81="","",IF($N81="",IF(OR($G81="Classificação adotada",$H81&lt;&gt;""),"Sem histórico","Não aplicável"),IF($H81="","Data da matriz ausente",IF($H81=$N81,"OK","Divergência de data"))))</f>
        <v/>
      </c>
      <c r="P81" s="24">
        <f>IF($A81="","",IF(OR($L81="NCM em formato inválido",$L81="Data de revisão inválida",$L81="Data de revisão futura"),1,IF($L81="Revisão vencida",2,IF($L81="Preenchimento incompleto",3,IF($L81="Pendente de classificação",4,IF($L81="Revisão sem data",5,IF($L81="Revisão próxima",6,99)))))))</f>
        <v/>
      </c>
      <c r="Q81" s="24">
        <f>IF(OR($A81="",$P81=99),"",$P81*1000+ROW())</f>
        <v/>
      </c>
    </row>
    <row r="82" ht="22" customHeight="1">
      <c r="A82" s="20" t="n"/>
      <c r="B82" s="21" t="n"/>
      <c r="C82" s="20" t="n"/>
      <c r="D82" s="20" t="n"/>
      <c r="E82" s="21" t="n"/>
      <c r="F82" s="21" t="n"/>
      <c r="G82" s="21" t="n"/>
      <c r="H82" s="22" t="n"/>
      <c r="I82" s="21" t="n"/>
      <c r="J82" s="23">
        <f>IF($A82="","",IF(OR($H82="",NOT(ISNUMBER($H82))),"",$H82+'Instruções'!$B$15))</f>
        <v/>
      </c>
      <c r="K82" s="24">
        <f>IF($A82="","",IF(OR($J82="",NOT(ISNUMBER($J82))),"",$J82-'Resumo'!$B$3))</f>
        <v/>
      </c>
      <c r="L82" s="25">
        <f>IF($A82="","",IF(OR(LEN(TRIM($A82))=0,LEN(TRIM($B82))=0,$G82="",AND($C82="",$D82="")),"Preenchimento incompleto",IF(OR(AND($C82&lt;&gt;"",NOT(AND(ISTEXT($C82),LEN($C82)=8,IFERROR(TEXT(VALUE($C82),"00000000")=$C82,FALSE)))),AND($D82&lt;&gt;"",NOT(AND(ISTEXT($D82),LEN($D82)=8,IFERROR(TEXT(VALUE($D82),"00000000")=$D82,FALSE))))),"NCM em formato inválido",IF(AND($G82="Classificação adotada",OR($D82="",$E82="",LEN(TRIM($F82))=0,$I82="")),"Preenchimento incompleto",IF(AND($H82&lt;&gt;"",NOT(ISNUMBER($H82))),"Data de revisão inválida",IF(AND(ISNUMBER($H82),$H82&gt;'Resumo'!$B$3),"Data de revisão futura",IF($G82&lt;&gt;"Classificação adotada","Pendente de classificação",IF($H82="","Revisão sem data",IF($J82&lt;'Resumo'!$B$3,"Revisão vencida",IF($J82&lt;='Resumo'!$B$3+'Instruções'!$B$16,"Revisão próxima","Em dia"))))))))))</f>
        <v/>
      </c>
      <c r="M82" s="21" t="n"/>
      <c r="N82" s="23">
        <f>IF($A82="","",IF(COUNTIFS('Histórico de Revisões'!$B$6:$B$305,$A82,'Histórico de Revisões'!$C$6:$C$305,"&gt;0")=0,"",SUMPRODUCT(MAX(IFERROR(('Histórico de Revisões'!$B$6:$B$305=$A82)*'Histórico de Revisões'!$C$6:$C$305,0)))))</f>
        <v/>
      </c>
      <c r="O82" s="25">
        <f>IF($A82="","",IF($N82="",IF(OR($G82="Classificação adotada",$H82&lt;&gt;""),"Sem histórico","Não aplicável"),IF($H82="","Data da matriz ausente",IF($H82=$N82,"OK","Divergência de data"))))</f>
        <v/>
      </c>
      <c r="P82" s="24">
        <f>IF($A82="","",IF(OR($L82="NCM em formato inválido",$L82="Data de revisão inválida",$L82="Data de revisão futura"),1,IF($L82="Revisão vencida",2,IF($L82="Preenchimento incompleto",3,IF($L82="Pendente de classificação",4,IF($L82="Revisão sem data",5,IF($L82="Revisão próxima",6,99)))))))</f>
        <v/>
      </c>
      <c r="Q82" s="24">
        <f>IF(OR($A82="",$P82=99),"",$P82*1000+ROW())</f>
        <v/>
      </c>
    </row>
    <row r="83" ht="22" customHeight="1">
      <c r="A83" s="20" t="n"/>
      <c r="B83" s="21" t="n"/>
      <c r="C83" s="20" t="n"/>
      <c r="D83" s="20" t="n"/>
      <c r="E83" s="21" t="n"/>
      <c r="F83" s="21" t="n"/>
      <c r="G83" s="21" t="n"/>
      <c r="H83" s="22" t="n"/>
      <c r="I83" s="21" t="n"/>
      <c r="J83" s="23">
        <f>IF($A83="","",IF(OR($H83="",NOT(ISNUMBER($H83))),"",$H83+'Instruções'!$B$15))</f>
        <v/>
      </c>
      <c r="K83" s="24">
        <f>IF($A83="","",IF(OR($J83="",NOT(ISNUMBER($J83))),"",$J83-'Resumo'!$B$3))</f>
        <v/>
      </c>
      <c r="L83" s="25">
        <f>IF($A83="","",IF(OR(LEN(TRIM($A83))=0,LEN(TRIM($B83))=0,$G83="",AND($C83="",$D83="")),"Preenchimento incompleto",IF(OR(AND($C83&lt;&gt;"",NOT(AND(ISTEXT($C83),LEN($C83)=8,IFERROR(TEXT(VALUE($C83),"00000000")=$C83,FALSE)))),AND($D83&lt;&gt;"",NOT(AND(ISTEXT($D83),LEN($D83)=8,IFERROR(TEXT(VALUE($D83),"00000000")=$D83,FALSE))))),"NCM em formato inválido",IF(AND($G83="Classificação adotada",OR($D83="",$E83="",LEN(TRIM($F83))=0,$I83="")),"Preenchimento incompleto",IF(AND($H83&lt;&gt;"",NOT(ISNUMBER($H83))),"Data de revisão inválida",IF(AND(ISNUMBER($H83),$H83&gt;'Resumo'!$B$3),"Data de revisão futura",IF($G83&lt;&gt;"Classificação adotada","Pendente de classificação",IF($H83="","Revisão sem data",IF($J83&lt;'Resumo'!$B$3,"Revisão vencida",IF($J83&lt;='Resumo'!$B$3+'Instruções'!$B$16,"Revisão próxima","Em dia"))))))))))</f>
        <v/>
      </c>
      <c r="M83" s="21" t="n"/>
      <c r="N83" s="23">
        <f>IF($A83="","",IF(COUNTIFS('Histórico de Revisões'!$B$6:$B$305,$A83,'Histórico de Revisões'!$C$6:$C$305,"&gt;0")=0,"",SUMPRODUCT(MAX(IFERROR(('Histórico de Revisões'!$B$6:$B$305=$A83)*'Histórico de Revisões'!$C$6:$C$305,0)))))</f>
        <v/>
      </c>
      <c r="O83" s="25">
        <f>IF($A83="","",IF($N83="",IF(OR($G83="Classificação adotada",$H83&lt;&gt;""),"Sem histórico","Não aplicável"),IF($H83="","Data da matriz ausente",IF($H83=$N83,"OK","Divergência de data"))))</f>
        <v/>
      </c>
      <c r="P83" s="24">
        <f>IF($A83="","",IF(OR($L83="NCM em formato inválido",$L83="Data de revisão inválida",$L83="Data de revisão futura"),1,IF($L83="Revisão vencida",2,IF($L83="Preenchimento incompleto",3,IF($L83="Pendente de classificação",4,IF($L83="Revisão sem data",5,IF($L83="Revisão próxima",6,99)))))))</f>
        <v/>
      </c>
      <c r="Q83" s="24">
        <f>IF(OR($A83="",$P83=99),"",$P83*1000+ROW())</f>
        <v/>
      </c>
    </row>
    <row r="84" ht="22" customHeight="1">
      <c r="A84" s="20" t="n"/>
      <c r="B84" s="21" t="n"/>
      <c r="C84" s="20" t="n"/>
      <c r="D84" s="20" t="n"/>
      <c r="E84" s="21" t="n"/>
      <c r="F84" s="21" t="n"/>
      <c r="G84" s="21" t="n"/>
      <c r="H84" s="22" t="n"/>
      <c r="I84" s="21" t="n"/>
      <c r="J84" s="23">
        <f>IF($A84="","",IF(OR($H84="",NOT(ISNUMBER($H84))),"",$H84+'Instruções'!$B$15))</f>
        <v/>
      </c>
      <c r="K84" s="24">
        <f>IF($A84="","",IF(OR($J84="",NOT(ISNUMBER($J84))),"",$J84-'Resumo'!$B$3))</f>
        <v/>
      </c>
      <c r="L84" s="25">
        <f>IF($A84="","",IF(OR(LEN(TRIM($A84))=0,LEN(TRIM($B84))=0,$G84="",AND($C84="",$D84="")),"Preenchimento incompleto",IF(OR(AND($C84&lt;&gt;"",NOT(AND(ISTEXT($C84),LEN($C84)=8,IFERROR(TEXT(VALUE($C84),"00000000")=$C84,FALSE)))),AND($D84&lt;&gt;"",NOT(AND(ISTEXT($D84),LEN($D84)=8,IFERROR(TEXT(VALUE($D84),"00000000")=$D84,FALSE))))),"NCM em formato inválido",IF(AND($G84="Classificação adotada",OR($D84="",$E84="",LEN(TRIM($F84))=0,$I84="")),"Preenchimento incompleto",IF(AND($H84&lt;&gt;"",NOT(ISNUMBER($H84))),"Data de revisão inválida",IF(AND(ISNUMBER($H84),$H84&gt;'Resumo'!$B$3),"Data de revisão futura",IF($G84&lt;&gt;"Classificação adotada","Pendente de classificação",IF($H84="","Revisão sem data",IF($J84&lt;'Resumo'!$B$3,"Revisão vencida",IF($J84&lt;='Resumo'!$B$3+'Instruções'!$B$16,"Revisão próxima","Em dia"))))))))))</f>
        <v/>
      </c>
      <c r="M84" s="21" t="n"/>
      <c r="N84" s="23">
        <f>IF($A84="","",IF(COUNTIFS('Histórico de Revisões'!$B$6:$B$305,$A84,'Histórico de Revisões'!$C$6:$C$305,"&gt;0")=0,"",SUMPRODUCT(MAX(IFERROR(('Histórico de Revisões'!$B$6:$B$305=$A84)*'Histórico de Revisões'!$C$6:$C$305,0)))))</f>
        <v/>
      </c>
      <c r="O84" s="25">
        <f>IF($A84="","",IF($N84="",IF(OR($G84="Classificação adotada",$H84&lt;&gt;""),"Sem histórico","Não aplicável"),IF($H84="","Data da matriz ausente",IF($H84=$N84,"OK","Divergência de data"))))</f>
        <v/>
      </c>
      <c r="P84" s="24">
        <f>IF($A84="","",IF(OR($L84="NCM em formato inválido",$L84="Data de revisão inválida",$L84="Data de revisão futura"),1,IF($L84="Revisão vencida",2,IF($L84="Preenchimento incompleto",3,IF($L84="Pendente de classificação",4,IF($L84="Revisão sem data",5,IF($L84="Revisão próxima",6,99)))))))</f>
        <v/>
      </c>
      <c r="Q84" s="24">
        <f>IF(OR($A84="",$P84=99),"",$P84*1000+ROW())</f>
        <v/>
      </c>
    </row>
    <row r="85" ht="22" customHeight="1">
      <c r="A85" s="20" t="n"/>
      <c r="B85" s="21" t="n"/>
      <c r="C85" s="20" t="n"/>
      <c r="D85" s="20" t="n"/>
      <c r="E85" s="21" t="n"/>
      <c r="F85" s="21" t="n"/>
      <c r="G85" s="21" t="n"/>
      <c r="H85" s="22" t="n"/>
      <c r="I85" s="21" t="n"/>
      <c r="J85" s="23">
        <f>IF($A85="","",IF(OR($H85="",NOT(ISNUMBER($H85))),"",$H85+'Instruções'!$B$15))</f>
        <v/>
      </c>
      <c r="K85" s="24">
        <f>IF($A85="","",IF(OR($J85="",NOT(ISNUMBER($J85))),"",$J85-'Resumo'!$B$3))</f>
        <v/>
      </c>
      <c r="L85" s="25">
        <f>IF($A85="","",IF(OR(LEN(TRIM($A85))=0,LEN(TRIM($B85))=0,$G85="",AND($C85="",$D85="")),"Preenchimento incompleto",IF(OR(AND($C85&lt;&gt;"",NOT(AND(ISTEXT($C85),LEN($C85)=8,IFERROR(TEXT(VALUE($C85),"00000000")=$C85,FALSE)))),AND($D85&lt;&gt;"",NOT(AND(ISTEXT($D85),LEN($D85)=8,IFERROR(TEXT(VALUE($D85),"00000000")=$D85,FALSE))))),"NCM em formato inválido",IF(AND($G85="Classificação adotada",OR($D85="",$E85="",LEN(TRIM($F85))=0,$I85="")),"Preenchimento incompleto",IF(AND($H85&lt;&gt;"",NOT(ISNUMBER($H85))),"Data de revisão inválida",IF(AND(ISNUMBER($H85),$H85&gt;'Resumo'!$B$3),"Data de revisão futura",IF($G85&lt;&gt;"Classificação adotada","Pendente de classificação",IF($H85="","Revisão sem data",IF($J85&lt;'Resumo'!$B$3,"Revisão vencida",IF($J85&lt;='Resumo'!$B$3+'Instruções'!$B$16,"Revisão próxima","Em dia"))))))))))</f>
        <v/>
      </c>
      <c r="M85" s="21" t="n"/>
      <c r="N85" s="23">
        <f>IF($A85="","",IF(COUNTIFS('Histórico de Revisões'!$B$6:$B$305,$A85,'Histórico de Revisões'!$C$6:$C$305,"&gt;0")=0,"",SUMPRODUCT(MAX(IFERROR(('Histórico de Revisões'!$B$6:$B$305=$A85)*'Histórico de Revisões'!$C$6:$C$305,0)))))</f>
        <v/>
      </c>
      <c r="O85" s="25">
        <f>IF($A85="","",IF($N85="",IF(OR($G85="Classificação adotada",$H85&lt;&gt;""),"Sem histórico","Não aplicável"),IF($H85="","Data da matriz ausente",IF($H85=$N85,"OK","Divergência de data"))))</f>
        <v/>
      </c>
      <c r="P85" s="24">
        <f>IF($A85="","",IF(OR($L85="NCM em formato inválido",$L85="Data de revisão inválida",$L85="Data de revisão futura"),1,IF($L85="Revisão vencida",2,IF($L85="Preenchimento incompleto",3,IF($L85="Pendente de classificação",4,IF($L85="Revisão sem data",5,IF($L85="Revisão próxima",6,99)))))))</f>
        <v/>
      </c>
      <c r="Q85" s="24">
        <f>IF(OR($A85="",$P85=99),"",$P85*1000+ROW())</f>
        <v/>
      </c>
    </row>
    <row r="86" ht="22" customHeight="1">
      <c r="A86" s="20" t="n"/>
      <c r="B86" s="21" t="n"/>
      <c r="C86" s="20" t="n"/>
      <c r="D86" s="20" t="n"/>
      <c r="E86" s="21" t="n"/>
      <c r="F86" s="21" t="n"/>
      <c r="G86" s="21" t="n"/>
      <c r="H86" s="22" t="n"/>
      <c r="I86" s="21" t="n"/>
      <c r="J86" s="23">
        <f>IF($A86="","",IF(OR($H86="",NOT(ISNUMBER($H86))),"",$H86+'Instruções'!$B$15))</f>
        <v/>
      </c>
      <c r="K86" s="24">
        <f>IF($A86="","",IF(OR($J86="",NOT(ISNUMBER($J86))),"",$J86-'Resumo'!$B$3))</f>
        <v/>
      </c>
      <c r="L86" s="25">
        <f>IF($A86="","",IF(OR(LEN(TRIM($A86))=0,LEN(TRIM($B86))=0,$G86="",AND($C86="",$D86="")),"Preenchimento incompleto",IF(OR(AND($C86&lt;&gt;"",NOT(AND(ISTEXT($C86),LEN($C86)=8,IFERROR(TEXT(VALUE($C86),"00000000")=$C86,FALSE)))),AND($D86&lt;&gt;"",NOT(AND(ISTEXT($D86),LEN($D86)=8,IFERROR(TEXT(VALUE($D86),"00000000")=$D86,FALSE))))),"NCM em formato inválido",IF(AND($G86="Classificação adotada",OR($D86="",$E86="",LEN(TRIM($F86))=0,$I86="")),"Preenchimento incompleto",IF(AND($H86&lt;&gt;"",NOT(ISNUMBER($H86))),"Data de revisão inválida",IF(AND(ISNUMBER($H86),$H86&gt;'Resumo'!$B$3),"Data de revisão futura",IF($G86&lt;&gt;"Classificação adotada","Pendente de classificação",IF($H86="","Revisão sem data",IF($J86&lt;'Resumo'!$B$3,"Revisão vencida",IF($J86&lt;='Resumo'!$B$3+'Instruções'!$B$16,"Revisão próxima","Em dia"))))))))))</f>
        <v/>
      </c>
      <c r="M86" s="21" t="n"/>
      <c r="N86" s="23">
        <f>IF($A86="","",IF(COUNTIFS('Histórico de Revisões'!$B$6:$B$305,$A86,'Histórico de Revisões'!$C$6:$C$305,"&gt;0")=0,"",SUMPRODUCT(MAX(IFERROR(('Histórico de Revisões'!$B$6:$B$305=$A86)*'Histórico de Revisões'!$C$6:$C$305,0)))))</f>
        <v/>
      </c>
      <c r="O86" s="25">
        <f>IF($A86="","",IF($N86="",IF(OR($G86="Classificação adotada",$H86&lt;&gt;""),"Sem histórico","Não aplicável"),IF($H86="","Data da matriz ausente",IF($H86=$N86,"OK","Divergência de data"))))</f>
        <v/>
      </c>
      <c r="P86" s="24">
        <f>IF($A86="","",IF(OR($L86="NCM em formato inválido",$L86="Data de revisão inválida",$L86="Data de revisão futura"),1,IF($L86="Revisão vencida",2,IF($L86="Preenchimento incompleto",3,IF($L86="Pendente de classificação",4,IF($L86="Revisão sem data",5,IF($L86="Revisão próxima",6,99)))))))</f>
        <v/>
      </c>
      <c r="Q86" s="24">
        <f>IF(OR($A86="",$P86=99),"",$P86*1000+ROW())</f>
        <v/>
      </c>
    </row>
    <row r="87" ht="22" customHeight="1">
      <c r="A87" s="20" t="n"/>
      <c r="B87" s="21" t="n"/>
      <c r="C87" s="20" t="n"/>
      <c r="D87" s="20" t="n"/>
      <c r="E87" s="21" t="n"/>
      <c r="F87" s="21" t="n"/>
      <c r="G87" s="21" t="n"/>
      <c r="H87" s="22" t="n"/>
      <c r="I87" s="21" t="n"/>
      <c r="J87" s="23">
        <f>IF($A87="","",IF(OR($H87="",NOT(ISNUMBER($H87))),"",$H87+'Instruções'!$B$15))</f>
        <v/>
      </c>
      <c r="K87" s="24">
        <f>IF($A87="","",IF(OR($J87="",NOT(ISNUMBER($J87))),"",$J87-'Resumo'!$B$3))</f>
        <v/>
      </c>
      <c r="L87" s="25">
        <f>IF($A87="","",IF(OR(LEN(TRIM($A87))=0,LEN(TRIM($B87))=0,$G87="",AND($C87="",$D87="")),"Preenchimento incompleto",IF(OR(AND($C87&lt;&gt;"",NOT(AND(ISTEXT($C87),LEN($C87)=8,IFERROR(TEXT(VALUE($C87),"00000000")=$C87,FALSE)))),AND($D87&lt;&gt;"",NOT(AND(ISTEXT($D87),LEN($D87)=8,IFERROR(TEXT(VALUE($D87),"00000000")=$D87,FALSE))))),"NCM em formato inválido",IF(AND($G87="Classificação adotada",OR($D87="",$E87="",LEN(TRIM($F87))=0,$I87="")),"Preenchimento incompleto",IF(AND($H87&lt;&gt;"",NOT(ISNUMBER($H87))),"Data de revisão inválida",IF(AND(ISNUMBER($H87),$H87&gt;'Resumo'!$B$3),"Data de revisão futura",IF($G87&lt;&gt;"Classificação adotada","Pendente de classificação",IF($H87="","Revisão sem data",IF($J87&lt;'Resumo'!$B$3,"Revisão vencida",IF($J87&lt;='Resumo'!$B$3+'Instruções'!$B$16,"Revisão próxima","Em dia"))))))))))</f>
        <v/>
      </c>
      <c r="M87" s="21" t="n"/>
      <c r="N87" s="23">
        <f>IF($A87="","",IF(COUNTIFS('Histórico de Revisões'!$B$6:$B$305,$A87,'Histórico de Revisões'!$C$6:$C$305,"&gt;0")=0,"",SUMPRODUCT(MAX(IFERROR(('Histórico de Revisões'!$B$6:$B$305=$A87)*'Histórico de Revisões'!$C$6:$C$305,0)))))</f>
        <v/>
      </c>
      <c r="O87" s="25">
        <f>IF($A87="","",IF($N87="",IF(OR($G87="Classificação adotada",$H87&lt;&gt;""),"Sem histórico","Não aplicável"),IF($H87="","Data da matriz ausente",IF($H87=$N87,"OK","Divergência de data"))))</f>
        <v/>
      </c>
      <c r="P87" s="24">
        <f>IF($A87="","",IF(OR($L87="NCM em formato inválido",$L87="Data de revisão inválida",$L87="Data de revisão futura"),1,IF($L87="Revisão vencida",2,IF($L87="Preenchimento incompleto",3,IF($L87="Pendente de classificação",4,IF($L87="Revisão sem data",5,IF($L87="Revisão próxima",6,99)))))))</f>
        <v/>
      </c>
      <c r="Q87" s="24">
        <f>IF(OR($A87="",$P87=99),"",$P87*1000+ROW())</f>
        <v/>
      </c>
    </row>
    <row r="88" ht="22" customHeight="1">
      <c r="A88" s="20" t="n"/>
      <c r="B88" s="21" t="n"/>
      <c r="C88" s="20" t="n"/>
      <c r="D88" s="20" t="n"/>
      <c r="E88" s="21" t="n"/>
      <c r="F88" s="21" t="n"/>
      <c r="G88" s="21" t="n"/>
      <c r="H88" s="22" t="n"/>
      <c r="I88" s="21" t="n"/>
      <c r="J88" s="23">
        <f>IF($A88="","",IF(OR($H88="",NOT(ISNUMBER($H88))),"",$H88+'Instruções'!$B$15))</f>
        <v/>
      </c>
      <c r="K88" s="24">
        <f>IF($A88="","",IF(OR($J88="",NOT(ISNUMBER($J88))),"",$J88-'Resumo'!$B$3))</f>
        <v/>
      </c>
      <c r="L88" s="25">
        <f>IF($A88="","",IF(OR(LEN(TRIM($A88))=0,LEN(TRIM($B88))=0,$G88="",AND($C88="",$D88="")),"Preenchimento incompleto",IF(OR(AND($C88&lt;&gt;"",NOT(AND(ISTEXT($C88),LEN($C88)=8,IFERROR(TEXT(VALUE($C88),"00000000")=$C88,FALSE)))),AND($D88&lt;&gt;"",NOT(AND(ISTEXT($D88),LEN($D88)=8,IFERROR(TEXT(VALUE($D88),"00000000")=$D88,FALSE))))),"NCM em formato inválido",IF(AND($G88="Classificação adotada",OR($D88="",$E88="",LEN(TRIM($F88))=0,$I88="")),"Preenchimento incompleto",IF(AND($H88&lt;&gt;"",NOT(ISNUMBER($H88))),"Data de revisão inválida",IF(AND(ISNUMBER($H88),$H88&gt;'Resumo'!$B$3),"Data de revisão futura",IF($G88&lt;&gt;"Classificação adotada","Pendente de classificação",IF($H88="","Revisão sem data",IF($J88&lt;'Resumo'!$B$3,"Revisão vencida",IF($J88&lt;='Resumo'!$B$3+'Instruções'!$B$16,"Revisão próxima","Em dia"))))))))))</f>
        <v/>
      </c>
      <c r="M88" s="21" t="n"/>
      <c r="N88" s="23">
        <f>IF($A88="","",IF(COUNTIFS('Histórico de Revisões'!$B$6:$B$305,$A88,'Histórico de Revisões'!$C$6:$C$305,"&gt;0")=0,"",SUMPRODUCT(MAX(IFERROR(('Histórico de Revisões'!$B$6:$B$305=$A88)*'Histórico de Revisões'!$C$6:$C$305,0)))))</f>
        <v/>
      </c>
      <c r="O88" s="25">
        <f>IF($A88="","",IF($N88="",IF(OR($G88="Classificação adotada",$H88&lt;&gt;""),"Sem histórico","Não aplicável"),IF($H88="","Data da matriz ausente",IF($H88=$N88,"OK","Divergência de data"))))</f>
        <v/>
      </c>
      <c r="P88" s="24">
        <f>IF($A88="","",IF(OR($L88="NCM em formato inválido",$L88="Data de revisão inválida",$L88="Data de revisão futura"),1,IF($L88="Revisão vencida",2,IF($L88="Preenchimento incompleto",3,IF($L88="Pendente de classificação",4,IF($L88="Revisão sem data",5,IF($L88="Revisão próxima",6,99)))))))</f>
        <v/>
      </c>
      <c r="Q88" s="24">
        <f>IF(OR($A88="",$P88=99),"",$P88*1000+ROW())</f>
        <v/>
      </c>
    </row>
    <row r="89" ht="22" customHeight="1">
      <c r="A89" s="20" t="n"/>
      <c r="B89" s="21" t="n"/>
      <c r="C89" s="20" t="n"/>
      <c r="D89" s="20" t="n"/>
      <c r="E89" s="21" t="n"/>
      <c r="F89" s="21" t="n"/>
      <c r="G89" s="21" t="n"/>
      <c r="H89" s="22" t="n"/>
      <c r="I89" s="21" t="n"/>
      <c r="J89" s="23">
        <f>IF($A89="","",IF(OR($H89="",NOT(ISNUMBER($H89))),"",$H89+'Instruções'!$B$15))</f>
        <v/>
      </c>
      <c r="K89" s="24">
        <f>IF($A89="","",IF(OR($J89="",NOT(ISNUMBER($J89))),"",$J89-'Resumo'!$B$3))</f>
        <v/>
      </c>
      <c r="L89" s="25">
        <f>IF($A89="","",IF(OR(LEN(TRIM($A89))=0,LEN(TRIM($B89))=0,$G89="",AND($C89="",$D89="")),"Preenchimento incompleto",IF(OR(AND($C89&lt;&gt;"",NOT(AND(ISTEXT($C89),LEN($C89)=8,IFERROR(TEXT(VALUE($C89),"00000000")=$C89,FALSE)))),AND($D89&lt;&gt;"",NOT(AND(ISTEXT($D89),LEN($D89)=8,IFERROR(TEXT(VALUE($D89),"00000000")=$D89,FALSE))))),"NCM em formato inválido",IF(AND($G89="Classificação adotada",OR($D89="",$E89="",LEN(TRIM($F89))=0,$I89="")),"Preenchimento incompleto",IF(AND($H89&lt;&gt;"",NOT(ISNUMBER($H89))),"Data de revisão inválida",IF(AND(ISNUMBER($H89),$H89&gt;'Resumo'!$B$3),"Data de revisão futura",IF($G89&lt;&gt;"Classificação adotada","Pendente de classificação",IF($H89="","Revisão sem data",IF($J89&lt;'Resumo'!$B$3,"Revisão vencida",IF($J89&lt;='Resumo'!$B$3+'Instruções'!$B$16,"Revisão próxima","Em dia"))))))))))</f>
        <v/>
      </c>
      <c r="M89" s="21" t="n"/>
      <c r="N89" s="23">
        <f>IF($A89="","",IF(COUNTIFS('Histórico de Revisões'!$B$6:$B$305,$A89,'Histórico de Revisões'!$C$6:$C$305,"&gt;0")=0,"",SUMPRODUCT(MAX(IFERROR(('Histórico de Revisões'!$B$6:$B$305=$A89)*'Histórico de Revisões'!$C$6:$C$305,0)))))</f>
        <v/>
      </c>
      <c r="O89" s="25">
        <f>IF($A89="","",IF($N89="",IF(OR($G89="Classificação adotada",$H89&lt;&gt;""),"Sem histórico","Não aplicável"),IF($H89="","Data da matriz ausente",IF($H89=$N89,"OK","Divergência de data"))))</f>
        <v/>
      </c>
      <c r="P89" s="24">
        <f>IF($A89="","",IF(OR($L89="NCM em formato inválido",$L89="Data de revisão inválida",$L89="Data de revisão futura"),1,IF($L89="Revisão vencida",2,IF($L89="Preenchimento incompleto",3,IF($L89="Pendente de classificação",4,IF($L89="Revisão sem data",5,IF($L89="Revisão próxima",6,99)))))))</f>
        <v/>
      </c>
      <c r="Q89" s="24">
        <f>IF(OR($A89="",$P89=99),"",$P89*1000+ROW())</f>
        <v/>
      </c>
    </row>
    <row r="90" ht="22" customHeight="1">
      <c r="A90" s="20" t="n"/>
      <c r="B90" s="21" t="n"/>
      <c r="C90" s="20" t="n"/>
      <c r="D90" s="20" t="n"/>
      <c r="E90" s="21" t="n"/>
      <c r="F90" s="21" t="n"/>
      <c r="G90" s="21" t="n"/>
      <c r="H90" s="22" t="n"/>
      <c r="I90" s="21" t="n"/>
      <c r="J90" s="23">
        <f>IF($A90="","",IF(OR($H90="",NOT(ISNUMBER($H90))),"",$H90+'Instruções'!$B$15))</f>
        <v/>
      </c>
      <c r="K90" s="24">
        <f>IF($A90="","",IF(OR($J90="",NOT(ISNUMBER($J90))),"",$J90-'Resumo'!$B$3))</f>
        <v/>
      </c>
      <c r="L90" s="25">
        <f>IF($A90="","",IF(OR(LEN(TRIM($A90))=0,LEN(TRIM($B90))=0,$G90="",AND($C90="",$D90="")),"Preenchimento incompleto",IF(OR(AND($C90&lt;&gt;"",NOT(AND(ISTEXT($C90),LEN($C90)=8,IFERROR(TEXT(VALUE($C90),"00000000")=$C90,FALSE)))),AND($D90&lt;&gt;"",NOT(AND(ISTEXT($D90),LEN($D90)=8,IFERROR(TEXT(VALUE($D90),"00000000")=$D90,FALSE))))),"NCM em formato inválido",IF(AND($G90="Classificação adotada",OR($D90="",$E90="",LEN(TRIM($F90))=0,$I90="")),"Preenchimento incompleto",IF(AND($H90&lt;&gt;"",NOT(ISNUMBER($H90))),"Data de revisão inválida",IF(AND(ISNUMBER($H90),$H90&gt;'Resumo'!$B$3),"Data de revisão futura",IF($G90&lt;&gt;"Classificação adotada","Pendente de classificação",IF($H90="","Revisão sem data",IF($J90&lt;'Resumo'!$B$3,"Revisão vencida",IF($J90&lt;='Resumo'!$B$3+'Instruções'!$B$16,"Revisão próxima","Em dia"))))))))))</f>
        <v/>
      </c>
      <c r="M90" s="21" t="n"/>
      <c r="N90" s="23">
        <f>IF($A90="","",IF(COUNTIFS('Histórico de Revisões'!$B$6:$B$305,$A90,'Histórico de Revisões'!$C$6:$C$305,"&gt;0")=0,"",SUMPRODUCT(MAX(IFERROR(('Histórico de Revisões'!$B$6:$B$305=$A90)*'Histórico de Revisões'!$C$6:$C$305,0)))))</f>
        <v/>
      </c>
      <c r="O90" s="25">
        <f>IF($A90="","",IF($N90="",IF(OR($G90="Classificação adotada",$H90&lt;&gt;""),"Sem histórico","Não aplicável"),IF($H90="","Data da matriz ausente",IF($H90=$N90,"OK","Divergência de data"))))</f>
        <v/>
      </c>
      <c r="P90" s="24">
        <f>IF($A90="","",IF(OR($L90="NCM em formato inválido",$L90="Data de revisão inválida",$L90="Data de revisão futura"),1,IF($L90="Revisão vencida",2,IF($L90="Preenchimento incompleto",3,IF($L90="Pendente de classificação",4,IF($L90="Revisão sem data",5,IF($L90="Revisão próxima",6,99)))))))</f>
        <v/>
      </c>
      <c r="Q90" s="24">
        <f>IF(OR($A90="",$P90=99),"",$P90*1000+ROW())</f>
        <v/>
      </c>
    </row>
    <row r="91" ht="22" customHeight="1">
      <c r="A91" s="20" t="n"/>
      <c r="B91" s="21" t="n"/>
      <c r="C91" s="20" t="n"/>
      <c r="D91" s="20" t="n"/>
      <c r="E91" s="21" t="n"/>
      <c r="F91" s="21" t="n"/>
      <c r="G91" s="21" t="n"/>
      <c r="H91" s="22" t="n"/>
      <c r="I91" s="21" t="n"/>
      <c r="J91" s="23">
        <f>IF($A91="","",IF(OR($H91="",NOT(ISNUMBER($H91))),"",$H91+'Instruções'!$B$15))</f>
        <v/>
      </c>
      <c r="K91" s="24">
        <f>IF($A91="","",IF(OR($J91="",NOT(ISNUMBER($J91))),"",$J91-'Resumo'!$B$3))</f>
        <v/>
      </c>
      <c r="L91" s="25">
        <f>IF($A91="","",IF(OR(LEN(TRIM($A91))=0,LEN(TRIM($B91))=0,$G91="",AND($C91="",$D91="")),"Preenchimento incompleto",IF(OR(AND($C91&lt;&gt;"",NOT(AND(ISTEXT($C91),LEN($C91)=8,IFERROR(TEXT(VALUE($C91),"00000000")=$C91,FALSE)))),AND($D91&lt;&gt;"",NOT(AND(ISTEXT($D91),LEN($D91)=8,IFERROR(TEXT(VALUE($D91),"00000000")=$D91,FALSE))))),"NCM em formato inválido",IF(AND($G91="Classificação adotada",OR($D91="",$E91="",LEN(TRIM($F91))=0,$I91="")),"Preenchimento incompleto",IF(AND($H91&lt;&gt;"",NOT(ISNUMBER($H91))),"Data de revisão inválida",IF(AND(ISNUMBER($H91),$H91&gt;'Resumo'!$B$3),"Data de revisão futura",IF($G91&lt;&gt;"Classificação adotada","Pendente de classificação",IF($H91="","Revisão sem data",IF($J91&lt;'Resumo'!$B$3,"Revisão vencida",IF($J91&lt;='Resumo'!$B$3+'Instruções'!$B$16,"Revisão próxima","Em dia"))))))))))</f>
        <v/>
      </c>
      <c r="M91" s="21" t="n"/>
      <c r="N91" s="23">
        <f>IF($A91="","",IF(COUNTIFS('Histórico de Revisões'!$B$6:$B$305,$A91,'Histórico de Revisões'!$C$6:$C$305,"&gt;0")=0,"",SUMPRODUCT(MAX(IFERROR(('Histórico de Revisões'!$B$6:$B$305=$A91)*'Histórico de Revisões'!$C$6:$C$305,0)))))</f>
        <v/>
      </c>
      <c r="O91" s="25">
        <f>IF($A91="","",IF($N91="",IF(OR($G91="Classificação adotada",$H91&lt;&gt;""),"Sem histórico","Não aplicável"),IF($H91="","Data da matriz ausente",IF($H91=$N91,"OK","Divergência de data"))))</f>
        <v/>
      </c>
      <c r="P91" s="24">
        <f>IF($A91="","",IF(OR($L91="NCM em formato inválido",$L91="Data de revisão inválida",$L91="Data de revisão futura"),1,IF($L91="Revisão vencida",2,IF($L91="Preenchimento incompleto",3,IF($L91="Pendente de classificação",4,IF($L91="Revisão sem data",5,IF($L91="Revisão próxima",6,99)))))))</f>
        <v/>
      </c>
      <c r="Q91" s="24">
        <f>IF(OR($A91="",$P91=99),"",$P91*1000+ROW())</f>
        <v/>
      </c>
    </row>
    <row r="92" ht="22" customHeight="1">
      <c r="A92" s="20" t="n"/>
      <c r="B92" s="21" t="n"/>
      <c r="C92" s="20" t="n"/>
      <c r="D92" s="20" t="n"/>
      <c r="E92" s="21" t="n"/>
      <c r="F92" s="21" t="n"/>
      <c r="G92" s="21" t="n"/>
      <c r="H92" s="22" t="n"/>
      <c r="I92" s="21" t="n"/>
      <c r="J92" s="23">
        <f>IF($A92="","",IF(OR($H92="",NOT(ISNUMBER($H92))),"",$H92+'Instruções'!$B$15))</f>
        <v/>
      </c>
      <c r="K92" s="24">
        <f>IF($A92="","",IF(OR($J92="",NOT(ISNUMBER($J92))),"",$J92-'Resumo'!$B$3))</f>
        <v/>
      </c>
      <c r="L92" s="25">
        <f>IF($A92="","",IF(OR(LEN(TRIM($A92))=0,LEN(TRIM($B92))=0,$G92="",AND($C92="",$D92="")),"Preenchimento incompleto",IF(OR(AND($C92&lt;&gt;"",NOT(AND(ISTEXT($C92),LEN($C92)=8,IFERROR(TEXT(VALUE($C92),"00000000")=$C92,FALSE)))),AND($D92&lt;&gt;"",NOT(AND(ISTEXT($D92),LEN($D92)=8,IFERROR(TEXT(VALUE($D92),"00000000")=$D92,FALSE))))),"NCM em formato inválido",IF(AND($G92="Classificação adotada",OR($D92="",$E92="",LEN(TRIM($F92))=0,$I92="")),"Preenchimento incompleto",IF(AND($H92&lt;&gt;"",NOT(ISNUMBER($H92))),"Data de revisão inválida",IF(AND(ISNUMBER($H92),$H92&gt;'Resumo'!$B$3),"Data de revisão futura",IF($G92&lt;&gt;"Classificação adotada","Pendente de classificação",IF($H92="","Revisão sem data",IF($J92&lt;'Resumo'!$B$3,"Revisão vencida",IF($J92&lt;='Resumo'!$B$3+'Instruções'!$B$16,"Revisão próxima","Em dia"))))))))))</f>
        <v/>
      </c>
      <c r="M92" s="21" t="n"/>
      <c r="N92" s="23">
        <f>IF($A92="","",IF(COUNTIFS('Histórico de Revisões'!$B$6:$B$305,$A92,'Histórico de Revisões'!$C$6:$C$305,"&gt;0")=0,"",SUMPRODUCT(MAX(IFERROR(('Histórico de Revisões'!$B$6:$B$305=$A92)*'Histórico de Revisões'!$C$6:$C$305,0)))))</f>
        <v/>
      </c>
      <c r="O92" s="25">
        <f>IF($A92="","",IF($N92="",IF(OR($G92="Classificação adotada",$H92&lt;&gt;""),"Sem histórico","Não aplicável"),IF($H92="","Data da matriz ausente",IF($H92=$N92,"OK","Divergência de data"))))</f>
        <v/>
      </c>
      <c r="P92" s="24">
        <f>IF($A92="","",IF(OR($L92="NCM em formato inválido",$L92="Data de revisão inválida",$L92="Data de revisão futura"),1,IF($L92="Revisão vencida",2,IF($L92="Preenchimento incompleto",3,IF($L92="Pendente de classificação",4,IF($L92="Revisão sem data",5,IF($L92="Revisão próxima",6,99)))))))</f>
        <v/>
      </c>
      <c r="Q92" s="24">
        <f>IF(OR($A92="",$P92=99),"",$P92*1000+ROW())</f>
        <v/>
      </c>
    </row>
    <row r="93" ht="22" customHeight="1">
      <c r="A93" s="20" t="n"/>
      <c r="B93" s="21" t="n"/>
      <c r="C93" s="20" t="n"/>
      <c r="D93" s="20" t="n"/>
      <c r="E93" s="21" t="n"/>
      <c r="F93" s="21" t="n"/>
      <c r="G93" s="21" t="n"/>
      <c r="H93" s="22" t="n"/>
      <c r="I93" s="21" t="n"/>
      <c r="J93" s="23">
        <f>IF($A93="","",IF(OR($H93="",NOT(ISNUMBER($H93))),"",$H93+'Instruções'!$B$15))</f>
        <v/>
      </c>
      <c r="K93" s="24">
        <f>IF($A93="","",IF(OR($J93="",NOT(ISNUMBER($J93))),"",$J93-'Resumo'!$B$3))</f>
        <v/>
      </c>
      <c r="L93" s="25">
        <f>IF($A93="","",IF(OR(LEN(TRIM($A93))=0,LEN(TRIM($B93))=0,$G93="",AND($C93="",$D93="")),"Preenchimento incompleto",IF(OR(AND($C93&lt;&gt;"",NOT(AND(ISTEXT($C93),LEN($C93)=8,IFERROR(TEXT(VALUE($C93),"00000000")=$C93,FALSE)))),AND($D93&lt;&gt;"",NOT(AND(ISTEXT($D93),LEN($D93)=8,IFERROR(TEXT(VALUE($D93),"00000000")=$D93,FALSE))))),"NCM em formato inválido",IF(AND($G93="Classificação adotada",OR($D93="",$E93="",LEN(TRIM($F93))=0,$I93="")),"Preenchimento incompleto",IF(AND($H93&lt;&gt;"",NOT(ISNUMBER($H93))),"Data de revisão inválida",IF(AND(ISNUMBER($H93),$H93&gt;'Resumo'!$B$3),"Data de revisão futura",IF($G93&lt;&gt;"Classificação adotada","Pendente de classificação",IF($H93="","Revisão sem data",IF($J93&lt;'Resumo'!$B$3,"Revisão vencida",IF($J93&lt;='Resumo'!$B$3+'Instruções'!$B$16,"Revisão próxima","Em dia"))))))))))</f>
        <v/>
      </c>
      <c r="M93" s="21" t="n"/>
      <c r="N93" s="23">
        <f>IF($A93="","",IF(COUNTIFS('Histórico de Revisões'!$B$6:$B$305,$A93,'Histórico de Revisões'!$C$6:$C$305,"&gt;0")=0,"",SUMPRODUCT(MAX(IFERROR(('Histórico de Revisões'!$B$6:$B$305=$A93)*'Histórico de Revisões'!$C$6:$C$305,0)))))</f>
        <v/>
      </c>
      <c r="O93" s="25">
        <f>IF($A93="","",IF($N93="",IF(OR($G93="Classificação adotada",$H93&lt;&gt;""),"Sem histórico","Não aplicável"),IF($H93="","Data da matriz ausente",IF($H93=$N93,"OK","Divergência de data"))))</f>
        <v/>
      </c>
      <c r="P93" s="24">
        <f>IF($A93="","",IF(OR($L93="NCM em formato inválido",$L93="Data de revisão inválida",$L93="Data de revisão futura"),1,IF($L93="Revisão vencida",2,IF($L93="Preenchimento incompleto",3,IF($L93="Pendente de classificação",4,IF($L93="Revisão sem data",5,IF($L93="Revisão próxima",6,99)))))))</f>
        <v/>
      </c>
      <c r="Q93" s="24">
        <f>IF(OR($A93="",$P93=99),"",$P93*1000+ROW())</f>
        <v/>
      </c>
    </row>
    <row r="94" ht="22" customHeight="1">
      <c r="A94" s="20" t="n"/>
      <c r="B94" s="21" t="n"/>
      <c r="C94" s="20" t="n"/>
      <c r="D94" s="20" t="n"/>
      <c r="E94" s="21" t="n"/>
      <c r="F94" s="21" t="n"/>
      <c r="G94" s="21" t="n"/>
      <c r="H94" s="22" t="n"/>
      <c r="I94" s="21" t="n"/>
      <c r="J94" s="23">
        <f>IF($A94="","",IF(OR($H94="",NOT(ISNUMBER($H94))),"",$H94+'Instruções'!$B$15))</f>
        <v/>
      </c>
      <c r="K94" s="24">
        <f>IF($A94="","",IF(OR($J94="",NOT(ISNUMBER($J94))),"",$J94-'Resumo'!$B$3))</f>
        <v/>
      </c>
      <c r="L94" s="25">
        <f>IF($A94="","",IF(OR(LEN(TRIM($A94))=0,LEN(TRIM($B94))=0,$G94="",AND($C94="",$D94="")),"Preenchimento incompleto",IF(OR(AND($C94&lt;&gt;"",NOT(AND(ISTEXT($C94),LEN($C94)=8,IFERROR(TEXT(VALUE($C94),"00000000")=$C94,FALSE)))),AND($D94&lt;&gt;"",NOT(AND(ISTEXT($D94),LEN($D94)=8,IFERROR(TEXT(VALUE($D94),"00000000")=$D94,FALSE))))),"NCM em formato inválido",IF(AND($G94="Classificação adotada",OR($D94="",$E94="",LEN(TRIM($F94))=0,$I94="")),"Preenchimento incompleto",IF(AND($H94&lt;&gt;"",NOT(ISNUMBER($H94))),"Data de revisão inválida",IF(AND(ISNUMBER($H94),$H94&gt;'Resumo'!$B$3),"Data de revisão futura",IF($G94&lt;&gt;"Classificação adotada","Pendente de classificação",IF($H94="","Revisão sem data",IF($J94&lt;'Resumo'!$B$3,"Revisão vencida",IF($J94&lt;='Resumo'!$B$3+'Instruções'!$B$16,"Revisão próxima","Em dia"))))))))))</f>
        <v/>
      </c>
      <c r="M94" s="21" t="n"/>
      <c r="N94" s="23">
        <f>IF($A94="","",IF(COUNTIFS('Histórico de Revisões'!$B$6:$B$305,$A94,'Histórico de Revisões'!$C$6:$C$305,"&gt;0")=0,"",SUMPRODUCT(MAX(IFERROR(('Histórico de Revisões'!$B$6:$B$305=$A94)*'Histórico de Revisões'!$C$6:$C$305,0)))))</f>
        <v/>
      </c>
      <c r="O94" s="25">
        <f>IF($A94="","",IF($N94="",IF(OR($G94="Classificação adotada",$H94&lt;&gt;""),"Sem histórico","Não aplicável"),IF($H94="","Data da matriz ausente",IF($H94=$N94,"OK","Divergência de data"))))</f>
        <v/>
      </c>
      <c r="P94" s="24">
        <f>IF($A94="","",IF(OR($L94="NCM em formato inválido",$L94="Data de revisão inválida",$L94="Data de revisão futura"),1,IF($L94="Revisão vencida",2,IF($L94="Preenchimento incompleto",3,IF($L94="Pendente de classificação",4,IF($L94="Revisão sem data",5,IF($L94="Revisão próxima",6,99)))))))</f>
        <v/>
      </c>
      <c r="Q94" s="24">
        <f>IF(OR($A94="",$P94=99),"",$P94*1000+ROW())</f>
        <v/>
      </c>
    </row>
    <row r="95" ht="22" customHeight="1">
      <c r="A95" s="20" t="n"/>
      <c r="B95" s="21" t="n"/>
      <c r="C95" s="20" t="n"/>
      <c r="D95" s="20" t="n"/>
      <c r="E95" s="21" t="n"/>
      <c r="F95" s="21" t="n"/>
      <c r="G95" s="21" t="n"/>
      <c r="H95" s="22" t="n"/>
      <c r="I95" s="21" t="n"/>
      <c r="J95" s="23">
        <f>IF($A95="","",IF(OR($H95="",NOT(ISNUMBER($H95))),"",$H95+'Instruções'!$B$15))</f>
        <v/>
      </c>
      <c r="K95" s="24">
        <f>IF($A95="","",IF(OR($J95="",NOT(ISNUMBER($J95))),"",$J95-'Resumo'!$B$3))</f>
        <v/>
      </c>
      <c r="L95" s="25">
        <f>IF($A95="","",IF(OR(LEN(TRIM($A95))=0,LEN(TRIM($B95))=0,$G95="",AND($C95="",$D95="")),"Preenchimento incompleto",IF(OR(AND($C95&lt;&gt;"",NOT(AND(ISTEXT($C95),LEN($C95)=8,IFERROR(TEXT(VALUE($C95),"00000000")=$C95,FALSE)))),AND($D95&lt;&gt;"",NOT(AND(ISTEXT($D95),LEN($D95)=8,IFERROR(TEXT(VALUE($D95),"00000000")=$D95,FALSE))))),"NCM em formato inválido",IF(AND($G95="Classificação adotada",OR($D95="",$E95="",LEN(TRIM($F95))=0,$I95="")),"Preenchimento incompleto",IF(AND($H95&lt;&gt;"",NOT(ISNUMBER($H95))),"Data de revisão inválida",IF(AND(ISNUMBER($H95),$H95&gt;'Resumo'!$B$3),"Data de revisão futura",IF($G95&lt;&gt;"Classificação adotada","Pendente de classificação",IF($H95="","Revisão sem data",IF($J95&lt;'Resumo'!$B$3,"Revisão vencida",IF($J95&lt;='Resumo'!$B$3+'Instruções'!$B$16,"Revisão próxima","Em dia"))))))))))</f>
        <v/>
      </c>
      <c r="M95" s="21" t="n"/>
      <c r="N95" s="23">
        <f>IF($A95="","",IF(COUNTIFS('Histórico de Revisões'!$B$6:$B$305,$A95,'Histórico de Revisões'!$C$6:$C$305,"&gt;0")=0,"",SUMPRODUCT(MAX(IFERROR(('Histórico de Revisões'!$B$6:$B$305=$A95)*'Histórico de Revisões'!$C$6:$C$305,0)))))</f>
        <v/>
      </c>
      <c r="O95" s="25">
        <f>IF($A95="","",IF($N95="",IF(OR($G95="Classificação adotada",$H95&lt;&gt;""),"Sem histórico","Não aplicável"),IF($H95="","Data da matriz ausente",IF($H95=$N95,"OK","Divergência de data"))))</f>
        <v/>
      </c>
      <c r="P95" s="24">
        <f>IF($A95="","",IF(OR($L95="NCM em formato inválido",$L95="Data de revisão inválida",$L95="Data de revisão futura"),1,IF($L95="Revisão vencida",2,IF($L95="Preenchimento incompleto",3,IF($L95="Pendente de classificação",4,IF($L95="Revisão sem data",5,IF($L95="Revisão próxima",6,99)))))))</f>
        <v/>
      </c>
      <c r="Q95" s="24">
        <f>IF(OR($A95="",$P95=99),"",$P95*1000+ROW())</f>
        <v/>
      </c>
    </row>
    <row r="96" ht="22" customHeight="1">
      <c r="A96" s="20" t="n"/>
      <c r="B96" s="21" t="n"/>
      <c r="C96" s="20" t="n"/>
      <c r="D96" s="20" t="n"/>
      <c r="E96" s="21" t="n"/>
      <c r="F96" s="21" t="n"/>
      <c r="G96" s="21" t="n"/>
      <c r="H96" s="22" t="n"/>
      <c r="I96" s="21" t="n"/>
      <c r="J96" s="23">
        <f>IF($A96="","",IF(OR($H96="",NOT(ISNUMBER($H96))),"",$H96+'Instruções'!$B$15))</f>
        <v/>
      </c>
      <c r="K96" s="24">
        <f>IF($A96="","",IF(OR($J96="",NOT(ISNUMBER($J96))),"",$J96-'Resumo'!$B$3))</f>
        <v/>
      </c>
      <c r="L96" s="25">
        <f>IF($A96="","",IF(OR(LEN(TRIM($A96))=0,LEN(TRIM($B96))=0,$G96="",AND($C96="",$D96="")),"Preenchimento incompleto",IF(OR(AND($C96&lt;&gt;"",NOT(AND(ISTEXT($C96),LEN($C96)=8,IFERROR(TEXT(VALUE($C96),"00000000")=$C96,FALSE)))),AND($D96&lt;&gt;"",NOT(AND(ISTEXT($D96),LEN($D96)=8,IFERROR(TEXT(VALUE($D96),"00000000")=$D96,FALSE))))),"NCM em formato inválido",IF(AND($G96="Classificação adotada",OR($D96="",$E96="",LEN(TRIM($F96))=0,$I96="")),"Preenchimento incompleto",IF(AND($H96&lt;&gt;"",NOT(ISNUMBER($H96))),"Data de revisão inválida",IF(AND(ISNUMBER($H96),$H96&gt;'Resumo'!$B$3),"Data de revisão futura",IF($G96&lt;&gt;"Classificação adotada","Pendente de classificação",IF($H96="","Revisão sem data",IF($J96&lt;'Resumo'!$B$3,"Revisão vencida",IF($J96&lt;='Resumo'!$B$3+'Instruções'!$B$16,"Revisão próxima","Em dia"))))))))))</f>
        <v/>
      </c>
      <c r="M96" s="21" t="n"/>
      <c r="N96" s="23">
        <f>IF($A96="","",IF(COUNTIFS('Histórico de Revisões'!$B$6:$B$305,$A96,'Histórico de Revisões'!$C$6:$C$305,"&gt;0")=0,"",SUMPRODUCT(MAX(IFERROR(('Histórico de Revisões'!$B$6:$B$305=$A96)*'Histórico de Revisões'!$C$6:$C$305,0)))))</f>
        <v/>
      </c>
      <c r="O96" s="25">
        <f>IF($A96="","",IF($N96="",IF(OR($G96="Classificação adotada",$H96&lt;&gt;""),"Sem histórico","Não aplicável"),IF($H96="","Data da matriz ausente",IF($H96=$N96,"OK","Divergência de data"))))</f>
        <v/>
      </c>
      <c r="P96" s="24">
        <f>IF($A96="","",IF(OR($L96="NCM em formato inválido",$L96="Data de revisão inválida",$L96="Data de revisão futura"),1,IF($L96="Revisão vencida",2,IF($L96="Preenchimento incompleto",3,IF($L96="Pendente de classificação",4,IF($L96="Revisão sem data",5,IF($L96="Revisão próxima",6,99)))))))</f>
        <v/>
      </c>
      <c r="Q96" s="24">
        <f>IF(OR($A96="",$P96=99),"",$P96*1000+ROW())</f>
        <v/>
      </c>
    </row>
    <row r="97" ht="22" customHeight="1">
      <c r="A97" s="20" t="n"/>
      <c r="B97" s="21" t="n"/>
      <c r="C97" s="20" t="n"/>
      <c r="D97" s="20" t="n"/>
      <c r="E97" s="21" t="n"/>
      <c r="F97" s="21" t="n"/>
      <c r="G97" s="21" t="n"/>
      <c r="H97" s="22" t="n"/>
      <c r="I97" s="21" t="n"/>
      <c r="J97" s="23">
        <f>IF($A97="","",IF(OR($H97="",NOT(ISNUMBER($H97))),"",$H97+'Instruções'!$B$15))</f>
        <v/>
      </c>
      <c r="K97" s="24">
        <f>IF($A97="","",IF(OR($J97="",NOT(ISNUMBER($J97))),"",$J97-'Resumo'!$B$3))</f>
        <v/>
      </c>
      <c r="L97" s="25">
        <f>IF($A97="","",IF(OR(LEN(TRIM($A97))=0,LEN(TRIM($B97))=0,$G97="",AND($C97="",$D97="")),"Preenchimento incompleto",IF(OR(AND($C97&lt;&gt;"",NOT(AND(ISTEXT($C97),LEN($C97)=8,IFERROR(TEXT(VALUE($C97),"00000000")=$C97,FALSE)))),AND($D97&lt;&gt;"",NOT(AND(ISTEXT($D97),LEN($D97)=8,IFERROR(TEXT(VALUE($D97),"00000000")=$D97,FALSE))))),"NCM em formato inválido",IF(AND($G97="Classificação adotada",OR($D97="",$E97="",LEN(TRIM($F97))=0,$I97="")),"Preenchimento incompleto",IF(AND($H97&lt;&gt;"",NOT(ISNUMBER($H97))),"Data de revisão inválida",IF(AND(ISNUMBER($H97),$H97&gt;'Resumo'!$B$3),"Data de revisão futura",IF($G97&lt;&gt;"Classificação adotada","Pendente de classificação",IF($H97="","Revisão sem data",IF($J97&lt;'Resumo'!$B$3,"Revisão vencida",IF($J97&lt;='Resumo'!$B$3+'Instruções'!$B$16,"Revisão próxima","Em dia"))))))))))</f>
        <v/>
      </c>
      <c r="M97" s="21" t="n"/>
      <c r="N97" s="23">
        <f>IF($A97="","",IF(COUNTIFS('Histórico de Revisões'!$B$6:$B$305,$A97,'Histórico de Revisões'!$C$6:$C$305,"&gt;0")=0,"",SUMPRODUCT(MAX(IFERROR(('Histórico de Revisões'!$B$6:$B$305=$A97)*'Histórico de Revisões'!$C$6:$C$305,0)))))</f>
        <v/>
      </c>
      <c r="O97" s="25">
        <f>IF($A97="","",IF($N97="",IF(OR($G97="Classificação adotada",$H97&lt;&gt;""),"Sem histórico","Não aplicável"),IF($H97="","Data da matriz ausente",IF($H97=$N97,"OK","Divergência de data"))))</f>
        <v/>
      </c>
      <c r="P97" s="24">
        <f>IF($A97="","",IF(OR($L97="NCM em formato inválido",$L97="Data de revisão inválida",$L97="Data de revisão futura"),1,IF($L97="Revisão vencida",2,IF($L97="Preenchimento incompleto",3,IF($L97="Pendente de classificação",4,IF($L97="Revisão sem data",5,IF($L97="Revisão próxima",6,99)))))))</f>
        <v/>
      </c>
      <c r="Q97" s="24">
        <f>IF(OR($A97="",$P97=99),"",$P97*1000+ROW())</f>
        <v/>
      </c>
    </row>
    <row r="98" ht="22" customHeight="1">
      <c r="A98" s="20" t="n"/>
      <c r="B98" s="21" t="n"/>
      <c r="C98" s="20" t="n"/>
      <c r="D98" s="20" t="n"/>
      <c r="E98" s="21" t="n"/>
      <c r="F98" s="21" t="n"/>
      <c r="G98" s="21" t="n"/>
      <c r="H98" s="22" t="n"/>
      <c r="I98" s="21" t="n"/>
      <c r="J98" s="23">
        <f>IF($A98="","",IF(OR($H98="",NOT(ISNUMBER($H98))),"",$H98+'Instruções'!$B$15))</f>
        <v/>
      </c>
      <c r="K98" s="24">
        <f>IF($A98="","",IF(OR($J98="",NOT(ISNUMBER($J98))),"",$J98-'Resumo'!$B$3))</f>
        <v/>
      </c>
      <c r="L98" s="25">
        <f>IF($A98="","",IF(OR(LEN(TRIM($A98))=0,LEN(TRIM($B98))=0,$G98="",AND($C98="",$D98="")),"Preenchimento incompleto",IF(OR(AND($C98&lt;&gt;"",NOT(AND(ISTEXT($C98),LEN($C98)=8,IFERROR(TEXT(VALUE($C98),"00000000")=$C98,FALSE)))),AND($D98&lt;&gt;"",NOT(AND(ISTEXT($D98),LEN($D98)=8,IFERROR(TEXT(VALUE($D98),"00000000")=$D98,FALSE))))),"NCM em formato inválido",IF(AND($G98="Classificação adotada",OR($D98="",$E98="",LEN(TRIM($F98))=0,$I98="")),"Preenchimento incompleto",IF(AND($H98&lt;&gt;"",NOT(ISNUMBER($H98))),"Data de revisão inválida",IF(AND(ISNUMBER($H98),$H98&gt;'Resumo'!$B$3),"Data de revisão futura",IF($G98&lt;&gt;"Classificação adotada","Pendente de classificação",IF($H98="","Revisão sem data",IF($J98&lt;'Resumo'!$B$3,"Revisão vencida",IF($J98&lt;='Resumo'!$B$3+'Instruções'!$B$16,"Revisão próxima","Em dia"))))))))))</f>
        <v/>
      </c>
      <c r="M98" s="21" t="n"/>
      <c r="N98" s="23">
        <f>IF($A98="","",IF(COUNTIFS('Histórico de Revisões'!$B$6:$B$305,$A98,'Histórico de Revisões'!$C$6:$C$305,"&gt;0")=0,"",SUMPRODUCT(MAX(IFERROR(('Histórico de Revisões'!$B$6:$B$305=$A98)*'Histórico de Revisões'!$C$6:$C$305,0)))))</f>
        <v/>
      </c>
      <c r="O98" s="25">
        <f>IF($A98="","",IF($N98="",IF(OR($G98="Classificação adotada",$H98&lt;&gt;""),"Sem histórico","Não aplicável"),IF($H98="","Data da matriz ausente",IF($H98=$N98,"OK","Divergência de data"))))</f>
        <v/>
      </c>
      <c r="P98" s="24">
        <f>IF($A98="","",IF(OR($L98="NCM em formato inválido",$L98="Data de revisão inválida",$L98="Data de revisão futura"),1,IF($L98="Revisão vencida",2,IF($L98="Preenchimento incompleto",3,IF($L98="Pendente de classificação",4,IF($L98="Revisão sem data",5,IF($L98="Revisão próxima",6,99)))))))</f>
        <v/>
      </c>
      <c r="Q98" s="24">
        <f>IF(OR($A98="",$P98=99),"",$P98*1000+ROW())</f>
        <v/>
      </c>
    </row>
    <row r="99" ht="22" customHeight="1">
      <c r="A99" s="20" t="n"/>
      <c r="B99" s="21" t="n"/>
      <c r="C99" s="20" t="n"/>
      <c r="D99" s="20" t="n"/>
      <c r="E99" s="21" t="n"/>
      <c r="F99" s="21" t="n"/>
      <c r="G99" s="21" t="n"/>
      <c r="H99" s="22" t="n"/>
      <c r="I99" s="21" t="n"/>
      <c r="J99" s="23">
        <f>IF($A99="","",IF(OR($H99="",NOT(ISNUMBER($H99))),"",$H99+'Instruções'!$B$15))</f>
        <v/>
      </c>
      <c r="K99" s="24">
        <f>IF($A99="","",IF(OR($J99="",NOT(ISNUMBER($J99))),"",$J99-'Resumo'!$B$3))</f>
        <v/>
      </c>
      <c r="L99" s="25">
        <f>IF($A99="","",IF(OR(LEN(TRIM($A99))=0,LEN(TRIM($B99))=0,$G99="",AND($C99="",$D99="")),"Preenchimento incompleto",IF(OR(AND($C99&lt;&gt;"",NOT(AND(ISTEXT($C99),LEN($C99)=8,IFERROR(TEXT(VALUE($C99),"00000000")=$C99,FALSE)))),AND($D99&lt;&gt;"",NOT(AND(ISTEXT($D99),LEN($D99)=8,IFERROR(TEXT(VALUE($D99),"00000000")=$D99,FALSE))))),"NCM em formato inválido",IF(AND($G99="Classificação adotada",OR($D99="",$E99="",LEN(TRIM($F99))=0,$I99="")),"Preenchimento incompleto",IF(AND($H99&lt;&gt;"",NOT(ISNUMBER($H99))),"Data de revisão inválida",IF(AND(ISNUMBER($H99),$H99&gt;'Resumo'!$B$3),"Data de revisão futura",IF($G99&lt;&gt;"Classificação adotada","Pendente de classificação",IF($H99="","Revisão sem data",IF($J99&lt;'Resumo'!$B$3,"Revisão vencida",IF($J99&lt;='Resumo'!$B$3+'Instruções'!$B$16,"Revisão próxima","Em dia"))))))))))</f>
        <v/>
      </c>
      <c r="M99" s="21" t="n"/>
      <c r="N99" s="23">
        <f>IF($A99="","",IF(COUNTIFS('Histórico de Revisões'!$B$6:$B$305,$A99,'Histórico de Revisões'!$C$6:$C$305,"&gt;0")=0,"",SUMPRODUCT(MAX(IFERROR(('Histórico de Revisões'!$B$6:$B$305=$A99)*'Histórico de Revisões'!$C$6:$C$305,0)))))</f>
        <v/>
      </c>
      <c r="O99" s="25">
        <f>IF($A99="","",IF($N99="",IF(OR($G99="Classificação adotada",$H99&lt;&gt;""),"Sem histórico","Não aplicável"),IF($H99="","Data da matriz ausente",IF($H99=$N99,"OK","Divergência de data"))))</f>
        <v/>
      </c>
      <c r="P99" s="24">
        <f>IF($A99="","",IF(OR($L99="NCM em formato inválido",$L99="Data de revisão inválida",$L99="Data de revisão futura"),1,IF($L99="Revisão vencida",2,IF($L99="Preenchimento incompleto",3,IF($L99="Pendente de classificação",4,IF($L99="Revisão sem data",5,IF($L99="Revisão próxima",6,99)))))))</f>
        <v/>
      </c>
      <c r="Q99" s="24">
        <f>IF(OR($A99="",$P99=99),"",$P99*1000+ROW())</f>
        <v/>
      </c>
    </row>
    <row r="100" ht="22" customHeight="1">
      <c r="A100" s="20" t="n"/>
      <c r="B100" s="21" t="n"/>
      <c r="C100" s="20" t="n"/>
      <c r="D100" s="20" t="n"/>
      <c r="E100" s="21" t="n"/>
      <c r="F100" s="21" t="n"/>
      <c r="G100" s="21" t="n"/>
      <c r="H100" s="22" t="n"/>
      <c r="I100" s="21" t="n"/>
      <c r="J100" s="23">
        <f>IF($A100="","",IF(OR($H100="",NOT(ISNUMBER($H100))),"",$H100+'Instruções'!$B$15))</f>
        <v/>
      </c>
      <c r="K100" s="24">
        <f>IF($A100="","",IF(OR($J100="",NOT(ISNUMBER($J100))),"",$J100-'Resumo'!$B$3))</f>
        <v/>
      </c>
      <c r="L100" s="25">
        <f>IF($A100="","",IF(OR(LEN(TRIM($A100))=0,LEN(TRIM($B100))=0,$G100="",AND($C100="",$D100="")),"Preenchimento incompleto",IF(OR(AND($C100&lt;&gt;"",NOT(AND(ISTEXT($C100),LEN($C100)=8,IFERROR(TEXT(VALUE($C100),"00000000")=$C100,FALSE)))),AND($D100&lt;&gt;"",NOT(AND(ISTEXT($D100),LEN($D100)=8,IFERROR(TEXT(VALUE($D100),"00000000")=$D100,FALSE))))),"NCM em formato inválido",IF(AND($G100="Classificação adotada",OR($D100="",$E100="",LEN(TRIM($F100))=0,$I100="")),"Preenchimento incompleto",IF(AND($H100&lt;&gt;"",NOT(ISNUMBER($H100))),"Data de revisão inválida",IF(AND(ISNUMBER($H100),$H100&gt;'Resumo'!$B$3),"Data de revisão futura",IF($G100&lt;&gt;"Classificação adotada","Pendente de classificação",IF($H100="","Revisão sem data",IF($J100&lt;'Resumo'!$B$3,"Revisão vencida",IF($J100&lt;='Resumo'!$B$3+'Instruções'!$B$16,"Revisão próxima","Em dia"))))))))))</f>
        <v/>
      </c>
      <c r="M100" s="21" t="n"/>
      <c r="N100" s="23">
        <f>IF($A100="","",IF(COUNTIFS('Histórico de Revisões'!$B$6:$B$305,$A100,'Histórico de Revisões'!$C$6:$C$305,"&gt;0")=0,"",SUMPRODUCT(MAX(IFERROR(('Histórico de Revisões'!$B$6:$B$305=$A100)*'Histórico de Revisões'!$C$6:$C$305,0)))))</f>
        <v/>
      </c>
      <c r="O100" s="25">
        <f>IF($A100="","",IF($N100="",IF(OR($G100="Classificação adotada",$H100&lt;&gt;""),"Sem histórico","Não aplicável"),IF($H100="","Data da matriz ausente",IF($H100=$N100,"OK","Divergência de data"))))</f>
        <v/>
      </c>
      <c r="P100" s="24">
        <f>IF($A100="","",IF(OR($L100="NCM em formato inválido",$L100="Data de revisão inválida",$L100="Data de revisão futura"),1,IF($L100="Revisão vencida",2,IF($L100="Preenchimento incompleto",3,IF($L100="Pendente de classificação",4,IF($L100="Revisão sem data",5,IF($L100="Revisão próxima",6,99)))))))</f>
        <v/>
      </c>
      <c r="Q100" s="24">
        <f>IF(OR($A100="",$P100=99),"",$P100*1000+ROW())</f>
        <v/>
      </c>
    </row>
    <row r="101" ht="22" customHeight="1">
      <c r="A101" s="20" t="n"/>
      <c r="B101" s="21" t="n"/>
      <c r="C101" s="20" t="n"/>
      <c r="D101" s="20" t="n"/>
      <c r="E101" s="21" t="n"/>
      <c r="F101" s="21" t="n"/>
      <c r="G101" s="21" t="n"/>
      <c r="H101" s="22" t="n"/>
      <c r="I101" s="21" t="n"/>
      <c r="J101" s="23">
        <f>IF($A101="","",IF(OR($H101="",NOT(ISNUMBER($H101))),"",$H101+'Instruções'!$B$15))</f>
        <v/>
      </c>
      <c r="K101" s="24">
        <f>IF($A101="","",IF(OR($J101="",NOT(ISNUMBER($J101))),"",$J101-'Resumo'!$B$3))</f>
        <v/>
      </c>
      <c r="L101" s="25">
        <f>IF($A101="","",IF(OR(LEN(TRIM($A101))=0,LEN(TRIM($B101))=0,$G101="",AND($C101="",$D101="")),"Preenchimento incompleto",IF(OR(AND($C101&lt;&gt;"",NOT(AND(ISTEXT($C101),LEN($C101)=8,IFERROR(TEXT(VALUE($C101),"00000000")=$C101,FALSE)))),AND($D101&lt;&gt;"",NOT(AND(ISTEXT($D101),LEN($D101)=8,IFERROR(TEXT(VALUE($D101),"00000000")=$D101,FALSE))))),"NCM em formato inválido",IF(AND($G101="Classificação adotada",OR($D101="",$E101="",LEN(TRIM($F101))=0,$I101="")),"Preenchimento incompleto",IF(AND($H101&lt;&gt;"",NOT(ISNUMBER($H101))),"Data de revisão inválida",IF(AND(ISNUMBER($H101),$H101&gt;'Resumo'!$B$3),"Data de revisão futura",IF($G101&lt;&gt;"Classificação adotada","Pendente de classificação",IF($H101="","Revisão sem data",IF($J101&lt;'Resumo'!$B$3,"Revisão vencida",IF($J101&lt;='Resumo'!$B$3+'Instruções'!$B$16,"Revisão próxima","Em dia"))))))))))</f>
        <v/>
      </c>
      <c r="M101" s="21" t="n"/>
      <c r="N101" s="23">
        <f>IF($A101="","",IF(COUNTIFS('Histórico de Revisões'!$B$6:$B$305,$A101,'Histórico de Revisões'!$C$6:$C$305,"&gt;0")=0,"",SUMPRODUCT(MAX(IFERROR(('Histórico de Revisões'!$B$6:$B$305=$A101)*'Histórico de Revisões'!$C$6:$C$305,0)))))</f>
        <v/>
      </c>
      <c r="O101" s="25">
        <f>IF($A101="","",IF($N101="",IF(OR($G101="Classificação adotada",$H101&lt;&gt;""),"Sem histórico","Não aplicável"),IF($H101="","Data da matriz ausente",IF($H101=$N101,"OK","Divergência de data"))))</f>
        <v/>
      </c>
      <c r="P101" s="24">
        <f>IF($A101="","",IF(OR($L101="NCM em formato inválido",$L101="Data de revisão inválida",$L101="Data de revisão futura"),1,IF($L101="Revisão vencida",2,IF($L101="Preenchimento incompleto",3,IF($L101="Pendente de classificação",4,IF($L101="Revisão sem data",5,IF($L101="Revisão próxima",6,99)))))))</f>
        <v/>
      </c>
      <c r="Q101" s="24">
        <f>IF(OR($A101="",$P101=99),"",$P101*1000+ROW())</f>
        <v/>
      </c>
    </row>
    <row r="102" ht="22" customHeight="1">
      <c r="A102" s="20" t="n"/>
      <c r="B102" s="21" t="n"/>
      <c r="C102" s="20" t="n"/>
      <c r="D102" s="20" t="n"/>
      <c r="E102" s="21" t="n"/>
      <c r="F102" s="21" t="n"/>
      <c r="G102" s="21" t="n"/>
      <c r="H102" s="22" t="n"/>
      <c r="I102" s="21" t="n"/>
      <c r="J102" s="23">
        <f>IF($A102="","",IF(OR($H102="",NOT(ISNUMBER($H102))),"",$H102+'Instruções'!$B$15))</f>
        <v/>
      </c>
      <c r="K102" s="24">
        <f>IF($A102="","",IF(OR($J102="",NOT(ISNUMBER($J102))),"",$J102-'Resumo'!$B$3))</f>
        <v/>
      </c>
      <c r="L102" s="25">
        <f>IF($A102="","",IF(OR(LEN(TRIM($A102))=0,LEN(TRIM($B102))=0,$G102="",AND($C102="",$D102="")),"Preenchimento incompleto",IF(OR(AND($C102&lt;&gt;"",NOT(AND(ISTEXT($C102),LEN($C102)=8,IFERROR(TEXT(VALUE($C102),"00000000")=$C102,FALSE)))),AND($D102&lt;&gt;"",NOT(AND(ISTEXT($D102),LEN($D102)=8,IFERROR(TEXT(VALUE($D102),"00000000")=$D102,FALSE))))),"NCM em formato inválido",IF(AND($G102="Classificação adotada",OR($D102="",$E102="",LEN(TRIM($F102))=0,$I102="")),"Preenchimento incompleto",IF(AND($H102&lt;&gt;"",NOT(ISNUMBER($H102))),"Data de revisão inválida",IF(AND(ISNUMBER($H102),$H102&gt;'Resumo'!$B$3),"Data de revisão futura",IF($G102&lt;&gt;"Classificação adotada","Pendente de classificação",IF($H102="","Revisão sem data",IF($J102&lt;'Resumo'!$B$3,"Revisão vencida",IF($J102&lt;='Resumo'!$B$3+'Instruções'!$B$16,"Revisão próxima","Em dia"))))))))))</f>
        <v/>
      </c>
      <c r="M102" s="21" t="n"/>
      <c r="N102" s="23">
        <f>IF($A102="","",IF(COUNTIFS('Histórico de Revisões'!$B$6:$B$305,$A102,'Histórico de Revisões'!$C$6:$C$305,"&gt;0")=0,"",SUMPRODUCT(MAX(IFERROR(('Histórico de Revisões'!$B$6:$B$305=$A102)*'Histórico de Revisões'!$C$6:$C$305,0)))))</f>
        <v/>
      </c>
      <c r="O102" s="25">
        <f>IF($A102="","",IF($N102="",IF(OR($G102="Classificação adotada",$H102&lt;&gt;""),"Sem histórico","Não aplicável"),IF($H102="","Data da matriz ausente",IF($H102=$N102,"OK","Divergência de data"))))</f>
        <v/>
      </c>
      <c r="P102" s="24">
        <f>IF($A102="","",IF(OR($L102="NCM em formato inválido",$L102="Data de revisão inválida",$L102="Data de revisão futura"),1,IF($L102="Revisão vencida",2,IF($L102="Preenchimento incompleto",3,IF($L102="Pendente de classificação",4,IF($L102="Revisão sem data",5,IF($L102="Revisão próxima",6,99)))))))</f>
        <v/>
      </c>
      <c r="Q102" s="24">
        <f>IF(OR($A102="",$P102=99),"",$P102*1000+ROW())</f>
        <v/>
      </c>
    </row>
    <row r="103" ht="22" customHeight="1">
      <c r="A103" s="20" t="n"/>
      <c r="B103" s="21" t="n"/>
      <c r="C103" s="20" t="n"/>
      <c r="D103" s="20" t="n"/>
      <c r="E103" s="21" t="n"/>
      <c r="F103" s="21" t="n"/>
      <c r="G103" s="21" t="n"/>
      <c r="H103" s="22" t="n"/>
      <c r="I103" s="21" t="n"/>
      <c r="J103" s="23">
        <f>IF($A103="","",IF(OR($H103="",NOT(ISNUMBER($H103))),"",$H103+'Instruções'!$B$15))</f>
        <v/>
      </c>
      <c r="K103" s="24">
        <f>IF($A103="","",IF(OR($J103="",NOT(ISNUMBER($J103))),"",$J103-'Resumo'!$B$3))</f>
        <v/>
      </c>
      <c r="L103" s="25">
        <f>IF($A103="","",IF(OR(LEN(TRIM($A103))=0,LEN(TRIM($B103))=0,$G103="",AND($C103="",$D103="")),"Preenchimento incompleto",IF(OR(AND($C103&lt;&gt;"",NOT(AND(ISTEXT($C103),LEN($C103)=8,IFERROR(TEXT(VALUE($C103),"00000000")=$C103,FALSE)))),AND($D103&lt;&gt;"",NOT(AND(ISTEXT($D103),LEN($D103)=8,IFERROR(TEXT(VALUE($D103),"00000000")=$D103,FALSE))))),"NCM em formato inválido",IF(AND($G103="Classificação adotada",OR($D103="",$E103="",LEN(TRIM($F103))=0,$I103="")),"Preenchimento incompleto",IF(AND($H103&lt;&gt;"",NOT(ISNUMBER($H103))),"Data de revisão inválida",IF(AND(ISNUMBER($H103),$H103&gt;'Resumo'!$B$3),"Data de revisão futura",IF($G103&lt;&gt;"Classificação adotada","Pendente de classificação",IF($H103="","Revisão sem data",IF($J103&lt;'Resumo'!$B$3,"Revisão vencida",IF($J103&lt;='Resumo'!$B$3+'Instruções'!$B$16,"Revisão próxima","Em dia"))))))))))</f>
        <v/>
      </c>
      <c r="M103" s="21" t="n"/>
      <c r="N103" s="23">
        <f>IF($A103="","",IF(COUNTIFS('Histórico de Revisões'!$B$6:$B$305,$A103,'Histórico de Revisões'!$C$6:$C$305,"&gt;0")=0,"",SUMPRODUCT(MAX(IFERROR(('Histórico de Revisões'!$B$6:$B$305=$A103)*'Histórico de Revisões'!$C$6:$C$305,0)))))</f>
        <v/>
      </c>
      <c r="O103" s="25">
        <f>IF($A103="","",IF($N103="",IF(OR($G103="Classificação adotada",$H103&lt;&gt;""),"Sem histórico","Não aplicável"),IF($H103="","Data da matriz ausente",IF($H103=$N103,"OK","Divergência de data"))))</f>
        <v/>
      </c>
      <c r="P103" s="24">
        <f>IF($A103="","",IF(OR($L103="NCM em formato inválido",$L103="Data de revisão inválida",$L103="Data de revisão futura"),1,IF($L103="Revisão vencida",2,IF($L103="Preenchimento incompleto",3,IF($L103="Pendente de classificação",4,IF($L103="Revisão sem data",5,IF($L103="Revisão próxima",6,99)))))))</f>
        <v/>
      </c>
      <c r="Q103" s="24">
        <f>IF(OR($A103="",$P103=99),"",$P103*1000+ROW())</f>
        <v/>
      </c>
    </row>
    <row r="104" ht="22" customHeight="1">
      <c r="A104" s="20" t="n"/>
      <c r="B104" s="21" t="n"/>
      <c r="C104" s="20" t="n"/>
      <c r="D104" s="20" t="n"/>
      <c r="E104" s="21" t="n"/>
      <c r="F104" s="21" t="n"/>
      <c r="G104" s="21" t="n"/>
      <c r="H104" s="22" t="n"/>
      <c r="I104" s="21" t="n"/>
      <c r="J104" s="23">
        <f>IF($A104="","",IF(OR($H104="",NOT(ISNUMBER($H104))),"",$H104+'Instruções'!$B$15))</f>
        <v/>
      </c>
      <c r="K104" s="24">
        <f>IF($A104="","",IF(OR($J104="",NOT(ISNUMBER($J104))),"",$J104-'Resumo'!$B$3))</f>
        <v/>
      </c>
      <c r="L104" s="25">
        <f>IF($A104="","",IF(OR(LEN(TRIM($A104))=0,LEN(TRIM($B104))=0,$G104="",AND($C104="",$D104="")),"Preenchimento incompleto",IF(OR(AND($C104&lt;&gt;"",NOT(AND(ISTEXT($C104),LEN($C104)=8,IFERROR(TEXT(VALUE($C104),"00000000")=$C104,FALSE)))),AND($D104&lt;&gt;"",NOT(AND(ISTEXT($D104),LEN($D104)=8,IFERROR(TEXT(VALUE($D104),"00000000")=$D104,FALSE))))),"NCM em formato inválido",IF(AND($G104="Classificação adotada",OR($D104="",$E104="",LEN(TRIM($F104))=0,$I104="")),"Preenchimento incompleto",IF(AND($H104&lt;&gt;"",NOT(ISNUMBER($H104))),"Data de revisão inválida",IF(AND(ISNUMBER($H104),$H104&gt;'Resumo'!$B$3),"Data de revisão futura",IF($G104&lt;&gt;"Classificação adotada","Pendente de classificação",IF($H104="","Revisão sem data",IF($J104&lt;'Resumo'!$B$3,"Revisão vencida",IF($J104&lt;='Resumo'!$B$3+'Instruções'!$B$16,"Revisão próxima","Em dia"))))))))))</f>
        <v/>
      </c>
      <c r="M104" s="21" t="n"/>
      <c r="N104" s="23">
        <f>IF($A104="","",IF(COUNTIFS('Histórico de Revisões'!$B$6:$B$305,$A104,'Histórico de Revisões'!$C$6:$C$305,"&gt;0")=0,"",SUMPRODUCT(MAX(IFERROR(('Histórico de Revisões'!$B$6:$B$305=$A104)*'Histórico de Revisões'!$C$6:$C$305,0)))))</f>
        <v/>
      </c>
      <c r="O104" s="25">
        <f>IF($A104="","",IF($N104="",IF(OR($G104="Classificação adotada",$H104&lt;&gt;""),"Sem histórico","Não aplicável"),IF($H104="","Data da matriz ausente",IF($H104=$N104,"OK","Divergência de data"))))</f>
        <v/>
      </c>
      <c r="P104" s="24">
        <f>IF($A104="","",IF(OR($L104="NCM em formato inválido",$L104="Data de revisão inválida",$L104="Data de revisão futura"),1,IF($L104="Revisão vencida",2,IF($L104="Preenchimento incompleto",3,IF($L104="Pendente de classificação",4,IF($L104="Revisão sem data",5,IF($L104="Revisão próxima",6,99)))))))</f>
        <v/>
      </c>
      <c r="Q104" s="24">
        <f>IF(OR($A104="",$P104=99),"",$P104*1000+ROW())</f>
        <v/>
      </c>
    </row>
    <row r="105" ht="22" customHeight="1">
      <c r="A105" s="20" t="n"/>
      <c r="B105" s="21" t="n"/>
      <c r="C105" s="20" t="n"/>
      <c r="D105" s="20" t="n"/>
      <c r="E105" s="21" t="n"/>
      <c r="F105" s="21" t="n"/>
      <c r="G105" s="21" t="n"/>
      <c r="H105" s="22" t="n"/>
      <c r="I105" s="21" t="n"/>
      <c r="J105" s="23">
        <f>IF($A105="","",IF(OR($H105="",NOT(ISNUMBER($H105))),"",$H105+'Instruções'!$B$15))</f>
        <v/>
      </c>
      <c r="K105" s="24">
        <f>IF($A105="","",IF(OR($J105="",NOT(ISNUMBER($J105))),"",$J105-'Resumo'!$B$3))</f>
        <v/>
      </c>
      <c r="L105" s="25">
        <f>IF($A105="","",IF(OR(LEN(TRIM($A105))=0,LEN(TRIM($B105))=0,$G105="",AND($C105="",$D105="")),"Preenchimento incompleto",IF(OR(AND($C105&lt;&gt;"",NOT(AND(ISTEXT($C105),LEN($C105)=8,IFERROR(TEXT(VALUE($C105),"00000000")=$C105,FALSE)))),AND($D105&lt;&gt;"",NOT(AND(ISTEXT($D105),LEN($D105)=8,IFERROR(TEXT(VALUE($D105),"00000000")=$D105,FALSE))))),"NCM em formato inválido",IF(AND($G105="Classificação adotada",OR($D105="",$E105="",LEN(TRIM($F105))=0,$I105="")),"Preenchimento incompleto",IF(AND($H105&lt;&gt;"",NOT(ISNUMBER($H105))),"Data de revisão inválida",IF(AND(ISNUMBER($H105),$H105&gt;'Resumo'!$B$3),"Data de revisão futura",IF($G105&lt;&gt;"Classificação adotada","Pendente de classificação",IF($H105="","Revisão sem data",IF($J105&lt;'Resumo'!$B$3,"Revisão vencida",IF($J105&lt;='Resumo'!$B$3+'Instruções'!$B$16,"Revisão próxima","Em dia"))))))))))</f>
        <v/>
      </c>
      <c r="M105" s="21" t="n"/>
      <c r="N105" s="23">
        <f>IF($A105="","",IF(COUNTIFS('Histórico de Revisões'!$B$6:$B$305,$A105,'Histórico de Revisões'!$C$6:$C$305,"&gt;0")=0,"",SUMPRODUCT(MAX(IFERROR(('Histórico de Revisões'!$B$6:$B$305=$A105)*'Histórico de Revisões'!$C$6:$C$305,0)))))</f>
        <v/>
      </c>
      <c r="O105" s="25">
        <f>IF($A105="","",IF($N105="",IF(OR($G105="Classificação adotada",$H105&lt;&gt;""),"Sem histórico","Não aplicável"),IF($H105="","Data da matriz ausente",IF($H105=$N105,"OK","Divergência de data"))))</f>
        <v/>
      </c>
      <c r="P105" s="24">
        <f>IF($A105="","",IF(OR($L105="NCM em formato inválido",$L105="Data de revisão inválida",$L105="Data de revisão futura"),1,IF($L105="Revisão vencida",2,IF($L105="Preenchimento incompleto",3,IF($L105="Pendente de classificação",4,IF($L105="Revisão sem data",5,IF($L105="Revisão próxima",6,99)))))))</f>
        <v/>
      </c>
      <c r="Q105" s="24">
        <f>IF(OR($A105="",$P105=99),"",$P105*1000+ROW())</f>
        <v/>
      </c>
    </row>
    <row r="106" ht="22" customHeight="1">
      <c r="A106" s="20" t="n"/>
      <c r="B106" s="21" t="n"/>
      <c r="C106" s="20" t="n"/>
      <c r="D106" s="20" t="n"/>
      <c r="E106" s="21" t="n"/>
      <c r="F106" s="21" t="n"/>
      <c r="G106" s="21" t="n"/>
      <c r="H106" s="22" t="n"/>
      <c r="I106" s="21" t="n"/>
      <c r="J106" s="23">
        <f>IF($A106="","",IF(OR($H106="",NOT(ISNUMBER($H106))),"",$H106+'Instruções'!$B$15))</f>
        <v/>
      </c>
      <c r="K106" s="24">
        <f>IF($A106="","",IF(OR($J106="",NOT(ISNUMBER($J106))),"",$J106-'Resumo'!$B$3))</f>
        <v/>
      </c>
      <c r="L106" s="25">
        <f>IF($A106="","",IF(OR(LEN(TRIM($A106))=0,LEN(TRIM($B106))=0,$G106="",AND($C106="",$D106="")),"Preenchimento incompleto",IF(OR(AND($C106&lt;&gt;"",NOT(AND(ISTEXT($C106),LEN($C106)=8,IFERROR(TEXT(VALUE($C106),"00000000")=$C106,FALSE)))),AND($D106&lt;&gt;"",NOT(AND(ISTEXT($D106),LEN($D106)=8,IFERROR(TEXT(VALUE($D106),"00000000")=$D106,FALSE))))),"NCM em formato inválido",IF(AND($G106="Classificação adotada",OR($D106="",$E106="",LEN(TRIM($F106))=0,$I106="")),"Preenchimento incompleto",IF(AND($H106&lt;&gt;"",NOT(ISNUMBER($H106))),"Data de revisão inválida",IF(AND(ISNUMBER($H106),$H106&gt;'Resumo'!$B$3),"Data de revisão futura",IF($G106&lt;&gt;"Classificação adotada","Pendente de classificação",IF($H106="","Revisão sem data",IF($J106&lt;'Resumo'!$B$3,"Revisão vencida",IF($J106&lt;='Resumo'!$B$3+'Instruções'!$B$16,"Revisão próxima","Em dia"))))))))))</f>
        <v/>
      </c>
      <c r="M106" s="21" t="n"/>
      <c r="N106" s="23">
        <f>IF($A106="","",IF(COUNTIFS('Histórico de Revisões'!$B$6:$B$305,$A106,'Histórico de Revisões'!$C$6:$C$305,"&gt;0")=0,"",SUMPRODUCT(MAX(IFERROR(('Histórico de Revisões'!$B$6:$B$305=$A106)*'Histórico de Revisões'!$C$6:$C$305,0)))))</f>
        <v/>
      </c>
      <c r="O106" s="25">
        <f>IF($A106="","",IF($N106="",IF(OR($G106="Classificação adotada",$H106&lt;&gt;""),"Sem histórico","Não aplicável"),IF($H106="","Data da matriz ausente",IF($H106=$N106,"OK","Divergência de data"))))</f>
        <v/>
      </c>
      <c r="P106" s="24">
        <f>IF($A106="","",IF(OR($L106="NCM em formato inválido",$L106="Data de revisão inválida",$L106="Data de revisão futura"),1,IF($L106="Revisão vencida",2,IF($L106="Preenchimento incompleto",3,IF($L106="Pendente de classificação",4,IF($L106="Revisão sem data",5,IF($L106="Revisão próxima",6,99)))))))</f>
        <v/>
      </c>
      <c r="Q106" s="24">
        <f>IF(OR($A106="",$P106=99),"",$P106*1000+ROW())</f>
        <v/>
      </c>
    </row>
    <row r="107" ht="22" customHeight="1">
      <c r="A107" s="20" t="n"/>
      <c r="B107" s="21" t="n"/>
      <c r="C107" s="20" t="n"/>
      <c r="D107" s="20" t="n"/>
      <c r="E107" s="21" t="n"/>
      <c r="F107" s="21" t="n"/>
      <c r="G107" s="21" t="n"/>
      <c r="H107" s="22" t="n"/>
      <c r="I107" s="21" t="n"/>
      <c r="J107" s="23">
        <f>IF($A107="","",IF(OR($H107="",NOT(ISNUMBER($H107))),"",$H107+'Instruções'!$B$15))</f>
        <v/>
      </c>
      <c r="K107" s="24">
        <f>IF($A107="","",IF(OR($J107="",NOT(ISNUMBER($J107))),"",$J107-'Resumo'!$B$3))</f>
        <v/>
      </c>
      <c r="L107" s="25">
        <f>IF($A107="","",IF(OR(LEN(TRIM($A107))=0,LEN(TRIM($B107))=0,$G107="",AND($C107="",$D107="")),"Preenchimento incompleto",IF(OR(AND($C107&lt;&gt;"",NOT(AND(ISTEXT($C107),LEN($C107)=8,IFERROR(TEXT(VALUE($C107),"00000000")=$C107,FALSE)))),AND($D107&lt;&gt;"",NOT(AND(ISTEXT($D107),LEN($D107)=8,IFERROR(TEXT(VALUE($D107),"00000000")=$D107,FALSE))))),"NCM em formato inválido",IF(AND($G107="Classificação adotada",OR($D107="",$E107="",LEN(TRIM($F107))=0,$I107="")),"Preenchimento incompleto",IF(AND($H107&lt;&gt;"",NOT(ISNUMBER($H107))),"Data de revisão inválida",IF(AND(ISNUMBER($H107),$H107&gt;'Resumo'!$B$3),"Data de revisão futura",IF($G107&lt;&gt;"Classificação adotada","Pendente de classificação",IF($H107="","Revisão sem data",IF($J107&lt;'Resumo'!$B$3,"Revisão vencida",IF($J107&lt;='Resumo'!$B$3+'Instruções'!$B$16,"Revisão próxima","Em dia"))))))))))</f>
        <v/>
      </c>
      <c r="M107" s="21" t="n"/>
      <c r="N107" s="23">
        <f>IF($A107="","",IF(COUNTIFS('Histórico de Revisões'!$B$6:$B$305,$A107,'Histórico de Revisões'!$C$6:$C$305,"&gt;0")=0,"",SUMPRODUCT(MAX(IFERROR(('Histórico de Revisões'!$B$6:$B$305=$A107)*'Histórico de Revisões'!$C$6:$C$305,0)))))</f>
        <v/>
      </c>
      <c r="O107" s="25">
        <f>IF($A107="","",IF($N107="",IF(OR($G107="Classificação adotada",$H107&lt;&gt;""),"Sem histórico","Não aplicável"),IF($H107="","Data da matriz ausente",IF($H107=$N107,"OK","Divergência de data"))))</f>
        <v/>
      </c>
      <c r="P107" s="24">
        <f>IF($A107="","",IF(OR($L107="NCM em formato inválido",$L107="Data de revisão inválida",$L107="Data de revisão futura"),1,IF($L107="Revisão vencida",2,IF($L107="Preenchimento incompleto",3,IF($L107="Pendente de classificação",4,IF($L107="Revisão sem data",5,IF($L107="Revisão próxima",6,99)))))))</f>
        <v/>
      </c>
      <c r="Q107" s="24">
        <f>IF(OR($A107="",$P107=99),"",$P107*1000+ROW())</f>
        <v/>
      </c>
    </row>
    <row r="108" ht="22" customHeight="1">
      <c r="A108" s="20" t="n"/>
      <c r="B108" s="21" t="n"/>
      <c r="C108" s="20" t="n"/>
      <c r="D108" s="20" t="n"/>
      <c r="E108" s="21" t="n"/>
      <c r="F108" s="21" t="n"/>
      <c r="G108" s="21" t="n"/>
      <c r="H108" s="22" t="n"/>
      <c r="I108" s="21" t="n"/>
      <c r="J108" s="23">
        <f>IF($A108="","",IF(OR($H108="",NOT(ISNUMBER($H108))),"",$H108+'Instruções'!$B$15))</f>
        <v/>
      </c>
      <c r="K108" s="24">
        <f>IF($A108="","",IF(OR($J108="",NOT(ISNUMBER($J108))),"",$J108-'Resumo'!$B$3))</f>
        <v/>
      </c>
      <c r="L108" s="25">
        <f>IF($A108="","",IF(OR(LEN(TRIM($A108))=0,LEN(TRIM($B108))=0,$G108="",AND($C108="",$D108="")),"Preenchimento incompleto",IF(OR(AND($C108&lt;&gt;"",NOT(AND(ISTEXT($C108),LEN($C108)=8,IFERROR(TEXT(VALUE($C108),"00000000")=$C108,FALSE)))),AND($D108&lt;&gt;"",NOT(AND(ISTEXT($D108),LEN($D108)=8,IFERROR(TEXT(VALUE($D108),"00000000")=$D108,FALSE))))),"NCM em formato inválido",IF(AND($G108="Classificação adotada",OR($D108="",$E108="",LEN(TRIM($F108))=0,$I108="")),"Preenchimento incompleto",IF(AND($H108&lt;&gt;"",NOT(ISNUMBER($H108))),"Data de revisão inválida",IF(AND(ISNUMBER($H108),$H108&gt;'Resumo'!$B$3),"Data de revisão futura",IF($G108&lt;&gt;"Classificação adotada","Pendente de classificação",IF($H108="","Revisão sem data",IF($J108&lt;'Resumo'!$B$3,"Revisão vencida",IF($J108&lt;='Resumo'!$B$3+'Instruções'!$B$16,"Revisão próxima","Em dia"))))))))))</f>
        <v/>
      </c>
      <c r="M108" s="21" t="n"/>
      <c r="N108" s="23">
        <f>IF($A108="","",IF(COUNTIFS('Histórico de Revisões'!$B$6:$B$305,$A108,'Histórico de Revisões'!$C$6:$C$305,"&gt;0")=0,"",SUMPRODUCT(MAX(IFERROR(('Histórico de Revisões'!$B$6:$B$305=$A108)*'Histórico de Revisões'!$C$6:$C$305,0)))))</f>
        <v/>
      </c>
      <c r="O108" s="25">
        <f>IF($A108="","",IF($N108="",IF(OR($G108="Classificação adotada",$H108&lt;&gt;""),"Sem histórico","Não aplicável"),IF($H108="","Data da matriz ausente",IF($H108=$N108,"OK","Divergência de data"))))</f>
        <v/>
      </c>
      <c r="P108" s="24">
        <f>IF($A108="","",IF(OR($L108="NCM em formato inválido",$L108="Data de revisão inválida",$L108="Data de revisão futura"),1,IF($L108="Revisão vencida",2,IF($L108="Preenchimento incompleto",3,IF($L108="Pendente de classificação",4,IF($L108="Revisão sem data",5,IF($L108="Revisão próxima",6,99)))))))</f>
        <v/>
      </c>
      <c r="Q108" s="24">
        <f>IF(OR($A108="",$P108=99),"",$P108*1000+ROW())</f>
        <v/>
      </c>
    </row>
    <row r="109" ht="22" customHeight="1">
      <c r="A109" s="20" t="n"/>
      <c r="B109" s="21" t="n"/>
      <c r="C109" s="20" t="n"/>
      <c r="D109" s="20" t="n"/>
      <c r="E109" s="21" t="n"/>
      <c r="F109" s="21" t="n"/>
      <c r="G109" s="21" t="n"/>
      <c r="H109" s="22" t="n"/>
      <c r="I109" s="21" t="n"/>
      <c r="J109" s="23">
        <f>IF($A109="","",IF(OR($H109="",NOT(ISNUMBER($H109))),"",$H109+'Instruções'!$B$15))</f>
        <v/>
      </c>
      <c r="K109" s="24">
        <f>IF($A109="","",IF(OR($J109="",NOT(ISNUMBER($J109))),"",$J109-'Resumo'!$B$3))</f>
        <v/>
      </c>
      <c r="L109" s="25">
        <f>IF($A109="","",IF(OR(LEN(TRIM($A109))=0,LEN(TRIM($B109))=0,$G109="",AND($C109="",$D109="")),"Preenchimento incompleto",IF(OR(AND($C109&lt;&gt;"",NOT(AND(ISTEXT($C109),LEN($C109)=8,IFERROR(TEXT(VALUE($C109),"00000000")=$C109,FALSE)))),AND($D109&lt;&gt;"",NOT(AND(ISTEXT($D109),LEN($D109)=8,IFERROR(TEXT(VALUE($D109),"00000000")=$D109,FALSE))))),"NCM em formato inválido",IF(AND($G109="Classificação adotada",OR($D109="",$E109="",LEN(TRIM($F109))=0,$I109="")),"Preenchimento incompleto",IF(AND($H109&lt;&gt;"",NOT(ISNUMBER($H109))),"Data de revisão inválida",IF(AND(ISNUMBER($H109),$H109&gt;'Resumo'!$B$3),"Data de revisão futura",IF($G109&lt;&gt;"Classificação adotada","Pendente de classificação",IF($H109="","Revisão sem data",IF($J109&lt;'Resumo'!$B$3,"Revisão vencida",IF($J109&lt;='Resumo'!$B$3+'Instruções'!$B$16,"Revisão próxima","Em dia"))))))))))</f>
        <v/>
      </c>
      <c r="M109" s="21" t="n"/>
      <c r="N109" s="23">
        <f>IF($A109="","",IF(COUNTIFS('Histórico de Revisões'!$B$6:$B$305,$A109,'Histórico de Revisões'!$C$6:$C$305,"&gt;0")=0,"",SUMPRODUCT(MAX(IFERROR(('Histórico de Revisões'!$B$6:$B$305=$A109)*'Histórico de Revisões'!$C$6:$C$305,0)))))</f>
        <v/>
      </c>
      <c r="O109" s="25">
        <f>IF($A109="","",IF($N109="",IF(OR($G109="Classificação adotada",$H109&lt;&gt;""),"Sem histórico","Não aplicável"),IF($H109="","Data da matriz ausente",IF($H109=$N109,"OK","Divergência de data"))))</f>
        <v/>
      </c>
      <c r="P109" s="24">
        <f>IF($A109="","",IF(OR($L109="NCM em formato inválido",$L109="Data de revisão inválida",$L109="Data de revisão futura"),1,IF($L109="Revisão vencida",2,IF($L109="Preenchimento incompleto",3,IF($L109="Pendente de classificação",4,IF($L109="Revisão sem data",5,IF($L109="Revisão próxima",6,99)))))))</f>
        <v/>
      </c>
      <c r="Q109" s="24">
        <f>IF(OR($A109="",$P109=99),"",$P109*1000+ROW())</f>
        <v/>
      </c>
    </row>
    <row r="110" ht="22" customHeight="1">
      <c r="A110" s="20" t="n"/>
      <c r="B110" s="21" t="n"/>
      <c r="C110" s="20" t="n"/>
      <c r="D110" s="20" t="n"/>
      <c r="E110" s="21" t="n"/>
      <c r="F110" s="21" t="n"/>
      <c r="G110" s="21" t="n"/>
      <c r="H110" s="22" t="n"/>
      <c r="I110" s="21" t="n"/>
      <c r="J110" s="23">
        <f>IF($A110="","",IF(OR($H110="",NOT(ISNUMBER($H110))),"",$H110+'Instruções'!$B$15))</f>
        <v/>
      </c>
      <c r="K110" s="24">
        <f>IF($A110="","",IF(OR($J110="",NOT(ISNUMBER($J110))),"",$J110-'Resumo'!$B$3))</f>
        <v/>
      </c>
      <c r="L110" s="25">
        <f>IF($A110="","",IF(OR(LEN(TRIM($A110))=0,LEN(TRIM($B110))=0,$G110="",AND($C110="",$D110="")),"Preenchimento incompleto",IF(OR(AND($C110&lt;&gt;"",NOT(AND(ISTEXT($C110),LEN($C110)=8,IFERROR(TEXT(VALUE($C110),"00000000")=$C110,FALSE)))),AND($D110&lt;&gt;"",NOT(AND(ISTEXT($D110),LEN($D110)=8,IFERROR(TEXT(VALUE($D110),"00000000")=$D110,FALSE))))),"NCM em formato inválido",IF(AND($G110="Classificação adotada",OR($D110="",$E110="",LEN(TRIM($F110))=0,$I110="")),"Preenchimento incompleto",IF(AND($H110&lt;&gt;"",NOT(ISNUMBER($H110))),"Data de revisão inválida",IF(AND(ISNUMBER($H110),$H110&gt;'Resumo'!$B$3),"Data de revisão futura",IF($G110&lt;&gt;"Classificação adotada","Pendente de classificação",IF($H110="","Revisão sem data",IF($J110&lt;'Resumo'!$B$3,"Revisão vencida",IF($J110&lt;='Resumo'!$B$3+'Instruções'!$B$16,"Revisão próxima","Em dia"))))))))))</f>
        <v/>
      </c>
      <c r="M110" s="21" t="n"/>
      <c r="N110" s="23">
        <f>IF($A110="","",IF(COUNTIFS('Histórico de Revisões'!$B$6:$B$305,$A110,'Histórico de Revisões'!$C$6:$C$305,"&gt;0")=0,"",SUMPRODUCT(MAX(IFERROR(('Histórico de Revisões'!$B$6:$B$305=$A110)*'Histórico de Revisões'!$C$6:$C$305,0)))))</f>
        <v/>
      </c>
      <c r="O110" s="25">
        <f>IF($A110="","",IF($N110="",IF(OR($G110="Classificação adotada",$H110&lt;&gt;""),"Sem histórico","Não aplicável"),IF($H110="","Data da matriz ausente",IF($H110=$N110,"OK","Divergência de data"))))</f>
        <v/>
      </c>
      <c r="P110" s="24">
        <f>IF($A110="","",IF(OR($L110="NCM em formato inválido",$L110="Data de revisão inválida",$L110="Data de revisão futura"),1,IF($L110="Revisão vencida",2,IF($L110="Preenchimento incompleto",3,IF($L110="Pendente de classificação",4,IF($L110="Revisão sem data",5,IF($L110="Revisão próxima",6,99)))))))</f>
        <v/>
      </c>
      <c r="Q110" s="24">
        <f>IF(OR($A110="",$P110=99),"",$P110*1000+ROW())</f>
        <v/>
      </c>
    </row>
    <row r="111" ht="22" customHeight="1">
      <c r="A111" s="20" t="n"/>
      <c r="B111" s="21" t="n"/>
      <c r="C111" s="20" t="n"/>
      <c r="D111" s="20" t="n"/>
      <c r="E111" s="21" t="n"/>
      <c r="F111" s="21" t="n"/>
      <c r="G111" s="21" t="n"/>
      <c r="H111" s="22" t="n"/>
      <c r="I111" s="21" t="n"/>
      <c r="J111" s="23">
        <f>IF($A111="","",IF(OR($H111="",NOT(ISNUMBER($H111))),"",$H111+'Instruções'!$B$15))</f>
        <v/>
      </c>
      <c r="K111" s="24">
        <f>IF($A111="","",IF(OR($J111="",NOT(ISNUMBER($J111))),"",$J111-'Resumo'!$B$3))</f>
        <v/>
      </c>
      <c r="L111" s="25">
        <f>IF($A111="","",IF(OR(LEN(TRIM($A111))=0,LEN(TRIM($B111))=0,$G111="",AND($C111="",$D111="")),"Preenchimento incompleto",IF(OR(AND($C111&lt;&gt;"",NOT(AND(ISTEXT($C111),LEN($C111)=8,IFERROR(TEXT(VALUE($C111),"00000000")=$C111,FALSE)))),AND($D111&lt;&gt;"",NOT(AND(ISTEXT($D111),LEN($D111)=8,IFERROR(TEXT(VALUE($D111),"00000000")=$D111,FALSE))))),"NCM em formato inválido",IF(AND($G111="Classificação adotada",OR($D111="",$E111="",LEN(TRIM($F111))=0,$I111="")),"Preenchimento incompleto",IF(AND($H111&lt;&gt;"",NOT(ISNUMBER($H111))),"Data de revisão inválida",IF(AND(ISNUMBER($H111),$H111&gt;'Resumo'!$B$3),"Data de revisão futura",IF($G111&lt;&gt;"Classificação adotada","Pendente de classificação",IF($H111="","Revisão sem data",IF($J111&lt;'Resumo'!$B$3,"Revisão vencida",IF($J111&lt;='Resumo'!$B$3+'Instruções'!$B$16,"Revisão próxima","Em dia"))))))))))</f>
        <v/>
      </c>
      <c r="M111" s="21" t="n"/>
      <c r="N111" s="23">
        <f>IF($A111="","",IF(COUNTIFS('Histórico de Revisões'!$B$6:$B$305,$A111,'Histórico de Revisões'!$C$6:$C$305,"&gt;0")=0,"",SUMPRODUCT(MAX(IFERROR(('Histórico de Revisões'!$B$6:$B$305=$A111)*'Histórico de Revisões'!$C$6:$C$305,0)))))</f>
        <v/>
      </c>
      <c r="O111" s="25">
        <f>IF($A111="","",IF($N111="",IF(OR($G111="Classificação adotada",$H111&lt;&gt;""),"Sem histórico","Não aplicável"),IF($H111="","Data da matriz ausente",IF($H111=$N111,"OK","Divergência de data"))))</f>
        <v/>
      </c>
      <c r="P111" s="24">
        <f>IF($A111="","",IF(OR($L111="NCM em formato inválido",$L111="Data de revisão inválida",$L111="Data de revisão futura"),1,IF($L111="Revisão vencida",2,IF($L111="Preenchimento incompleto",3,IF($L111="Pendente de classificação",4,IF($L111="Revisão sem data",5,IF($L111="Revisão próxima",6,99)))))))</f>
        <v/>
      </c>
      <c r="Q111" s="24">
        <f>IF(OR($A111="",$P111=99),"",$P111*1000+ROW())</f>
        <v/>
      </c>
    </row>
    <row r="112" ht="22" customHeight="1">
      <c r="A112" s="20" t="n"/>
      <c r="B112" s="21" t="n"/>
      <c r="C112" s="20" t="n"/>
      <c r="D112" s="20" t="n"/>
      <c r="E112" s="21" t="n"/>
      <c r="F112" s="21" t="n"/>
      <c r="G112" s="21" t="n"/>
      <c r="H112" s="22" t="n"/>
      <c r="I112" s="21" t="n"/>
      <c r="J112" s="23">
        <f>IF($A112="","",IF(OR($H112="",NOT(ISNUMBER($H112))),"",$H112+'Instruções'!$B$15))</f>
        <v/>
      </c>
      <c r="K112" s="24">
        <f>IF($A112="","",IF(OR($J112="",NOT(ISNUMBER($J112))),"",$J112-'Resumo'!$B$3))</f>
        <v/>
      </c>
      <c r="L112" s="25">
        <f>IF($A112="","",IF(OR(LEN(TRIM($A112))=0,LEN(TRIM($B112))=0,$G112="",AND($C112="",$D112="")),"Preenchimento incompleto",IF(OR(AND($C112&lt;&gt;"",NOT(AND(ISTEXT($C112),LEN($C112)=8,IFERROR(TEXT(VALUE($C112),"00000000")=$C112,FALSE)))),AND($D112&lt;&gt;"",NOT(AND(ISTEXT($D112),LEN($D112)=8,IFERROR(TEXT(VALUE($D112),"00000000")=$D112,FALSE))))),"NCM em formato inválido",IF(AND($G112="Classificação adotada",OR($D112="",$E112="",LEN(TRIM($F112))=0,$I112="")),"Preenchimento incompleto",IF(AND($H112&lt;&gt;"",NOT(ISNUMBER($H112))),"Data de revisão inválida",IF(AND(ISNUMBER($H112),$H112&gt;'Resumo'!$B$3),"Data de revisão futura",IF($G112&lt;&gt;"Classificação adotada","Pendente de classificação",IF($H112="","Revisão sem data",IF($J112&lt;'Resumo'!$B$3,"Revisão vencida",IF($J112&lt;='Resumo'!$B$3+'Instruções'!$B$16,"Revisão próxima","Em dia"))))))))))</f>
        <v/>
      </c>
      <c r="M112" s="21" t="n"/>
      <c r="N112" s="23">
        <f>IF($A112="","",IF(COUNTIFS('Histórico de Revisões'!$B$6:$B$305,$A112,'Histórico de Revisões'!$C$6:$C$305,"&gt;0")=0,"",SUMPRODUCT(MAX(IFERROR(('Histórico de Revisões'!$B$6:$B$305=$A112)*'Histórico de Revisões'!$C$6:$C$305,0)))))</f>
        <v/>
      </c>
      <c r="O112" s="25">
        <f>IF($A112="","",IF($N112="",IF(OR($G112="Classificação adotada",$H112&lt;&gt;""),"Sem histórico","Não aplicável"),IF($H112="","Data da matriz ausente",IF($H112=$N112,"OK","Divergência de data"))))</f>
        <v/>
      </c>
      <c r="P112" s="24">
        <f>IF($A112="","",IF(OR($L112="NCM em formato inválido",$L112="Data de revisão inválida",$L112="Data de revisão futura"),1,IF($L112="Revisão vencida",2,IF($L112="Preenchimento incompleto",3,IF($L112="Pendente de classificação",4,IF($L112="Revisão sem data",5,IF($L112="Revisão próxima",6,99)))))))</f>
        <v/>
      </c>
      <c r="Q112" s="24">
        <f>IF(OR($A112="",$P112=99),"",$P112*1000+ROW())</f>
        <v/>
      </c>
    </row>
    <row r="113" ht="22" customHeight="1">
      <c r="A113" s="20" t="n"/>
      <c r="B113" s="21" t="n"/>
      <c r="C113" s="20" t="n"/>
      <c r="D113" s="20" t="n"/>
      <c r="E113" s="21" t="n"/>
      <c r="F113" s="21" t="n"/>
      <c r="G113" s="21" t="n"/>
      <c r="H113" s="22" t="n"/>
      <c r="I113" s="21" t="n"/>
      <c r="J113" s="23">
        <f>IF($A113="","",IF(OR($H113="",NOT(ISNUMBER($H113))),"",$H113+'Instruções'!$B$15))</f>
        <v/>
      </c>
      <c r="K113" s="24">
        <f>IF($A113="","",IF(OR($J113="",NOT(ISNUMBER($J113))),"",$J113-'Resumo'!$B$3))</f>
        <v/>
      </c>
      <c r="L113" s="25">
        <f>IF($A113="","",IF(OR(LEN(TRIM($A113))=0,LEN(TRIM($B113))=0,$G113="",AND($C113="",$D113="")),"Preenchimento incompleto",IF(OR(AND($C113&lt;&gt;"",NOT(AND(ISTEXT($C113),LEN($C113)=8,IFERROR(TEXT(VALUE($C113),"00000000")=$C113,FALSE)))),AND($D113&lt;&gt;"",NOT(AND(ISTEXT($D113),LEN($D113)=8,IFERROR(TEXT(VALUE($D113),"00000000")=$D113,FALSE))))),"NCM em formato inválido",IF(AND($G113="Classificação adotada",OR($D113="",$E113="",LEN(TRIM($F113))=0,$I113="")),"Preenchimento incompleto",IF(AND($H113&lt;&gt;"",NOT(ISNUMBER($H113))),"Data de revisão inválida",IF(AND(ISNUMBER($H113),$H113&gt;'Resumo'!$B$3),"Data de revisão futura",IF($G113&lt;&gt;"Classificação adotada","Pendente de classificação",IF($H113="","Revisão sem data",IF($J113&lt;'Resumo'!$B$3,"Revisão vencida",IF($J113&lt;='Resumo'!$B$3+'Instruções'!$B$16,"Revisão próxima","Em dia"))))))))))</f>
        <v/>
      </c>
      <c r="M113" s="21" t="n"/>
      <c r="N113" s="23">
        <f>IF($A113="","",IF(COUNTIFS('Histórico de Revisões'!$B$6:$B$305,$A113,'Histórico de Revisões'!$C$6:$C$305,"&gt;0")=0,"",SUMPRODUCT(MAX(IFERROR(('Histórico de Revisões'!$B$6:$B$305=$A113)*'Histórico de Revisões'!$C$6:$C$305,0)))))</f>
        <v/>
      </c>
      <c r="O113" s="25">
        <f>IF($A113="","",IF($N113="",IF(OR($G113="Classificação adotada",$H113&lt;&gt;""),"Sem histórico","Não aplicável"),IF($H113="","Data da matriz ausente",IF($H113=$N113,"OK","Divergência de data"))))</f>
        <v/>
      </c>
      <c r="P113" s="24">
        <f>IF($A113="","",IF(OR($L113="NCM em formato inválido",$L113="Data de revisão inválida",$L113="Data de revisão futura"),1,IF($L113="Revisão vencida",2,IF($L113="Preenchimento incompleto",3,IF($L113="Pendente de classificação",4,IF($L113="Revisão sem data",5,IF($L113="Revisão próxima",6,99)))))))</f>
        <v/>
      </c>
      <c r="Q113" s="24">
        <f>IF(OR($A113="",$P113=99),"",$P113*1000+ROW())</f>
        <v/>
      </c>
    </row>
    <row r="114" ht="22" customHeight="1">
      <c r="A114" s="20" t="n"/>
      <c r="B114" s="21" t="n"/>
      <c r="C114" s="20" t="n"/>
      <c r="D114" s="20" t="n"/>
      <c r="E114" s="21" t="n"/>
      <c r="F114" s="21" t="n"/>
      <c r="G114" s="21" t="n"/>
      <c r="H114" s="22" t="n"/>
      <c r="I114" s="21" t="n"/>
      <c r="J114" s="23">
        <f>IF($A114="","",IF(OR($H114="",NOT(ISNUMBER($H114))),"",$H114+'Instruções'!$B$15))</f>
        <v/>
      </c>
      <c r="K114" s="24">
        <f>IF($A114="","",IF(OR($J114="",NOT(ISNUMBER($J114))),"",$J114-'Resumo'!$B$3))</f>
        <v/>
      </c>
      <c r="L114" s="25">
        <f>IF($A114="","",IF(OR(LEN(TRIM($A114))=0,LEN(TRIM($B114))=0,$G114="",AND($C114="",$D114="")),"Preenchimento incompleto",IF(OR(AND($C114&lt;&gt;"",NOT(AND(ISTEXT($C114),LEN($C114)=8,IFERROR(TEXT(VALUE($C114),"00000000")=$C114,FALSE)))),AND($D114&lt;&gt;"",NOT(AND(ISTEXT($D114),LEN($D114)=8,IFERROR(TEXT(VALUE($D114),"00000000")=$D114,FALSE))))),"NCM em formato inválido",IF(AND($G114="Classificação adotada",OR($D114="",$E114="",LEN(TRIM($F114))=0,$I114="")),"Preenchimento incompleto",IF(AND($H114&lt;&gt;"",NOT(ISNUMBER($H114))),"Data de revisão inválida",IF(AND(ISNUMBER($H114),$H114&gt;'Resumo'!$B$3),"Data de revisão futura",IF($G114&lt;&gt;"Classificação adotada","Pendente de classificação",IF($H114="","Revisão sem data",IF($J114&lt;'Resumo'!$B$3,"Revisão vencida",IF($J114&lt;='Resumo'!$B$3+'Instruções'!$B$16,"Revisão próxima","Em dia"))))))))))</f>
        <v/>
      </c>
      <c r="M114" s="21" t="n"/>
      <c r="N114" s="23">
        <f>IF($A114="","",IF(COUNTIFS('Histórico de Revisões'!$B$6:$B$305,$A114,'Histórico de Revisões'!$C$6:$C$305,"&gt;0")=0,"",SUMPRODUCT(MAX(IFERROR(('Histórico de Revisões'!$B$6:$B$305=$A114)*'Histórico de Revisões'!$C$6:$C$305,0)))))</f>
        <v/>
      </c>
      <c r="O114" s="25">
        <f>IF($A114="","",IF($N114="",IF(OR($G114="Classificação adotada",$H114&lt;&gt;""),"Sem histórico","Não aplicável"),IF($H114="","Data da matriz ausente",IF($H114=$N114,"OK","Divergência de data"))))</f>
        <v/>
      </c>
      <c r="P114" s="24">
        <f>IF($A114="","",IF(OR($L114="NCM em formato inválido",$L114="Data de revisão inválida",$L114="Data de revisão futura"),1,IF($L114="Revisão vencida",2,IF($L114="Preenchimento incompleto",3,IF($L114="Pendente de classificação",4,IF($L114="Revisão sem data",5,IF($L114="Revisão próxima",6,99)))))))</f>
        <v/>
      </c>
      <c r="Q114" s="24">
        <f>IF(OR($A114="",$P114=99),"",$P114*1000+ROW())</f>
        <v/>
      </c>
    </row>
    <row r="115" ht="22" customHeight="1">
      <c r="A115" s="20" t="n"/>
      <c r="B115" s="21" t="n"/>
      <c r="C115" s="20" t="n"/>
      <c r="D115" s="20" t="n"/>
      <c r="E115" s="21" t="n"/>
      <c r="F115" s="21" t="n"/>
      <c r="G115" s="21" t="n"/>
      <c r="H115" s="22" t="n"/>
      <c r="I115" s="21" t="n"/>
      <c r="J115" s="23">
        <f>IF($A115="","",IF(OR($H115="",NOT(ISNUMBER($H115))),"",$H115+'Instruções'!$B$15))</f>
        <v/>
      </c>
      <c r="K115" s="24">
        <f>IF($A115="","",IF(OR($J115="",NOT(ISNUMBER($J115))),"",$J115-'Resumo'!$B$3))</f>
        <v/>
      </c>
      <c r="L115" s="25">
        <f>IF($A115="","",IF(OR(LEN(TRIM($A115))=0,LEN(TRIM($B115))=0,$G115="",AND($C115="",$D115="")),"Preenchimento incompleto",IF(OR(AND($C115&lt;&gt;"",NOT(AND(ISTEXT($C115),LEN($C115)=8,IFERROR(TEXT(VALUE($C115),"00000000")=$C115,FALSE)))),AND($D115&lt;&gt;"",NOT(AND(ISTEXT($D115),LEN($D115)=8,IFERROR(TEXT(VALUE($D115),"00000000")=$D115,FALSE))))),"NCM em formato inválido",IF(AND($G115="Classificação adotada",OR($D115="",$E115="",LEN(TRIM($F115))=0,$I115="")),"Preenchimento incompleto",IF(AND($H115&lt;&gt;"",NOT(ISNUMBER($H115))),"Data de revisão inválida",IF(AND(ISNUMBER($H115),$H115&gt;'Resumo'!$B$3),"Data de revisão futura",IF($G115&lt;&gt;"Classificação adotada","Pendente de classificação",IF($H115="","Revisão sem data",IF($J115&lt;'Resumo'!$B$3,"Revisão vencida",IF($J115&lt;='Resumo'!$B$3+'Instruções'!$B$16,"Revisão próxima","Em dia"))))))))))</f>
        <v/>
      </c>
      <c r="M115" s="21" t="n"/>
      <c r="N115" s="23">
        <f>IF($A115="","",IF(COUNTIFS('Histórico de Revisões'!$B$6:$B$305,$A115,'Histórico de Revisões'!$C$6:$C$305,"&gt;0")=0,"",SUMPRODUCT(MAX(IFERROR(('Histórico de Revisões'!$B$6:$B$305=$A115)*'Histórico de Revisões'!$C$6:$C$305,0)))))</f>
        <v/>
      </c>
      <c r="O115" s="25">
        <f>IF($A115="","",IF($N115="",IF(OR($G115="Classificação adotada",$H115&lt;&gt;""),"Sem histórico","Não aplicável"),IF($H115="","Data da matriz ausente",IF($H115=$N115,"OK","Divergência de data"))))</f>
        <v/>
      </c>
      <c r="P115" s="24">
        <f>IF($A115="","",IF(OR($L115="NCM em formato inválido",$L115="Data de revisão inválida",$L115="Data de revisão futura"),1,IF($L115="Revisão vencida",2,IF($L115="Preenchimento incompleto",3,IF($L115="Pendente de classificação",4,IF($L115="Revisão sem data",5,IF($L115="Revisão próxima",6,99)))))))</f>
        <v/>
      </c>
      <c r="Q115" s="24">
        <f>IF(OR($A115="",$P115=99),"",$P115*1000+ROW())</f>
        <v/>
      </c>
    </row>
    <row r="116" ht="22" customHeight="1">
      <c r="A116" s="20" t="n"/>
      <c r="B116" s="21" t="n"/>
      <c r="C116" s="20" t="n"/>
      <c r="D116" s="20" t="n"/>
      <c r="E116" s="21" t="n"/>
      <c r="F116" s="21" t="n"/>
      <c r="G116" s="21" t="n"/>
      <c r="H116" s="22" t="n"/>
      <c r="I116" s="21" t="n"/>
      <c r="J116" s="23">
        <f>IF($A116="","",IF(OR($H116="",NOT(ISNUMBER($H116))),"",$H116+'Instruções'!$B$15))</f>
        <v/>
      </c>
      <c r="K116" s="24">
        <f>IF($A116="","",IF(OR($J116="",NOT(ISNUMBER($J116))),"",$J116-'Resumo'!$B$3))</f>
        <v/>
      </c>
      <c r="L116" s="25">
        <f>IF($A116="","",IF(OR(LEN(TRIM($A116))=0,LEN(TRIM($B116))=0,$G116="",AND($C116="",$D116="")),"Preenchimento incompleto",IF(OR(AND($C116&lt;&gt;"",NOT(AND(ISTEXT($C116),LEN($C116)=8,IFERROR(TEXT(VALUE($C116),"00000000")=$C116,FALSE)))),AND($D116&lt;&gt;"",NOT(AND(ISTEXT($D116),LEN($D116)=8,IFERROR(TEXT(VALUE($D116),"00000000")=$D116,FALSE))))),"NCM em formato inválido",IF(AND($G116="Classificação adotada",OR($D116="",$E116="",LEN(TRIM($F116))=0,$I116="")),"Preenchimento incompleto",IF(AND($H116&lt;&gt;"",NOT(ISNUMBER($H116))),"Data de revisão inválida",IF(AND(ISNUMBER($H116),$H116&gt;'Resumo'!$B$3),"Data de revisão futura",IF($G116&lt;&gt;"Classificação adotada","Pendente de classificação",IF($H116="","Revisão sem data",IF($J116&lt;'Resumo'!$B$3,"Revisão vencida",IF($J116&lt;='Resumo'!$B$3+'Instruções'!$B$16,"Revisão próxima","Em dia"))))))))))</f>
        <v/>
      </c>
      <c r="M116" s="21" t="n"/>
      <c r="N116" s="23">
        <f>IF($A116="","",IF(COUNTIFS('Histórico de Revisões'!$B$6:$B$305,$A116,'Histórico de Revisões'!$C$6:$C$305,"&gt;0")=0,"",SUMPRODUCT(MAX(IFERROR(('Histórico de Revisões'!$B$6:$B$305=$A116)*'Histórico de Revisões'!$C$6:$C$305,0)))))</f>
        <v/>
      </c>
      <c r="O116" s="25">
        <f>IF($A116="","",IF($N116="",IF(OR($G116="Classificação adotada",$H116&lt;&gt;""),"Sem histórico","Não aplicável"),IF($H116="","Data da matriz ausente",IF($H116=$N116,"OK","Divergência de data"))))</f>
        <v/>
      </c>
      <c r="P116" s="24">
        <f>IF($A116="","",IF(OR($L116="NCM em formato inválido",$L116="Data de revisão inválida",$L116="Data de revisão futura"),1,IF($L116="Revisão vencida",2,IF($L116="Preenchimento incompleto",3,IF($L116="Pendente de classificação",4,IF($L116="Revisão sem data",5,IF($L116="Revisão próxima",6,99)))))))</f>
        <v/>
      </c>
      <c r="Q116" s="24">
        <f>IF(OR($A116="",$P116=99),"",$P116*1000+ROW())</f>
        <v/>
      </c>
    </row>
    <row r="117" ht="22" customHeight="1">
      <c r="A117" s="20" t="n"/>
      <c r="B117" s="21" t="n"/>
      <c r="C117" s="20" t="n"/>
      <c r="D117" s="20" t="n"/>
      <c r="E117" s="21" t="n"/>
      <c r="F117" s="21" t="n"/>
      <c r="G117" s="21" t="n"/>
      <c r="H117" s="22" t="n"/>
      <c r="I117" s="21" t="n"/>
      <c r="J117" s="23">
        <f>IF($A117="","",IF(OR($H117="",NOT(ISNUMBER($H117))),"",$H117+'Instruções'!$B$15))</f>
        <v/>
      </c>
      <c r="K117" s="24">
        <f>IF($A117="","",IF(OR($J117="",NOT(ISNUMBER($J117))),"",$J117-'Resumo'!$B$3))</f>
        <v/>
      </c>
      <c r="L117" s="25">
        <f>IF($A117="","",IF(OR(LEN(TRIM($A117))=0,LEN(TRIM($B117))=0,$G117="",AND($C117="",$D117="")),"Preenchimento incompleto",IF(OR(AND($C117&lt;&gt;"",NOT(AND(ISTEXT($C117),LEN($C117)=8,IFERROR(TEXT(VALUE($C117),"00000000")=$C117,FALSE)))),AND($D117&lt;&gt;"",NOT(AND(ISTEXT($D117),LEN($D117)=8,IFERROR(TEXT(VALUE($D117),"00000000")=$D117,FALSE))))),"NCM em formato inválido",IF(AND($G117="Classificação adotada",OR($D117="",$E117="",LEN(TRIM($F117))=0,$I117="")),"Preenchimento incompleto",IF(AND($H117&lt;&gt;"",NOT(ISNUMBER($H117))),"Data de revisão inválida",IF(AND(ISNUMBER($H117),$H117&gt;'Resumo'!$B$3),"Data de revisão futura",IF($G117&lt;&gt;"Classificação adotada","Pendente de classificação",IF($H117="","Revisão sem data",IF($J117&lt;'Resumo'!$B$3,"Revisão vencida",IF($J117&lt;='Resumo'!$B$3+'Instruções'!$B$16,"Revisão próxima","Em dia"))))))))))</f>
        <v/>
      </c>
      <c r="M117" s="21" t="n"/>
      <c r="N117" s="23">
        <f>IF($A117="","",IF(COUNTIFS('Histórico de Revisões'!$B$6:$B$305,$A117,'Histórico de Revisões'!$C$6:$C$305,"&gt;0")=0,"",SUMPRODUCT(MAX(IFERROR(('Histórico de Revisões'!$B$6:$B$305=$A117)*'Histórico de Revisões'!$C$6:$C$305,0)))))</f>
        <v/>
      </c>
      <c r="O117" s="25">
        <f>IF($A117="","",IF($N117="",IF(OR($G117="Classificação adotada",$H117&lt;&gt;""),"Sem histórico","Não aplicável"),IF($H117="","Data da matriz ausente",IF($H117=$N117,"OK","Divergência de data"))))</f>
        <v/>
      </c>
      <c r="P117" s="24">
        <f>IF($A117="","",IF(OR($L117="NCM em formato inválido",$L117="Data de revisão inválida",$L117="Data de revisão futura"),1,IF($L117="Revisão vencida",2,IF($L117="Preenchimento incompleto",3,IF($L117="Pendente de classificação",4,IF($L117="Revisão sem data",5,IF($L117="Revisão próxima",6,99)))))))</f>
        <v/>
      </c>
      <c r="Q117" s="24">
        <f>IF(OR($A117="",$P117=99),"",$P117*1000+ROW())</f>
        <v/>
      </c>
    </row>
    <row r="118" ht="22" customHeight="1">
      <c r="A118" s="20" t="n"/>
      <c r="B118" s="21" t="n"/>
      <c r="C118" s="20" t="n"/>
      <c r="D118" s="20" t="n"/>
      <c r="E118" s="21" t="n"/>
      <c r="F118" s="21" t="n"/>
      <c r="G118" s="21" t="n"/>
      <c r="H118" s="22" t="n"/>
      <c r="I118" s="21" t="n"/>
      <c r="J118" s="23">
        <f>IF($A118="","",IF(OR($H118="",NOT(ISNUMBER($H118))),"",$H118+'Instruções'!$B$15))</f>
        <v/>
      </c>
      <c r="K118" s="24">
        <f>IF($A118="","",IF(OR($J118="",NOT(ISNUMBER($J118))),"",$J118-'Resumo'!$B$3))</f>
        <v/>
      </c>
      <c r="L118" s="25">
        <f>IF($A118="","",IF(OR(LEN(TRIM($A118))=0,LEN(TRIM($B118))=0,$G118="",AND($C118="",$D118="")),"Preenchimento incompleto",IF(OR(AND($C118&lt;&gt;"",NOT(AND(ISTEXT($C118),LEN($C118)=8,IFERROR(TEXT(VALUE($C118),"00000000")=$C118,FALSE)))),AND($D118&lt;&gt;"",NOT(AND(ISTEXT($D118),LEN($D118)=8,IFERROR(TEXT(VALUE($D118),"00000000")=$D118,FALSE))))),"NCM em formato inválido",IF(AND($G118="Classificação adotada",OR($D118="",$E118="",LEN(TRIM($F118))=0,$I118="")),"Preenchimento incompleto",IF(AND($H118&lt;&gt;"",NOT(ISNUMBER($H118))),"Data de revisão inválida",IF(AND(ISNUMBER($H118),$H118&gt;'Resumo'!$B$3),"Data de revisão futura",IF($G118&lt;&gt;"Classificação adotada","Pendente de classificação",IF($H118="","Revisão sem data",IF($J118&lt;'Resumo'!$B$3,"Revisão vencida",IF($J118&lt;='Resumo'!$B$3+'Instruções'!$B$16,"Revisão próxima","Em dia"))))))))))</f>
        <v/>
      </c>
      <c r="M118" s="21" t="n"/>
      <c r="N118" s="23">
        <f>IF($A118="","",IF(COUNTIFS('Histórico de Revisões'!$B$6:$B$305,$A118,'Histórico de Revisões'!$C$6:$C$305,"&gt;0")=0,"",SUMPRODUCT(MAX(IFERROR(('Histórico de Revisões'!$B$6:$B$305=$A118)*'Histórico de Revisões'!$C$6:$C$305,0)))))</f>
        <v/>
      </c>
      <c r="O118" s="25">
        <f>IF($A118="","",IF($N118="",IF(OR($G118="Classificação adotada",$H118&lt;&gt;""),"Sem histórico","Não aplicável"),IF($H118="","Data da matriz ausente",IF($H118=$N118,"OK","Divergência de data"))))</f>
        <v/>
      </c>
      <c r="P118" s="24">
        <f>IF($A118="","",IF(OR($L118="NCM em formato inválido",$L118="Data de revisão inválida",$L118="Data de revisão futura"),1,IF($L118="Revisão vencida",2,IF($L118="Preenchimento incompleto",3,IF($L118="Pendente de classificação",4,IF($L118="Revisão sem data",5,IF($L118="Revisão próxima",6,99)))))))</f>
        <v/>
      </c>
      <c r="Q118" s="24">
        <f>IF(OR($A118="",$P118=99),"",$P118*1000+ROW())</f>
        <v/>
      </c>
    </row>
    <row r="119" ht="22" customHeight="1">
      <c r="A119" s="20" t="n"/>
      <c r="B119" s="21" t="n"/>
      <c r="C119" s="20" t="n"/>
      <c r="D119" s="20" t="n"/>
      <c r="E119" s="21" t="n"/>
      <c r="F119" s="21" t="n"/>
      <c r="G119" s="21" t="n"/>
      <c r="H119" s="22" t="n"/>
      <c r="I119" s="21" t="n"/>
      <c r="J119" s="23">
        <f>IF($A119="","",IF(OR($H119="",NOT(ISNUMBER($H119))),"",$H119+'Instruções'!$B$15))</f>
        <v/>
      </c>
      <c r="K119" s="24">
        <f>IF($A119="","",IF(OR($J119="",NOT(ISNUMBER($J119))),"",$J119-'Resumo'!$B$3))</f>
        <v/>
      </c>
      <c r="L119" s="25">
        <f>IF($A119="","",IF(OR(LEN(TRIM($A119))=0,LEN(TRIM($B119))=0,$G119="",AND($C119="",$D119="")),"Preenchimento incompleto",IF(OR(AND($C119&lt;&gt;"",NOT(AND(ISTEXT($C119),LEN($C119)=8,IFERROR(TEXT(VALUE($C119),"00000000")=$C119,FALSE)))),AND($D119&lt;&gt;"",NOT(AND(ISTEXT($D119),LEN($D119)=8,IFERROR(TEXT(VALUE($D119),"00000000")=$D119,FALSE))))),"NCM em formato inválido",IF(AND($G119="Classificação adotada",OR($D119="",$E119="",LEN(TRIM($F119))=0,$I119="")),"Preenchimento incompleto",IF(AND($H119&lt;&gt;"",NOT(ISNUMBER($H119))),"Data de revisão inválida",IF(AND(ISNUMBER($H119),$H119&gt;'Resumo'!$B$3),"Data de revisão futura",IF($G119&lt;&gt;"Classificação adotada","Pendente de classificação",IF($H119="","Revisão sem data",IF($J119&lt;'Resumo'!$B$3,"Revisão vencida",IF($J119&lt;='Resumo'!$B$3+'Instruções'!$B$16,"Revisão próxima","Em dia"))))))))))</f>
        <v/>
      </c>
      <c r="M119" s="21" t="n"/>
      <c r="N119" s="23">
        <f>IF($A119="","",IF(COUNTIFS('Histórico de Revisões'!$B$6:$B$305,$A119,'Histórico de Revisões'!$C$6:$C$305,"&gt;0")=0,"",SUMPRODUCT(MAX(IFERROR(('Histórico de Revisões'!$B$6:$B$305=$A119)*'Histórico de Revisões'!$C$6:$C$305,0)))))</f>
        <v/>
      </c>
      <c r="O119" s="25">
        <f>IF($A119="","",IF($N119="",IF(OR($G119="Classificação adotada",$H119&lt;&gt;""),"Sem histórico","Não aplicável"),IF($H119="","Data da matriz ausente",IF($H119=$N119,"OK","Divergência de data"))))</f>
        <v/>
      </c>
      <c r="P119" s="24">
        <f>IF($A119="","",IF(OR($L119="NCM em formato inválido",$L119="Data de revisão inválida",$L119="Data de revisão futura"),1,IF($L119="Revisão vencida",2,IF($L119="Preenchimento incompleto",3,IF($L119="Pendente de classificação",4,IF($L119="Revisão sem data",5,IF($L119="Revisão próxima",6,99)))))))</f>
        <v/>
      </c>
      <c r="Q119" s="24">
        <f>IF(OR($A119="",$P119=99),"",$P119*1000+ROW())</f>
        <v/>
      </c>
    </row>
    <row r="120" ht="22" customHeight="1">
      <c r="A120" s="20" t="n"/>
      <c r="B120" s="21" t="n"/>
      <c r="C120" s="20" t="n"/>
      <c r="D120" s="20" t="n"/>
      <c r="E120" s="21" t="n"/>
      <c r="F120" s="21" t="n"/>
      <c r="G120" s="21" t="n"/>
      <c r="H120" s="22" t="n"/>
      <c r="I120" s="21" t="n"/>
      <c r="J120" s="23">
        <f>IF($A120="","",IF(OR($H120="",NOT(ISNUMBER($H120))),"",$H120+'Instruções'!$B$15))</f>
        <v/>
      </c>
      <c r="K120" s="24">
        <f>IF($A120="","",IF(OR($J120="",NOT(ISNUMBER($J120))),"",$J120-'Resumo'!$B$3))</f>
        <v/>
      </c>
      <c r="L120" s="25">
        <f>IF($A120="","",IF(OR(LEN(TRIM($A120))=0,LEN(TRIM($B120))=0,$G120="",AND($C120="",$D120="")),"Preenchimento incompleto",IF(OR(AND($C120&lt;&gt;"",NOT(AND(ISTEXT($C120),LEN($C120)=8,IFERROR(TEXT(VALUE($C120),"00000000")=$C120,FALSE)))),AND($D120&lt;&gt;"",NOT(AND(ISTEXT($D120),LEN($D120)=8,IFERROR(TEXT(VALUE($D120),"00000000")=$D120,FALSE))))),"NCM em formato inválido",IF(AND($G120="Classificação adotada",OR($D120="",$E120="",LEN(TRIM($F120))=0,$I120="")),"Preenchimento incompleto",IF(AND($H120&lt;&gt;"",NOT(ISNUMBER($H120))),"Data de revisão inválida",IF(AND(ISNUMBER($H120),$H120&gt;'Resumo'!$B$3),"Data de revisão futura",IF($G120&lt;&gt;"Classificação adotada","Pendente de classificação",IF($H120="","Revisão sem data",IF($J120&lt;'Resumo'!$B$3,"Revisão vencida",IF($J120&lt;='Resumo'!$B$3+'Instruções'!$B$16,"Revisão próxima","Em dia"))))))))))</f>
        <v/>
      </c>
      <c r="M120" s="21" t="n"/>
      <c r="N120" s="23">
        <f>IF($A120="","",IF(COUNTIFS('Histórico de Revisões'!$B$6:$B$305,$A120,'Histórico de Revisões'!$C$6:$C$305,"&gt;0")=0,"",SUMPRODUCT(MAX(IFERROR(('Histórico de Revisões'!$B$6:$B$305=$A120)*'Histórico de Revisões'!$C$6:$C$305,0)))))</f>
        <v/>
      </c>
      <c r="O120" s="25">
        <f>IF($A120="","",IF($N120="",IF(OR($G120="Classificação adotada",$H120&lt;&gt;""),"Sem histórico","Não aplicável"),IF($H120="","Data da matriz ausente",IF($H120=$N120,"OK","Divergência de data"))))</f>
        <v/>
      </c>
      <c r="P120" s="24">
        <f>IF($A120="","",IF(OR($L120="NCM em formato inválido",$L120="Data de revisão inválida",$L120="Data de revisão futura"),1,IF($L120="Revisão vencida",2,IF($L120="Preenchimento incompleto",3,IF($L120="Pendente de classificação",4,IF($L120="Revisão sem data",5,IF($L120="Revisão próxima",6,99)))))))</f>
        <v/>
      </c>
      <c r="Q120" s="24">
        <f>IF(OR($A120="",$P120=99),"",$P120*1000+ROW())</f>
        <v/>
      </c>
    </row>
    <row r="121" ht="22" customHeight="1">
      <c r="A121" s="20" t="n"/>
      <c r="B121" s="21" t="n"/>
      <c r="C121" s="20" t="n"/>
      <c r="D121" s="20" t="n"/>
      <c r="E121" s="21" t="n"/>
      <c r="F121" s="21" t="n"/>
      <c r="G121" s="21" t="n"/>
      <c r="H121" s="22" t="n"/>
      <c r="I121" s="21" t="n"/>
      <c r="J121" s="23">
        <f>IF($A121="","",IF(OR($H121="",NOT(ISNUMBER($H121))),"",$H121+'Instruções'!$B$15))</f>
        <v/>
      </c>
      <c r="K121" s="24">
        <f>IF($A121="","",IF(OR($J121="",NOT(ISNUMBER($J121))),"",$J121-'Resumo'!$B$3))</f>
        <v/>
      </c>
      <c r="L121" s="25">
        <f>IF($A121="","",IF(OR(LEN(TRIM($A121))=0,LEN(TRIM($B121))=0,$G121="",AND($C121="",$D121="")),"Preenchimento incompleto",IF(OR(AND($C121&lt;&gt;"",NOT(AND(ISTEXT($C121),LEN($C121)=8,IFERROR(TEXT(VALUE($C121),"00000000")=$C121,FALSE)))),AND($D121&lt;&gt;"",NOT(AND(ISTEXT($D121),LEN($D121)=8,IFERROR(TEXT(VALUE($D121),"00000000")=$D121,FALSE))))),"NCM em formato inválido",IF(AND($G121="Classificação adotada",OR($D121="",$E121="",LEN(TRIM($F121))=0,$I121="")),"Preenchimento incompleto",IF(AND($H121&lt;&gt;"",NOT(ISNUMBER($H121))),"Data de revisão inválida",IF(AND(ISNUMBER($H121),$H121&gt;'Resumo'!$B$3),"Data de revisão futura",IF($G121&lt;&gt;"Classificação adotada","Pendente de classificação",IF($H121="","Revisão sem data",IF($J121&lt;'Resumo'!$B$3,"Revisão vencida",IF($J121&lt;='Resumo'!$B$3+'Instruções'!$B$16,"Revisão próxima","Em dia"))))))))))</f>
        <v/>
      </c>
      <c r="M121" s="21" t="n"/>
      <c r="N121" s="23">
        <f>IF($A121="","",IF(COUNTIFS('Histórico de Revisões'!$B$6:$B$305,$A121,'Histórico de Revisões'!$C$6:$C$305,"&gt;0")=0,"",SUMPRODUCT(MAX(IFERROR(('Histórico de Revisões'!$B$6:$B$305=$A121)*'Histórico de Revisões'!$C$6:$C$305,0)))))</f>
        <v/>
      </c>
      <c r="O121" s="25">
        <f>IF($A121="","",IF($N121="",IF(OR($G121="Classificação adotada",$H121&lt;&gt;""),"Sem histórico","Não aplicável"),IF($H121="","Data da matriz ausente",IF($H121=$N121,"OK","Divergência de data"))))</f>
        <v/>
      </c>
      <c r="P121" s="24">
        <f>IF($A121="","",IF(OR($L121="NCM em formato inválido",$L121="Data de revisão inválida",$L121="Data de revisão futura"),1,IF($L121="Revisão vencida",2,IF($L121="Preenchimento incompleto",3,IF($L121="Pendente de classificação",4,IF($L121="Revisão sem data",5,IF($L121="Revisão próxima",6,99)))))))</f>
        <v/>
      </c>
      <c r="Q121" s="24">
        <f>IF(OR($A121="",$P121=99),"",$P121*1000+ROW())</f>
        <v/>
      </c>
    </row>
    <row r="122" ht="22" customHeight="1">
      <c r="A122" s="20" t="n"/>
      <c r="B122" s="21" t="n"/>
      <c r="C122" s="20" t="n"/>
      <c r="D122" s="20" t="n"/>
      <c r="E122" s="21" t="n"/>
      <c r="F122" s="21" t="n"/>
      <c r="G122" s="21" t="n"/>
      <c r="H122" s="22" t="n"/>
      <c r="I122" s="21" t="n"/>
      <c r="J122" s="23">
        <f>IF($A122="","",IF(OR($H122="",NOT(ISNUMBER($H122))),"",$H122+'Instruções'!$B$15))</f>
        <v/>
      </c>
      <c r="K122" s="24">
        <f>IF($A122="","",IF(OR($J122="",NOT(ISNUMBER($J122))),"",$J122-'Resumo'!$B$3))</f>
        <v/>
      </c>
      <c r="L122" s="25">
        <f>IF($A122="","",IF(OR(LEN(TRIM($A122))=0,LEN(TRIM($B122))=0,$G122="",AND($C122="",$D122="")),"Preenchimento incompleto",IF(OR(AND($C122&lt;&gt;"",NOT(AND(ISTEXT($C122),LEN($C122)=8,IFERROR(TEXT(VALUE($C122),"00000000")=$C122,FALSE)))),AND($D122&lt;&gt;"",NOT(AND(ISTEXT($D122),LEN($D122)=8,IFERROR(TEXT(VALUE($D122),"00000000")=$D122,FALSE))))),"NCM em formato inválido",IF(AND($G122="Classificação adotada",OR($D122="",$E122="",LEN(TRIM($F122))=0,$I122="")),"Preenchimento incompleto",IF(AND($H122&lt;&gt;"",NOT(ISNUMBER($H122))),"Data de revisão inválida",IF(AND(ISNUMBER($H122),$H122&gt;'Resumo'!$B$3),"Data de revisão futura",IF($G122&lt;&gt;"Classificação adotada","Pendente de classificação",IF($H122="","Revisão sem data",IF($J122&lt;'Resumo'!$B$3,"Revisão vencida",IF($J122&lt;='Resumo'!$B$3+'Instruções'!$B$16,"Revisão próxima","Em dia"))))))))))</f>
        <v/>
      </c>
      <c r="M122" s="21" t="n"/>
      <c r="N122" s="23">
        <f>IF($A122="","",IF(COUNTIFS('Histórico de Revisões'!$B$6:$B$305,$A122,'Histórico de Revisões'!$C$6:$C$305,"&gt;0")=0,"",SUMPRODUCT(MAX(IFERROR(('Histórico de Revisões'!$B$6:$B$305=$A122)*'Histórico de Revisões'!$C$6:$C$305,0)))))</f>
        <v/>
      </c>
      <c r="O122" s="25">
        <f>IF($A122="","",IF($N122="",IF(OR($G122="Classificação adotada",$H122&lt;&gt;""),"Sem histórico","Não aplicável"),IF($H122="","Data da matriz ausente",IF($H122=$N122,"OK","Divergência de data"))))</f>
        <v/>
      </c>
      <c r="P122" s="24">
        <f>IF($A122="","",IF(OR($L122="NCM em formato inválido",$L122="Data de revisão inválida",$L122="Data de revisão futura"),1,IF($L122="Revisão vencida",2,IF($L122="Preenchimento incompleto",3,IF($L122="Pendente de classificação",4,IF($L122="Revisão sem data",5,IF($L122="Revisão próxima",6,99)))))))</f>
        <v/>
      </c>
      <c r="Q122" s="24">
        <f>IF(OR($A122="",$P122=99),"",$P122*1000+ROW())</f>
        <v/>
      </c>
    </row>
    <row r="123" ht="22" customHeight="1">
      <c r="A123" s="20" t="n"/>
      <c r="B123" s="21" t="n"/>
      <c r="C123" s="20" t="n"/>
      <c r="D123" s="20" t="n"/>
      <c r="E123" s="21" t="n"/>
      <c r="F123" s="21" t="n"/>
      <c r="G123" s="21" t="n"/>
      <c r="H123" s="22" t="n"/>
      <c r="I123" s="21" t="n"/>
      <c r="J123" s="23">
        <f>IF($A123="","",IF(OR($H123="",NOT(ISNUMBER($H123))),"",$H123+'Instruções'!$B$15))</f>
        <v/>
      </c>
      <c r="K123" s="24">
        <f>IF($A123="","",IF(OR($J123="",NOT(ISNUMBER($J123))),"",$J123-'Resumo'!$B$3))</f>
        <v/>
      </c>
      <c r="L123" s="25">
        <f>IF($A123="","",IF(OR(LEN(TRIM($A123))=0,LEN(TRIM($B123))=0,$G123="",AND($C123="",$D123="")),"Preenchimento incompleto",IF(OR(AND($C123&lt;&gt;"",NOT(AND(ISTEXT($C123),LEN($C123)=8,IFERROR(TEXT(VALUE($C123),"00000000")=$C123,FALSE)))),AND($D123&lt;&gt;"",NOT(AND(ISTEXT($D123),LEN($D123)=8,IFERROR(TEXT(VALUE($D123),"00000000")=$D123,FALSE))))),"NCM em formato inválido",IF(AND($G123="Classificação adotada",OR($D123="",$E123="",LEN(TRIM($F123))=0,$I123="")),"Preenchimento incompleto",IF(AND($H123&lt;&gt;"",NOT(ISNUMBER($H123))),"Data de revisão inválida",IF(AND(ISNUMBER($H123),$H123&gt;'Resumo'!$B$3),"Data de revisão futura",IF($G123&lt;&gt;"Classificação adotada","Pendente de classificação",IF($H123="","Revisão sem data",IF($J123&lt;'Resumo'!$B$3,"Revisão vencida",IF($J123&lt;='Resumo'!$B$3+'Instruções'!$B$16,"Revisão próxima","Em dia"))))))))))</f>
        <v/>
      </c>
      <c r="M123" s="21" t="n"/>
      <c r="N123" s="23">
        <f>IF($A123="","",IF(COUNTIFS('Histórico de Revisões'!$B$6:$B$305,$A123,'Histórico de Revisões'!$C$6:$C$305,"&gt;0")=0,"",SUMPRODUCT(MAX(IFERROR(('Histórico de Revisões'!$B$6:$B$305=$A123)*'Histórico de Revisões'!$C$6:$C$305,0)))))</f>
        <v/>
      </c>
      <c r="O123" s="25">
        <f>IF($A123="","",IF($N123="",IF(OR($G123="Classificação adotada",$H123&lt;&gt;""),"Sem histórico","Não aplicável"),IF($H123="","Data da matriz ausente",IF($H123=$N123,"OK","Divergência de data"))))</f>
        <v/>
      </c>
      <c r="P123" s="24">
        <f>IF($A123="","",IF(OR($L123="NCM em formato inválido",$L123="Data de revisão inválida",$L123="Data de revisão futura"),1,IF($L123="Revisão vencida",2,IF($L123="Preenchimento incompleto",3,IF($L123="Pendente de classificação",4,IF($L123="Revisão sem data",5,IF($L123="Revisão próxima",6,99)))))))</f>
        <v/>
      </c>
      <c r="Q123" s="24">
        <f>IF(OR($A123="",$P123=99),"",$P123*1000+ROW())</f>
        <v/>
      </c>
    </row>
    <row r="124" ht="22" customHeight="1">
      <c r="A124" s="20" t="n"/>
      <c r="B124" s="21" t="n"/>
      <c r="C124" s="20" t="n"/>
      <c r="D124" s="20" t="n"/>
      <c r="E124" s="21" t="n"/>
      <c r="F124" s="21" t="n"/>
      <c r="G124" s="21" t="n"/>
      <c r="H124" s="22" t="n"/>
      <c r="I124" s="21" t="n"/>
      <c r="J124" s="23">
        <f>IF($A124="","",IF(OR($H124="",NOT(ISNUMBER($H124))),"",$H124+'Instruções'!$B$15))</f>
        <v/>
      </c>
      <c r="K124" s="24">
        <f>IF($A124="","",IF(OR($J124="",NOT(ISNUMBER($J124))),"",$J124-'Resumo'!$B$3))</f>
        <v/>
      </c>
      <c r="L124" s="25">
        <f>IF($A124="","",IF(OR(LEN(TRIM($A124))=0,LEN(TRIM($B124))=0,$G124="",AND($C124="",$D124="")),"Preenchimento incompleto",IF(OR(AND($C124&lt;&gt;"",NOT(AND(ISTEXT($C124),LEN($C124)=8,IFERROR(TEXT(VALUE($C124),"00000000")=$C124,FALSE)))),AND($D124&lt;&gt;"",NOT(AND(ISTEXT($D124),LEN($D124)=8,IFERROR(TEXT(VALUE($D124),"00000000")=$D124,FALSE))))),"NCM em formato inválido",IF(AND($G124="Classificação adotada",OR($D124="",$E124="",LEN(TRIM($F124))=0,$I124="")),"Preenchimento incompleto",IF(AND($H124&lt;&gt;"",NOT(ISNUMBER($H124))),"Data de revisão inválida",IF(AND(ISNUMBER($H124),$H124&gt;'Resumo'!$B$3),"Data de revisão futura",IF($G124&lt;&gt;"Classificação adotada","Pendente de classificação",IF($H124="","Revisão sem data",IF($J124&lt;'Resumo'!$B$3,"Revisão vencida",IF($J124&lt;='Resumo'!$B$3+'Instruções'!$B$16,"Revisão próxima","Em dia"))))))))))</f>
        <v/>
      </c>
      <c r="M124" s="21" t="n"/>
      <c r="N124" s="23">
        <f>IF($A124="","",IF(COUNTIFS('Histórico de Revisões'!$B$6:$B$305,$A124,'Histórico de Revisões'!$C$6:$C$305,"&gt;0")=0,"",SUMPRODUCT(MAX(IFERROR(('Histórico de Revisões'!$B$6:$B$305=$A124)*'Histórico de Revisões'!$C$6:$C$305,0)))))</f>
        <v/>
      </c>
      <c r="O124" s="25">
        <f>IF($A124="","",IF($N124="",IF(OR($G124="Classificação adotada",$H124&lt;&gt;""),"Sem histórico","Não aplicável"),IF($H124="","Data da matriz ausente",IF($H124=$N124,"OK","Divergência de data"))))</f>
        <v/>
      </c>
      <c r="P124" s="24">
        <f>IF($A124="","",IF(OR($L124="NCM em formato inválido",$L124="Data de revisão inválida",$L124="Data de revisão futura"),1,IF($L124="Revisão vencida",2,IF($L124="Preenchimento incompleto",3,IF($L124="Pendente de classificação",4,IF($L124="Revisão sem data",5,IF($L124="Revisão próxima",6,99)))))))</f>
        <v/>
      </c>
      <c r="Q124" s="24">
        <f>IF(OR($A124="",$P124=99),"",$P124*1000+ROW())</f>
        <v/>
      </c>
    </row>
    <row r="125" ht="22" customHeight="1">
      <c r="A125" s="20" t="n"/>
      <c r="B125" s="21" t="n"/>
      <c r="C125" s="20" t="n"/>
      <c r="D125" s="20" t="n"/>
      <c r="E125" s="21" t="n"/>
      <c r="F125" s="21" t="n"/>
      <c r="G125" s="21" t="n"/>
      <c r="H125" s="22" t="n"/>
      <c r="I125" s="21" t="n"/>
      <c r="J125" s="23">
        <f>IF($A125="","",IF(OR($H125="",NOT(ISNUMBER($H125))),"",$H125+'Instruções'!$B$15))</f>
        <v/>
      </c>
      <c r="K125" s="24">
        <f>IF($A125="","",IF(OR($J125="",NOT(ISNUMBER($J125))),"",$J125-'Resumo'!$B$3))</f>
        <v/>
      </c>
      <c r="L125" s="25">
        <f>IF($A125="","",IF(OR(LEN(TRIM($A125))=0,LEN(TRIM($B125))=0,$G125="",AND($C125="",$D125="")),"Preenchimento incompleto",IF(OR(AND($C125&lt;&gt;"",NOT(AND(ISTEXT($C125),LEN($C125)=8,IFERROR(TEXT(VALUE($C125),"00000000")=$C125,FALSE)))),AND($D125&lt;&gt;"",NOT(AND(ISTEXT($D125),LEN($D125)=8,IFERROR(TEXT(VALUE($D125),"00000000")=$D125,FALSE))))),"NCM em formato inválido",IF(AND($G125="Classificação adotada",OR($D125="",$E125="",LEN(TRIM($F125))=0,$I125="")),"Preenchimento incompleto",IF(AND($H125&lt;&gt;"",NOT(ISNUMBER($H125))),"Data de revisão inválida",IF(AND(ISNUMBER($H125),$H125&gt;'Resumo'!$B$3),"Data de revisão futura",IF($G125&lt;&gt;"Classificação adotada","Pendente de classificação",IF($H125="","Revisão sem data",IF($J125&lt;'Resumo'!$B$3,"Revisão vencida",IF($J125&lt;='Resumo'!$B$3+'Instruções'!$B$16,"Revisão próxima","Em dia"))))))))))</f>
        <v/>
      </c>
      <c r="M125" s="21" t="n"/>
      <c r="N125" s="23">
        <f>IF($A125="","",IF(COUNTIFS('Histórico de Revisões'!$B$6:$B$305,$A125,'Histórico de Revisões'!$C$6:$C$305,"&gt;0")=0,"",SUMPRODUCT(MAX(IFERROR(('Histórico de Revisões'!$B$6:$B$305=$A125)*'Histórico de Revisões'!$C$6:$C$305,0)))))</f>
        <v/>
      </c>
      <c r="O125" s="25">
        <f>IF($A125="","",IF($N125="",IF(OR($G125="Classificação adotada",$H125&lt;&gt;""),"Sem histórico","Não aplicável"),IF($H125="","Data da matriz ausente",IF($H125=$N125,"OK","Divergência de data"))))</f>
        <v/>
      </c>
      <c r="P125" s="24">
        <f>IF($A125="","",IF(OR($L125="NCM em formato inválido",$L125="Data de revisão inválida",$L125="Data de revisão futura"),1,IF($L125="Revisão vencida",2,IF($L125="Preenchimento incompleto",3,IF($L125="Pendente de classificação",4,IF($L125="Revisão sem data",5,IF($L125="Revisão próxima",6,99)))))))</f>
        <v/>
      </c>
      <c r="Q125" s="24">
        <f>IF(OR($A125="",$P125=99),"",$P125*1000+ROW())</f>
        <v/>
      </c>
    </row>
    <row r="126" ht="22" customHeight="1">
      <c r="A126" s="20" t="n"/>
      <c r="B126" s="21" t="n"/>
      <c r="C126" s="20" t="n"/>
      <c r="D126" s="20" t="n"/>
      <c r="E126" s="21" t="n"/>
      <c r="F126" s="21" t="n"/>
      <c r="G126" s="21" t="n"/>
      <c r="H126" s="22" t="n"/>
      <c r="I126" s="21" t="n"/>
      <c r="J126" s="23">
        <f>IF($A126="","",IF(OR($H126="",NOT(ISNUMBER($H126))),"",$H126+'Instruções'!$B$15))</f>
        <v/>
      </c>
      <c r="K126" s="24">
        <f>IF($A126="","",IF(OR($J126="",NOT(ISNUMBER($J126))),"",$J126-'Resumo'!$B$3))</f>
        <v/>
      </c>
      <c r="L126" s="25">
        <f>IF($A126="","",IF(OR(LEN(TRIM($A126))=0,LEN(TRIM($B126))=0,$G126="",AND($C126="",$D126="")),"Preenchimento incompleto",IF(OR(AND($C126&lt;&gt;"",NOT(AND(ISTEXT($C126),LEN($C126)=8,IFERROR(TEXT(VALUE($C126),"00000000")=$C126,FALSE)))),AND($D126&lt;&gt;"",NOT(AND(ISTEXT($D126),LEN($D126)=8,IFERROR(TEXT(VALUE($D126),"00000000")=$D126,FALSE))))),"NCM em formato inválido",IF(AND($G126="Classificação adotada",OR($D126="",$E126="",LEN(TRIM($F126))=0,$I126="")),"Preenchimento incompleto",IF(AND($H126&lt;&gt;"",NOT(ISNUMBER($H126))),"Data de revisão inválida",IF(AND(ISNUMBER($H126),$H126&gt;'Resumo'!$B$3),"Data de revisão futura",IF($G126&lt;&gt;"Classificação adotada","Pendente de classificação",IF($H126="","Revisão sem data",IF($J126&lt;'Resumo'!$B$3,"Revisão vencida",IF($J126&lt;='Resumo'!$B$3+'Instruções'!$B$16,"Revisão próxima","Em dia"))))))))))</f>
        <v/>
      </c>
      <c r="M126" s="21" t="n"/>
      <c r="N126" s="23">
        <f>IF($A126="","",IF(COUNTIFS('Histórico de Revisões'!$B$6:$B$305,$A126,'Histórico de Revisões'!$C$6:$C$305,"&gt;0")=0,"",SUMPRODUCT(MAX(IFERROR(('Histórico de Revisões'!$B$6:$B$305=$A126)*'Histórico de Revisões'!$C$6:$C$305,0)))))</f>
        <v/>
      </c>
      <c r="O126" s="25">
        <f>IF($A126="","",IF($N126="",IF(OR($G126="Classificação adotada",$H126&lt;&gt;""),"Sem histórico","Não aplicável"),IF($H126="","Data da matriz ausente",IF($H126=$N126,"OK","Divergência de data"))))</f>
        <v/>
      </c>
      <c r="P126" s="24">
        <f>IF($A126="","",IF(OR($L126="NCM em formato inválido",$L126="Data de revisão inválida",$L126="Data de revisão futura"),1,IF($L126="Revisão vencida",2,IF($L126="Preenchimento incompleto",3,IF($L126="Pendente de classificação",4,IF($L126="Revisão sem data",5,IF($L126="Revisão próxima",6,99)))))))</f>
        <v/>
      </c>
      <c r="Q126" s="24">
        <f>IF(OR($A126="",$P126=99),"",$P126*1000+ROW())</f>
        <v/>
      </c>
    </row>
    <row r="127" ht="22" customHeight="1">
      <c r="A127" s="20" t="n"/>
      <c r="B127" s="21" t="n"/>
      <c r="C127" s="20" t="n"/>
      <c r="D127" s="20" t="n"/>
      <c r="E127" s="21" t="n"/>
      <c r="F127" s="21" t="n"/>
      <c r="G127" s="21" t="n"/>
      <c r="H127" s="22" t="n"/>
      <c r="I127" s="21" t="n"/>
      <c r="J127" s="23">
        <f>IF($A127="","",IF(OR($H127="",NOT(ISNUMBER($H127))),"",$H127+'Instruções'!$B$15))</f>
        <v/>
      </c>
      <c r="K127" s="24">
        <f>IF($A127="","",IF(OR($J127="",NOT(ISNUMBER($J127))),"",$J127-'Resumo'!$B$3))</f>
        <v/>
      </c>
      <c r="L127" s="25">
        <f>IF($A127="","",IF(OR(LEN(TRIM($A127))=0,LEN(TRIM($B127))=0,$G127="",AND($C127="",$D127="")),"Preenchimento incompleto",IF(OR(AND($C127&lt;&gt;"",NOT(AND(ISTEXT($C127),LEN($C127)=8,IFERROR(TEXT(VALUE($C127),"00000000")=$C127,FALSE)))),AND($D127&lt;&gt;"",NOT(AND(ISTEXT($D127),LEN($D127)=8,IFERROR(TEXT(VALUE($D127),"00000000")=$D127,FALSE))))),"NCM em formato inválido",IF(AND($G127="Classificação adotada",OR($D127="",$E127="",LEN(TRIM($F127))=0,$I127="")),"Preenchimento incompleto",IF(AND($H127&lt;&gt;"",NOT(ISNUMBER($H127))),"Data de revisão inválida",IF(AND(ISNUMBER($H127),$H127&gt;'Resumo'!$B$3),"Data de revisão futura",IF($G127&lt;&gt;"Classificação adotada","Pendente de classificação",IF($H127="","Revisão sem data",IF($J127&lt;'Resumo'!$B$3,"Revisão vencida",IF($J127&lt;='Resumo'!$B$3+'Instruções'!$B$16,"Revisão próxima","Em dia"))))))))))</f>
        <v/>
      </c>
      <c r="M127" s="21" t="n"/>
      <c r="N127" s="23">
        <f>IF($A127="","",IF(COUNTIFS('Histórico de Revisões'!$B$6:$B$305,$A127,'Histórico de Revisões'!$C$6:$C$305,"&gt;0")=0,"",SUMPRODUCT(MAX(IFERROR(('Histórico de Revisões'!$B$6:$B$305=$A127)*'Histórico de Revisões'!$C$6:$C$305,0)))))</f>
        <v/>
      </c>
      <c r="O127" s="25">
        <f>IF($A127="","",IF($N127="",IF(OR($G127="Classificação adotada",$H127&lt;&gt;""),"Sem histórico","Não aplicável"),IF($H127="","Data da matriz ausente",IF($H127=$N127,"OK","Divergência de data"))))</f>
        <v/>
      </c>
      <c r="P127" s="24">
        <f>IF($A127="","",IF(OR($L127="NCM em formato inválido",$L127="Data de revisão inválida",$L127="Data de revisão futura"),1,IF($L127="Revisão vencida",2,IF($L127="Preenchimento incompleto",3,IF($L127="Pendente de classificação",4,IF($L127="Revisão sem data",5,IF($L127="Revisão próxima",6,99)))))))</f>
        <v/>
      </c>
      <c r="Q127" s="24">
        <f>IF(OR($A127="",$P127=99),"",$P127*1000+ROW())</f>
        <v/>
      </c>
    </row>
    <row r="128" ht="22" customHeight="1">
      <c r="A128" s="20" t="n"/>
      <c r="B128" s="21" t="n"/>
      <c r="C128" s="20" t="n"/>
      <c r="D128" s="20" t="n"/>
      <c r="E128" s="21" t="n"/>
      <c r="F128" s="21" t="n"/>
      <c r="G128" s="21" t="n"/>
      <c r="H128" s="22" t="n"/>
      <c r="I128" s="21" t="n"/>
      <c r="J128" s="23">
        <f>IF($A128="","",IF(OR($H128="",NOT(ISNUMBER($H128))),"",$H128+'Instruções'!$B$15))</f>
        <v/>
      </c>
      <c r="K128" s="24">
        <f>IF($A128="","",IF(OR($J128="",NOT(ISNUMBER($J128))),"",$J128-'Resumo'!$B$3))</f>
        <v/>
      </c>
      <c r="L128" s="25">
        <f>IF($A128="","",IF(OR(LEN(TRIM($A128))=0,LEN(TRIM($B128))=0,$G128="",AND($C128="",$D128="")),"Preenchimento incompleto",IF(OR(AND($C128&lt;&gt;"",NOT(AND(ISTEXT($C128),LEN($C128)=8,IFERROR(TEXT(VALUE($C128),"00000000")=$C128,FALSE)))),AND($D128&lt;&gt;"",NOT(AND(ISTEXT($D128),LEN($D128)=8,IFERROR(TEXT(VALUE($D128),"00000000")=$D128,FALSE))))),"NCM em formato inválido",IF(AND($G128="Classificação adotada",OR($D128="",$E128="",LEN(TRIM($F128))=0,$I128="")),"Preenchimento incompleto",IF(AND($H128&lt;&gt;"",NOT(ISNUMBER($H128))),"Data de revisão inválida",IF(AND(ISNUMBER($H128),$H128&gt;'Resumo'!$B$3),"Data de revisão futura",IF($G128&lt;&gt;"Classificação adotada","Pendente de classificação",IF($H128="","Revisão sem data",IF($J128&lt;'Resumo'!$B$3,"Revisão vencida",IF($J128&lt;='Resumo'!$B$3+'Instruções'!$B$16,"Revisão próxima","Em dia"))))))))))</f>
        <v/>
      </c>
      <c r="M128" s="21" t="n"/>
      <c r="N128" s="23">
        <f>IF($A128="","",IF(COUNTIFS('Histórico de Revisões'!$B$6:$B$305,$A128,'Histórico de Revisões'!$C$6:$C$305,"&gt;0")=0,"",SUMPRODUCT(MAX(IFERROR(('Histórico de Revisões'!$B$6:$B$305=$A128)*'Histórico de Revisões'!$C$6:$C$305,0)))))</f>
        <v/>
      </c>
      <c r="O128" s="25">
        <f>IF($A128="","",IF($N128="",IF(OR($G128="Classificação adotada",$H128&lt;&gt;""),"Sem histórico","Não aplicável"),IF($H128="","Data da matriz ausente",IF($H128=$N128,"OK","Divergência de data"))))</f>
        <v/>
      </c>
      <c r="P128" s="24">
        <f>IF($A128="","",IF(OR($L128="NCM em formato inválido",$L128="Data de revisão inválida",$L128="Data de revisão futura"),1,IF($L128="Revisão vencida",2,IF($L128="Preenchimento incompleto",3,IF($L128="Pendente de classificação",4,IF($L128="Revisão sem data",5,IF($L128="Revisão próxima",6,99)))))))</f>
        <v/>
      </c>
      <c r="Q128" s="24">
        <f>IF(OR($A128="",$P128=99),"",$P128*1000+ROW())</f>
        <v/>
      </c>
    </row>
    <row r="129" ht="22" customHeight="1">
      <c r="A129" s="20" t="n"/>
      <c r="B129" s="21" t="n"/>
      <c r="C129" s="20" t="n"/>
      <c r="D129" s="20" t="n"/>
      <c r="E129" s="21" t="n"/>
      <c r="F129" s="21" t="n"/>
      <c r="G129" s="21" t="n"/>
      <c r="H129" s="22" t="n"/>
      <c r="I129" s="21" t="n"/>
      <c r="J129" s="23">
        <f>IF($A129="","",IF(OR($H129="",NOT(ISNUMBER($H129))),"",$H129+'Instruções'!$B$15))</f>
        <v/>
      </c>
      <c r="K129" s="24">
        <f>IF($A129="","",IF(OR($J129="",NOT(ISNUMBER($J129))),"",$J129-'Resumo'!$B$3))</f>
        <v/>
      </c>
      <c r="L129" s="25">
        <f>IF($A129="","",IF(OR(LEN(TRIM($A129))=0,LEN(TRIM($B129))=0,$G129="",AND($C129="",$D129="")),"Preenchimento incompleto",IF(OR(AND($C129&lt;&gt;"",NOT(AND(ISTEXT($C129),LEN($C129)=8,IFERROR(TEXT(VALUE($C129),"00000000")=$C129,FALSE)))),AND($D129&lt;&gt;"",NOT(AND(ISTEXT($D129),LEN($D129)=8,IFERROR(TEXT(VALUE($D129),"00000000")=$D129,FALSE))))),"NCM em formato inválido",IF(AND($G129="Classificação adotada",OR($D129="",$E129="",LEN(TRIM($F129))=0,$I129="")),"Preenchimento incompleto",IF(AND($H129&lt;&gt;"",NOT(ISNUMBER($H129))),"Data de revisão inválida",IF(AND(ISNUMBER($H129),$H129&gt;'Resumo'!$B$3),"Data de revisão futura",IF($G129&lt;&gt;"Classificação adotada","Pendente de classificação",IF($H129="","Revisão sem data",IF($J129&lt;'Resumo'!$B$3,"Revisão vencida",IF($J129&lt;='Resumo'!$B$3+'Instruções'!$B$16,"Revisão próxima","Em dia"))))))))))</f>
        <v/>
      </c>
      <c r="M129" s="21" t="n"/>
      <c r="N129" s="23">
        <f>IF($A129="","",IF(COUNTIFS('Histórico de Revisões'!$B$6:$B$305,$A129,'Histórico de Revisões'!$C$6:$C$305,"&gt;0")=0,"",SUMPRODUCT(MAX(IFERROR(('Histórico de Revisões'!$B$6:$B$305=$A129)*'Histórico de Revisões'!$C$6:$C$305,0)))))</f>
        <v/>
      </c>
      <c r="O129" s="25">
        <f>IF($A129="","",IF($N129="",IF(OR($G129="Classificação adotada",$H129&lt;&gt;""),"Sem histórico","Não aplicável"),IF($H129="","Data da matriz ausente",IF($H129=$N129,"OK","Divergência de data"))))</f>
        <v/>
      </c>
      <c r="P129" s="24">
        <f>IF($A129="","",IF(OR($L129="NCM em formato inválido",$L129="Data de revisão inválida",$L129="Data de revisão futura"),1,IF($L129="Revisão vencida",2,IF($L129="Preenchimento incompleto",3,IF($L129="Pendente de classificação",4,IF($L129="Revisão sem data",5,IF($L129="Revisão próxima",6,99)))))))</f>
        <v/>
      </c>
      <c r="Q129" s="24">
        <f>IF(OR($A129="",$P129=99),"",$P129*1000+ROW())</f>
        <v/>
      </c>
    </row>
    <row r="130" ht="22" customHeight="1">
      <c r="A130" s="20" t="n"/>
      <c r="B130" s="21" t="n"/>
      <c r="C130" s="20" t="n"/>
      <c r="D130" s="20" t="n"/>
      <c r="E130" s="21" t="n"/>
      <c r="F130" s="21" t="n"/>
      <c r="G130" s="21" t="n"/>
      <c r="H130" s="22" t="n"/>
      <c r="I130" s="21" t="n"/>
      <c r="J130" s="23">
        <f>IF($A130="","",IF(OR($H130="",NOT(ISNUMBER($H130))),"",$H130+'Instruções'!$B$15))</f>
        <v/>
      </c>
      <c r="K130" s="24">
        <f>IF($A130="","",IF(OR($J130="",NOT(ISNUMBER($J130))),"",$J130-'Resumo'!$B$3))</f>
        <v/>
      </c>
      <c r="L130" s="25">
        <f>IF($A130="","",IF(OR(LEN(TRIM($A130))=0,LEN(TRIM($B130))=0,$G130="",AND($C130="",$D130="")),"Preenchimento incompleto",IF(OR(AND($C130&lt;&gt;"",NOT(AND(ISTEXT($C130),LEN($C130)=8,IFERROR(TEXT(VALUE($C130),"00000000")=$C130,FALSE)))),AND($D130&lt;&gt;"",NOT(AND(ISTEXT($D130),LEN($D130)=8,IFERROR(TEXT(VALUE($D130),"00000000")=$D130,FALSE))))),"NCM em formato inválido",IF(AND($G130="Classificação adotada",OR($D130="",$E130="",LEN(TRIM($F130))=0,$I130="")),"Preenchimento incompleto",IF(AND($H130&lt;&gt;"",NOT(ISNUMBER($H130))),"Data de revisão inválida",IF(AND(ISNUMBER($H130),$H130&gt;'Resumo'!$B$3),"Data de revisão futura",IF($G130&lt;&gt;"Classificação adotada","Pendente de classificação",IF($H130="","Revisão sem data",IF($J130&lt;'Resumo'!$B$3,"Revisão vencida",IF($J130&lt;='Resumo'!$B$3+'Instruções'!$B$16,"Revisão próxima","Em dia"))))))))))</f>
        <v/>
      </c>
      <c r="M130" s="21" t="n"/>
      <c r="N130" s="23">
        <f>IF($A130="","",IF(COUNTIFS('Histórico de Revisões'!$B$6:$B$305,$A130,'Histórico de Revisões'!$C$6:$C$305,"&gt;0")=0,"",SUMPRODUCT(MAX(IFERROR(('Histórico de Revisões'!$B$6:$B$305=$A130)*'Histórico de Revisões'!$C$6:$C$305,0)))))</f>
        <v/>
      </c>
      <c r="O130" s="25">
        <f>IF($A130="","",IF($N130="",IF(OR($G130="Classificação adotada",$H130&lt;&gt;""),"Sem histórico","Não aplicável"),IF($H130="","Data da matriz ausente",IF($H130=$N130,"OK","Divergência de data"))))</f>
        <v/>
      </c>
      <c r="P130" s="24">
        <f>IF($A130="","",IF(OR($L130="NCM em formato inválido",$L130="Data de revisão inválida",$L130="Data de revisão futura"),1,IF($L130="Revisão vencida",2,IF($L130="Preenchimento incompleto",3,IF($L130="Pendente de classificação",4,IF($L130="Revisão sem data",5,IF($L130="Revisão próxima",6,99)))))))</f>
        <v/>
      </c>
      <c r="Q130" s="24">
        <f>IF(OR($A130="",$P130=99),"",$P130*1000+ROW())</f>
        <v/>
      </c>
    </row>
    <row r="131" ht="22" customHeight="1">
      <c r="A131" s="20" t="n"/>
      <c r="B131" s="21" t="n"/>
      <c r="C131" s="20" t="n"/>
      <c r="D131" s="20" t="n"/>
      <c r="E131" s="21" t="n"/>
      <c r="F131" s="21" t="n"/>
      <c r="G131" s="21" t="n"/>
      <c r="H131" s="22" t="n"/>
      <c r="I131" s="21" t="n"/>
      <c r="J131" s="23">
        <f>IF($A131="","",IF(OR($H131="",NOT(ISNUMBER($H131))),"",$H131+'Instruções'!$B$15))</f>
        <v/>
      </c>
      <c r="K131" s="24">
        <f>IF($A131="","",IF(OR($J131="",NOT(ISNUMBER($J131))),"",$J131-'Resumo'!$B$3))</f>
        <v/>
      </c>
      <c r="L131" s="25">
        <f>IF($A131="","",IF(OR(LEN(TRIM($A131))=0,LEN(TRIM($B131))=0,$G131="",AND($C131="",$D131="")),"Preenchimento incompleto",IF(OR(AND($C131&lt;&gt;"",NOT(AND(ISTEXT($C131),LEN($C131)=8,IFERROR(TEXT(VALUE($C131),"00000000")=$C131,FALSE)))),AND($D131&lt;&gt;"",NOT(AND(ISTEXT($D131),LEN($D131)=8,IFERROR(TEXT(VALUE($D131),"00000000")=$D131,FALSE))))),"NCM em formato inválido",IF(AND($G131="Classificação adotada",OR($D131="",$E131="",LEN(TRIM($F131))=0,$I131="")),"Preenchimento incompleto",IF(AND($H131&lt;&gt;"",NOT(ISNUMBER($H131))),"Data de revisão inválida",IF(AND(ISNUMBER($H131),$H131&gt;'Resumo'!$B$3),"Data de revisão futura",IF($G131&lt;&gt;"Classificação adotada","Pendente de classificação",IF($H131="","Revisão sem data",IF($J131&lt;'Resumo'!$B$3,"Revisão vencida",IF($J131&lt;='Resumo'!$B$3+'Instruções'!$B$16,"Revisão próxima","Em dia"))))))))))</f>
        <v/>
      </c>
      <c r="M131" s="21" t="n"/>
      <c r="N131" s="23">
        <f>IF($A131="","",IF(COUNTIFS('Histórico de Revisões'!$B$6:$B$305,$A131,'Histórico de Revisões'!$C$6:$C$305,"&gt;0")=0,"",SUMPRODUCT(MAX(IFERROR(('Histórico de Revisões'!$B$6:$B$305=$A131)*'Histórico de Revisões'!$C$6:$C$305,0)))))</f>
        <v/>
      </c>
      <c r="O131" s="25">
        <f>IF($A131="","",IF($N131="",IF(OR($G131="Classificação adotada",$H131&lt;&gt;""),"Sem histórico","Não aplicável"),IF($H131="","Data da matriz ausente",IF($H131=$N131,"OK","Divergência de data"))))</f>
        <v/>
      </c>
      <c r="P131" s="24">
        <f>IF($A131="","",IF(OR($L131="NCM em formato inválido",$L131="Data de revisão inválida",$L131="Data de revisão futura"),1,IF($L131="Revisão vencida",2,IF($L131="Preenchimento incompleto",3,IF($L131="Pendente de classificação",4,IF($L131="Revisão sem data",5,IF($L131="Revisão próxima",6,99)))))))</f>
        <v/>
      </c>
      <c r="Q131" s="24">
        <f>IF(OR($A131="",$P131=99),"",$P131*1000+ROW())</f>
        <v/>
      </c>
    </row>
    <row r="132" ht="22" customHeight="1">
      <c r="A132" s="20" t="n"/>
      <c r="B132" s="21" t="n"/>
      <c r="C132" s="20" t="n"/>
      <c r="D132" s="20" t="n"/>
      <c r="E132" s="21" t="n"/>
      <c r="F132" s="21" t="n"/>
      <c r="G132" s="21" t="n"/>
      <c r="H132" s="22" t="n"/>
      <c r="I132" s="21" t="n"/>
      <c r="J132" s="23">
        <f>IF($A132="","",IF(OR($H132="",NOT(ISNUMBER($H132))),"",$H132+'Instruções'!$B$15))</f>
        <v/>
      </c>
      <c r="K132" s="24">
        <f>IF($A132="","",IF(OR($J132="",NOT(ISNUMBER($J132))),"",$J132-'Resumo'!$B$3))</f>
        <v/>
      </c>
      <c r="L132" s="25">
        <f>IF($A132="","",IF(OR(LEN(TRIM($A132))=0,LEN(TRIM($B132))=0,$G132="",AND($C132="",$D132="")),"Preenchimento incompleto",IF(OR(AND($C132&lt;&gt;"",NOT(AND(ISTEXT($C132),LEN($C132)=8,IFERROR(TEXT(VALUE($C132),"00000000")=$C132,FALSE)))),AND($D132&lt;&gt;"",NOT(AND(ISTEXT($D132),LEN($D132)=8,IFERROR(TEXT(VALUE($D132),"00000000")=$D132,FALSE))))),"NCM em formato inválido",IF(AND($G132="Classificação adotada",OR($D132="",$E132="",LEN(TRIM($F132))=0,$I132="")),"Preenchimento incompleto",IF(AND($H132&lt;&gt;"",NOT(ISNUMBER($H132))),"Data de revisão inválida",IF(AND(ISNUMBER($H132),$H132&gt;'Resumo'!$B$3),"Data de revisão futura",IF($G132&lt;&gt;"Classificação adotada","Pendente de classificação",IF($H132="","Revisão sem data",IF($J132&lt;'Resumo'!$B$3,"Revisão vencida",IF($J132&lt;='Resumo'!$B$3+'Instruções'!$B$16,"Revisão próxima","Em dia"))))))))))</f>
        <v/>
      </c>
      <c r="M132" s="21" t="n"/>
      <c r="N132" s="23">
        <f>IF($A132="","",IF(COUNTIFS('Histórico de Revisões'!$B$6:$B$305,$A132,'Histórico de Revisões'!$C$6:$C$305,"&gt;0")=0,"",SUMPRODUCT(MAX(IFERROR(('Histórico de Revisões'!$B$6:$B$305=$A132)*'Histórico de Revisões'!$C$6:$C$305,0)))))</f>
        <v/>
      </c>
      <c r="O132" s="25">
        <f>IF($A132="","",IF($N132="",IF(OR($G132="Classificação adotada",$H132&lt;&gt;""),"Sem histórico","Não aplicável"),IF($H132="","Data da matriz ausente",IF($H132=$N132,"OK","Divergência de data"))))</f>
        <v/>
      </c>
      <c r="P132" s="24">
        <f>IF($A132="","",IF(OR($L132="NCM em formato inválido",$L132="Data de revisão inválida",$L132="Data de revisão futura"),1,IF($L132="Revisão vencida",2,IF($L132="Preenchimento incompleto",3,IF($L132="Pendente de classificação",4,IF($L132="Revisão sem data",5,IF($L132="Revisão próxima",6,99)))))))</f>
        <v/>
      </c>
      <c r="Q132" s="24">
        <f>IF(OR($A132="",$P132=99),"",$P132*1000+ROW())</f>
        <v/>
      </c>
    </row>
    <row r="133" ht="22" customHeight="1">
      <c r="A133" s="20" t="n"/>
      <c r="B133" s="21" t="n"/>
      <c r="C133" s="20" t="n"/>
      <c r="D133" s="20" t="n"/>
      <c r="E133" s="21" t="n"/>
      <c r="F133" s="21" t="n"/>
      <c r="G133" s="21" t="n"/>
      <c r="H133" s="22" t="n"/>
      <c r="I133" s="21" t="n"/>
      <c r="J133" s="23">
        <f>IF($A133="","",IF(OR($H133="",NOT(ISNUMBER($H133))),"",$H133+'Instruções'!$B$15))</f>
        <v/>
      </c>
      <c r="K133" s="24">
        <f>IF($A133="","",IF(OR($J133="",NOT(ISNUMBER($J133))),"",$J133-'Resumo'!$B$3))</f>
        <v/>
      </c>
      <c r="L133" s="25">
        <f>IF($A133="","",IF(OR(LEN(TRIM($A133))=0,LEN(TRIM($B133))=0,$G133="",AND($C133="",$D133="")),"Preenchimento incompleto",IF(OR(AND($C133&lt;&gt;"",NOT(AND(ISTEXT($C133),LEN($C133)=8,IFERROR(TEXT(VALUE($C133),"00000000")=$C133,FALSE)))),AND($D133&lt;&gt;"",NOT(AND(ISTEXT($D133),LEN($D133)=8,IFERROR(TEXT(VALUE($D133),"00000000")=$D133,FALSE))))),"NCM em formato inválido",IF(AND($G133="Classificação adotada",OR($D133="",$E133="",LEN(TRIM($F133))=0,$I133="")),"Preenchimento incompleto",IF(AND($H133&lt;&gt;"",NOT(ISNUMBER($H133))),"Data de revisão inválida",IF(AND(ISNUMBER($H133),$H133&gt;'Resumo'!$B$3),"Data de revisão futura",IF($G133&lt;&gt;"Classificação adotada","Pendente de classificação",IF($H133="","Revisão sem data",IF($J133&lt;'Resumo'!$B$3,"Revisão vencida",IF($J133&lt;='Resumo'!$B$3+'Instruções'!$B$16,"Revisão próxima","Em dia"))))))))))</f>
        <v/>
      </c>
      <c r="M133" s="21" t="n"/>
      <c r="N133" s="23">
        <f>IF($A133="","",IF(COUNTIFS('Histórico de Revisões'!$B$6:$B$305,$A133,'Histórico de Revisões'!$C$6:$C$305,"&gt;0")=0,"",SUMPRODUCT(MAX(IFERROR(('Histórico de Revisões'!$B$6:$B$305=$A133)*'Histórico de Revisões'!$C$6:$C$305,0)))))</f>
        <v/>
      </c>
      <c r="O133" s="25">
        <f>IF($A133="","",IF($N133="",IF(OR($G133="Classificação adotada",$H133&lt;&gt;""),"Sem histórico","Não aplicável"),IF($H133="","Data da matriz ausente",IF($H133=$N133,"OK","Divergência de data"))))</f>
        <v/>
      </c>
      <c r="P133" s="24">
        <f>IF($A133="","",IF(OR($L133="NCM em formato inválido",$L133="Data de revisão inválida",$L133="Data de revisão futura"),1,IF($L133="Revisão vencida",2,IF($L133="Preenchimento incompleto",3,IF($L133="Pendente de classificação",4,IF($L133="Revisão sem data",5,IF($L133="Revisão próxima",6,99)))))))</f>
        <v/>
      </c>
      <c r="Q133" s="24">
        <f>IF(OR($A133="",$P133=99),"",$P133*1000+ROW())</f>
        <v/>
      </c>
    </row>
    <row r="134" ht="22" customHeight="1">
      <c r="A134" s="20" t="n"/>
      <c r="B134" s="21" t="n"/>
      <c r="C134" s="20" t="n"/>
      <c r="D134" s="20" t="n"/>
      <c r="E134" s="21" t="n"/>
      <c r="F134" s="21" t="n"/>
      <c r="G134" s="21" t="n"/>
      <c r="H134" s="22" t="n"/>
      <c r="I134" s="21" t="n"/>
      <c r="J134" s="23">
        <f>IF($A134="","",IF(OR($H134="",NOT(ISNUMBER($H134))),"",$H134+'Instruções'!$B$15))</f>
        <v/>
      </c>
      <c r="K134" s="24">
        <f>IF($A134="","",IF(OR($J134="",NOT(ISNUMBER($J134))),"",$J134-'Resumo'!$B$3))</f>
        <v/>
      </c>
      <c r="L134" s="25">
        <f>IF($A134="","",IF(OR(LEN(TRIM($A134))=0,LEN(TRIM($B134))=0,$G134="",AND($C134="",$D134="")),"Preenchimento incompleto",IF(OR(AND($C134&lt;&gt;"",NOT(AND(ISTEXT($C134),LEN($C134)=8,IFERROR(TEXT(VALUE($C134),"00000000")=$C134,FALSE)))),AND($D134&lt;&gt;"",NOT(AND(ISTEXT($D134),LEN($D134)=8,IFERROR(TEXT(VALUE($D134),"00000000")=$D134,FALSE))))),"NCM em formato inválido",IF(AND($G134="Classificação adotada",OR($D134="",$E134="",LEN(TRIM($F134))=0,$I134="")),"Preenchimento incompleto",IF(AND($H134&lt;&gt;"",NOT(ISNUMBER($H134))),"Data de revisão inválida",IF(AND(ISNUMBER($H134),$H134&gt;'Resumo'!$B$3),"Data de revisão futura",IF($G134&lt;&gt;"Classificação adotada","Pendente de classificação",IF($H134="","Revisão sem data",IF($J134&lt;'Resumo'!$B$3,"Revisão vencida",IF($J134&lt;='Resumo'!$B$3+'Instruções'!$B$16,"Revisão próxima","Em dia"))))))))))</f>
        <v/>
      </c>
      <c r="M134" s="21" t="n"/>
      <c r="N134" s="23">
        <f>IF($A134="","",IF(COUNTIFS('Histórico de Revisões'!$B$6:$B$305,$A134,'Histórico de Revisões'!$C$6:$C$305,"&gt;0")=0,"",SUMPRODUCT(MAX(IFERROR(('Histórico de Revisões'!$B$6:$B$305=$A134)*'Histórico de Revisões'!$C$6:$C$305,0)))))</f>
        <v/>
      </c>
      <c r="O134" s="25">
        <f>IF($A134="","",IF($N134="",IF(OR($G134="Classificação adotada",$H134&lt;&gt;""),"Sem histórico","Não aplicável"),IF($H134="","Data da matriz ausente",IF($H134=$N134,"OK","Divergência de data"))))</f>
        <v/>
      </c>
      <c r="P134" s="24">
        <f>IF($A134="","",IF(OR($L134="NCM em formato inválido",$L134="Data de revisão inválida",$L134="Data de revisão futura"),1,IF($L134="Revisão vencida",2,IF($L134="Preenchimento incompleto",3,IF($L134="Pendente de classificação",4,IF($L134="Revisão sem data",5,IF($L134="Revisão próxima",6,99)))))))</f>
        <v/>
      </c>
      <c r="Q134" s="24">
        <f>IF(OR($A134="",$P134=99),"",$P134*1000+ROW())</f>
        <v/>
      </c>
    </row>
    <row r="135" ht="22" customHeight="1">
      <c r="A135" s="20" t="n"/>
      <c r="B135" s="21" t="n"/>
      <c r="C135" s="20" t="n"/>
      <c r="D135" s="20" t="n"/>
      <c r="E135" s="21" t="n"/>
      <c r="F135" s="21" t="n"/>
      <c r="G135" s="21" t="n"/>
      <c r="H135" s="22" t="n"/>
      <c r="I135" s="21" t="n"/>
      <c r="J135" s="23">
        <f>IF($A135="","",IF(OR($H135="",NOT(ISNUMBER($H135))),"",$H135+'Instruções'!$B$15))</f>
        <v/>
      </c>
      <c r="K135" s="24">
        <f>IF($A135="","",IF(OR($J135="",NOT(ISNUMBER($J135))),"",$J135-'Resumo'!$B$3))</f>
        <v/>
      </c>
      <c r="L135" s="25">
        <f>IF($A135="","",IF(OR(LEN(TRIM($A135))=0,LEN(TRIM($B135))=0,$G135="",AND($C135="",$D135="")),"Preenchimento incompleto",IF(OR(AND($C135&lt;&gt;"",NOT(AND(ISTEXT($C135),LEN($C135)=8,IFERROR(TEXT(VALUE($C135),"00000000")=$C135,FALSE)))),AND($D135&lt;&gt;"",NOT(AND(ISTEXT($D135),LEN($D135)=8,IFERROR(TEXT(VALUE($D135),"00000000")=$D135,FALSE))))),"NCM em formato inválido",IF(AND($G135="Classificação adotada",OR($D135="",$E135="",LEN(TRIM($F135))=0,$I135="")),"Preenchimento incompleto",IF(AND($H135&lt;&gt;"",NOT(ISNUMBER($H135))),"Data de revisão inválida",IF(AND(ISNUMBER($H135),$H135&gt;'Resumo'!$B$3),"Data de revisão futura",IF($G135&lt;&gt;"Classificação adotada","Pendente de classificação",IF($H135="","Revisão sem data",IF($J135&lt;'Resumo'!$B$3,"Revisão vencida",IF($J135&lt;='Resumo'!$B$3+'Instruções'!$B$16,"Revisão próxima","Em dia"))))))))))</f>
        <v/>
      </c>
      <c r="M135" s="21" t="n"/>
      <c r="N135" s="23">
        <f>IF($A135="","",IF(COUNTIFS('Histórico de Revisões'!$B$6:$B$305,$A135,'Histórico de Revisões'!$C$6:$C$305,"&gt;0")=0,"",SUMPRODUCT(MAX(IFERROR(('Histórico de Revisões'!$B$6:$B$305=$A135)*'Histórico de Revisões'!$C$6:$C$305,0)))))</f>
        <v/>
      </c>
      <c r="O135" s="25">
        <f>IF($A135="","",IF($N135="",IF(OR($G135="Classificação adotada",$H135&lt;&gt;""),"Sem histórico","Não aplicável"),IF($H135="","Data da matriz ausente",IF($H135=$N135,"OK","Divergência de data"))))</f>
        <v/>
      </c>
      <c r="P135" s="24">
        <f>IF($A135="","",IF(OR($L135="NCM em formato inválido",$L135="Data de revisão inválida",$L135="Data de revisão futura"),1,IF($L135="Revisão vencida",2,IF($L135="Preenchimento incompleto",3,IF($L135="Pendente de classificação",4,IF($L135="Revisão sem data",5,IF($L135="Revisão próxima",6,99)))))))</f>
        <v/>
      </c>
      <c r="Q135" s="24">
        <f>IF(OR($A135="",$P135=99),"",$P135*1000+ROW())</f>
        <v/>
      </c>
    </row>
    <row r="136" ht="22" customHeight="1">
      <c r="A136" s="20" t="n"/>
      <c r="B136" s="21" t="n"/>
      <c r="C136" s="20" t="n"/>
      <c r="D136" s="20" t="n"/>
      <c r="E136" s="21" t="n"/>
      <c r="F136" s="21" t="n"/>
      <c r="G136" s="21" t="n"/>
      <c r="H136" s="22" t="n"/>
      <c r="I136" s="21" t="n"/>
      <c r="J136" s="23">
        <f>IF($A136="","",IF(OR($H136="",NOT(ISNUMBER($H136))),"",$H136+'Instruções'!$B$15))</f>
        <v/>
      </c>
      <c r="K136" s="24">
        <f>IF($A136="","",IF(OR($J136="",NOT(ISNUMBER($J136))),"",$J136-'Resumo'!$B$3))</f>
        <v/>
      </c>
      <c r="L136" s="25">
        <f>IF($A136="","",IF(OR(LEN(TRIM($A136))=0,LEN(TRIM($B136))=0,$G136="",AND($C136="",$D136="")),"Preenchimento incompleto",IF(OR(AND($C136&lt;&gt;"",NOT(AND(ISTEXT($C136),LEN($C136)=8,IFERROR(TEXT(VALUE($C136),"00000000")=$C136,FALSE)))),AND($D136&lt;&gt;"",NOT(AND(ISTEXT($D136),LEN($D136)=8,IFERROR(TEXT(VALUE($D136),"00000000")=$D136,FALSE))))),"NCM em formato inválido",IF(AND($G136="Classificação adotada",OR($D136="",$E136="",LEN(TRIM($F136))=0,$I136="")),"Preenchimento incompleto",IF(AND($H136&lt;&gt;"",NOT(ISNUMBER($H136))),"Data de revisão inválida",IF(AND(ISNUMBER($H136),$H136&gt;'Resumo'!$B$3),"Data de revisão futura",IF($G136&lt;&gt;"Classificação adotada","Pendente de classificação",IF($H136="","Revisão sem data",IF($J136&lt;'Resumo'!$B$3,"Revisão vencida",IF($J136&lt;='Resumo'!$B$3+'Instruções'!$B$16,"Revisão próxima","Em dia"))))))))))</f>
        <v/>
      </c>
      <c r="M136" s="21" t="n"/>
      <c r="N136" s="23">
        <f>IF($A136="","",IF(COUNTIFS('Histórico de Revisões'!$B$6:$B$305,$A136,'Histórico de Revisões'!$C$6:$C$305,"&gt;0")=0,"",SUMPRODUCT(MAX(IFERROR(('Histórico de Revisões'!$B$6:$B$305=$A136)*'Histórico de Revisões'!$C$6:$C$305,0)))))</f>
        <v/>
      </c>
      <c r="O136" s="25">
        <f>IF($A136="","",IF($N136="",IF(OR($G136="Classificação adotada",$H136&lt;&gt;""),"Sem histórico","Não aplicável"),IF($H136="","Data da matriz ausente",IF($H136=$N136,"OK","Divergência de data"))))</f>
        <v/>
      </c>
      <c r="P136" s="24">
        <f>IF($A136="","",IF(OR($L136="NCM em formato inválido",$L136="Data de revisão inválida",$L136="Data de revisão futura"),1,IF($L136="Revisão vencida",2,IF($L136="Preenchimento incompleto",3,IF($L136="Pendente de classificação",4,IF($L136="Revisão sem data",5,IF($L136="Revisão próxima",6,99)))))))</f>
        <v/>
      </c>
      <c r="Q136" s="24">
        <f>IF(OR($A136="",$P136=99),"",$P136*1000+ROW())</f>
        <v/>
      </c>
    </row>
    <row r="137" ht="22" customHeight="1">
      <c r="A137" s="20" t="n"/>
      <c r="B137" s="21" t="n"/>
      <c r="C137" s="20" t="n"/>
      <c r="D137" s="20" t="n"/>
      <c r="E137" s="21" t="n"/>
      <c r="F137" s="21" t="n"/>
      <c r="G137" s="21" t="n"/>
      <c r="H137" s="22" t="n"/>
      <c r="I137" s="21" t="n"/>
      <c r="J137" s="23">
        <f>IF($A137="","",IF(OR($H137="",NOT(ISNUMBER($H137))),"",$H137+'Instruções'!$B$15))</f>
        <v/>
      </c>
      <c r="K137" s="24">
        <f>IF($A137="","",IF(OR($J137="",NOT(ISNUMBER($J137))),"",$J137-'Resumo'!$B$3))</f>
        <v/>
      </c>
      <c r="L137" s="25">
        <f>IF($A137="","",IF(OR(LEN(TRIM($A137))=0,LEN(TRIM($B137))=0,$G137="",AND($C137="",$D137="")),"Preenchimento incompleto",IF(OR(AND($C137&lt;&gt;"",NOT(AND(ISTEXT($C137),LEN($C137)=8,IFERROR(TEXT(VALUE($C137),"00000000")=$C137,FALSE)))),AND($D137&lt;&gt;"",NOT(AND(ISTEXT($D137),LEN($D137)=8,IFERROR(TEXT(VALUE($D137),"00000000")=$D137,FALSE))))),"NCM em formato inválido",IF(AND($G137="Classificação adotada",OR($D137="",$E137="",LEN(TRIM($F137))=0,$I137="")),"Preenchimento incompleto",IF(AND($H137&lt;&gt;"",NOT(ISNUMBER($H137))),"Data de revisão inválida",IF(AND(ISNUMBER($H137),$H137&gt;'Resumo'!$B$3),"Data de revisão futura",IF($G137&lt;&gt;"Classificação adotada","Pendente de classificação",IF($H137="","Revisão sem data",IF($J137&lt;'Resumo'!$B$3,"Revisão vencida",IF($J137&lt;='Resumo'!$B$3+'Instruções'!$B$16,"Revisão próxima","Em dia"))))))))))</f>
        <v/>
      </c>
      <c r="M137" s="21" t="n"/>
      <c r="N137" s="23">
        <f>IF($A137="","",IF(COUNTIFS('Histórico de Revisões'!$B$6:$B$305,$A137,'Histórico de Revisões'!$C$6:$C$305,"&gt;0")=0,"",SUMPRODUCT(MAX(IFERROR(('Histórico de Revisões'!$B$6:$B$305=$A137)*'Histórico de Revisões'!$C$6:$C$305,0)))))</f>
        <v/>
      </c>
      <c r="O137" s="25">
        <f>IF($A137="","",IF($N137="",IF(OR($G137="Classificação adotada",$H137&lt;&gt;""),"Sem histórico","Não aplicável"),IF($H137="","Data da matriz ausente",IF($H137=$N137,"OK","Divergência de data"))))</f>
        <v/>
      </c>
      <c r="P137" s="24">
        <f>IF($A137="","",IF(OR($L137="NCM em formato inválido",$L137="Data de revisão inválida",$L137="Data de revisão futura"),1,IF($L137="Revisão vencida",2,IF($L137="Preenchimento incompleto",3,IF($L137="Pendente de classificação",4,IF($L137="Revisão sem data",5,IF($L137="Revisão próxima",6,99)))))))</f>
        <v/>
      </c>
      <c r="Q137" s="24">
        <f>IF(OR($A137="",$P137=99),"",$P137*1000+ROW())</f>
        <v/>
      </c>
    </row>
    <row r="138" ht="22" customHeight="1">
      <c r="A138" s="20" t="n"/>
      <c r="B138" s="21" t="n"/>
      <c r="C138" s="20" t="n"/>
      <c r="D138" s="20" t="n"/>
      <c r="E138" s="21" t="n"/>
      <c r="F138" s="21" t="n"/>
      <c r="G138" s="21" t="n"/>
      <c r="H138" s="22" t="n"/>
      <c r="I138" s="21" t="n"/>
      <c r="J138" s="23">
        <f>IF($A138="","",IF(OR($H138="",NOT(ISNUMBER($H138))),"",$H138+'Instruções'!$B$15))</f>
        <v/>
      </c>
      <c r="K138" s="24">
        <f>IF($A138="","",IF(OR($J138="",NOT(ISNUMBER($J138))),"",$J138-'Resumo'!$B$3))</f>
        <v/>
      </c>
      <c r="L138" s="25">
        <f>IF($A138="","",IF(OR(LEN(TRIM($A138))=0,LEN(TRIM($B138))=0,$G138="",AND($C138="",$D138="")),"Preenchimento incompleto",IF(OR(AND($C138&lt;&gt;"",NOT(AND(ISTEXT($C138),LEN($C138)=8,IFERROR(TEXT(VALUE($C138),"00000000")=$C138,FALSE)))),AND($D138&lt;&gt;"",NOT(AND(ISTEXT($D138),LEN($D138)=8,IFERROR(TEXT(VALUE($D138),"00000000")=$D138,FALSE))))),"NCM em formato inválido",IF(AND($G138="Classificação adotada",OR($D138="",$E138="",LEN(TRIM($F138))=0,$I138="")),"Preenchimento incompleto",IF(AND($H138&lt;&gt;"",NOT(ISNUMBER($H138))),"Data de revisão inválida",IF(AND(ISNUMBER($H138),$H138&gt;'Resumo'!$B$3),"Data de revisão futura",IF($G138&lt;&gt;"Classificação adotada","Pendente de classificação",IF($H138="","Revisão sem data",IF($J138&lt;'Resumo'!$B$3,"Revisão vencida",IF($J138&lt;='Resumo'!$B$3+'Instruções'!$B$16,"Revisão próxima","Em dia"))))))))))</f>
        <v/>
      </c>
      <c r="M138" s="21" t="n"/>
      <c r="N138" s="23">
        <f>IF($A138="","",IF(COUNTIFS('Histórico de Revisões'!$B$6:$B$305,$A138,'Histórico de Revisões'!$C$6:$C$305,"&gt;0")=0,"",SUMPRODUCT(MAX(IFERROR(('Histórico de Revisões'!$B$6:$B$305=$A138)*'Histórico de Revisões'!$C$6:$C$305,0)))))</f>
        <v/>
      </c>
      <c r="O138" s="25">
        <f>IF($A138="","",IF($N138="",IF(OR($G138="Classificação adotada",$H138&lt;&gt;""),"Sem histórico","Não aplicável"),IF($H138="","Data da matriz ausente",IF($H138=$N138,"OK","Divergência de data"))))</f>
        <v/>
      </c>
      <c r="P138" s="24">
        <f>IF($A138="","",IF(OR($L138="NCM em formato inválido",$L138="Data de revisão inválida",$L138="Data de revisão futura"),1,IF($L138="Revisão vencida",2,IF($L138="Preenchimento incompleto",3,IF($L138="Pendente de classificação",4,IF($L138="Revisão sem data",5,IF($L138="Revisão próxima",6,99)))))))</f>
        <v/>
      </c>
      <c r="Q138" s="24">
        <f>IF(OR($A138="",$P138=99),"",$P138*1000+ROW())</f>
        <v/>
      </c>
    </row>
    <row r="139" ht="22" customHeight="1">
      <c r="A139" s="20" t="n"/>
      <c r="B139" s="21" t="n"/>
      <c r="C139" s="20" t="n"/>
      <c r="D139" s="20" t="n"/>
      <c r="E139" s="21" t="n"/>
      <c r="F139" s="21" t="n"/>
      <c r="G139" s="21" t="n"/>
      <c r="H139" s="22" t="n"/>
      <c r="I139" s="21" t="n"/>
      <c r="J139" s="23">
        <f>IF($A139="","",IF(OR($H139="",NOT(ISNUMBER($H139))),"",$H139+'Instruções'!$B$15))</f>
        <v/>
      </c>
      <c r="K139" s="24">
        <f>IF($A139="","",IF(OR($J139="",NOT(ISNUMBER($J139))),"",$J139-'Resumo'!$B$3))</f>
        <v/>
      </c>
      <c r="L139" s="25">
        <f>IF($A139="","",IF(OR(LEN(TRIM($A139))=0,LEN(TRIM($B139))=0,$G139="",AND($C139="",$D139="")),"Preenchimento incompleto",IF(OR(AND($C139&lt;&gt;"",NOT(AND(ISTEXT($C139),LEN($C139)=8,IFERROR(TEXT(VALUE($C139),"00000000")=$C139,FALSE)))),AND($D139&lt;&gt;"",NOT(AND(ISTEXT($D139),LEN($D139)=8,IFERROR(TEXT(VALUE($D139),"00000000")=$D139,FALSE))))),"NCM em formato inválido",IF(AND($G139="Classificação adotada",OR($D139="",$E139="",LEN(TRIM($F139))=0,$I139="")),"Preenchimento incompleto",IF(AND($H139&lt;&gt;"",NOT(ISNUMBER($H139))),"Data de revisão inválida",IF(AND(ISNUMBER($H139),$H139&gt;'Resumo'!$B$3),"Data de revisão futura",IF($G139&lt;&gt;"Classificação adotada","Pendente de classificação",IF($H139="","Revisão sem data",IF($J139&lt;'Resumo'!$B$3,"Revisão vencida",IF($J139&lt;='Resumo'!$B$3+'Instruções'!$B$16,"Revisão próxima","Em dia"))))))))))</f>
        <v/>
      </c>
      <c r="M139" s="21" t="n"/>
      <c r="N139" s="23">
        <f>IF($A139="","",IF(COUNTIFS('Histórico de Revisões'!$B$6:$B$305,$A139,'Histórico de Revisões'!$C$6:$C$305,"&gt;0")=0,"",SUMPRODUCT(MAX(IFERROR(('Histórico de Revisões'!$B$6:$B$305=$A139)*'Histórico de Revisões'!$C$6:$C$305,0)))))</f>
        <v/>
      </c>
      <c r="O139" s="25">
        <f>IF($A139="","",IF($N139="",IF(OR($G139="Classificação adotada",$H139&lt;&gt;""),"Sem histórico","Não aplicável"),IF($H139="","Data da matriz ausente",IF($H139=$N139,"OK","Divergência de data"))))</f>
        <v/>
      </c>
      <c r="P139" s="24">
        <f>IF($A139="","",IF(OR($L139="NCM em formato inválido",$L139="Data de revisão inválida",$L139="Data de revisão futura"),1,IF($L139="Revisão vencida",2,IF($L139="Preenchimento incompleto",3,IF($L139="Pendente de classificação",4,IF($L139="Revisão sem data",5,IF($L139="Revisão próxima",6,99)))))))</f>
        <v/>
      </c>
      <c r="Q139" s="24">
        <f>IF(OR($A139="",$P139=99),"",$P139*1000+ROW())</f>
        <v/>
      </c>
    </row>
    <row r="140" ht="22" customHeight="1">
      <c r="A140" s="20" t="n"/>
      <c r="B140" s="21" t="n"/>
      <c r="C140" s="20" t="n"/>
      <c r="D140" s="20" t="n"/>
      <c r="E140" s="21" t="n"/>
      <c r="F140" s="21" t="n"/>
      <c r="G140" s="21" t="n"/>
      <c r="H140" s="22" t="n"/>
      <c r="I140" s="21" t="n"/>
      <c r="J140" s="23">
        <f>IF($A140="","",IF(OR($H140="",NOT(ISNUMBER($H140))),"",$H140+'Instruções'!$B$15))</f>
        <v/>
      </c>
      <c r="K140" s="24">
        <f>IF($A140="","",IF(OR($J140="",NOT(ISNUMBER($J140))),"",$J140-'Resumo'!$B$3))</f>
        <v/>
      </c>
      <c r="L140" s="25">
        <f>IF($A140="","",IF(OR(LEN(TRIM($A140))=0,LEN(TRIM($B140))=0,$G140="",AND($C140="",$D140="")),"Preenchimento incompleto",IF(OR(AND($C140&lt;&gt;"",NOT(AND(ISTEXT($C140),LEN($C140)=8,IFERROR(TEXT(VALUE($C140),"00000000")=$C140,FALSE)))),AND($D140&lt;&gt;"",NOT(AND(ISTEXT($D140),LEN($D140)=8,IFERROR(TEXT(VALUE($D140),"00000000")=$D140,FALSE))))),"NCM em formato inválido",IF(AND($G140="Classificação adotada",OR($D140="",$E140="",LEN(TRIM($F140))=0,$I140="")),"Preenchimento incompleto",IF(AND($H140&lt;&gt;"",NOT(ISNUMBER($H140))),"Data de revisão inválida",IF(AND(ISNUMBER($H140),$H140&gt;'Resumo'!$B$3),"Data de revisão futura",IF($G140&lt;&gt;"Classificação adotada","Pendente de classificação",IF($H140="","Revisão sem data",IF($J140&lt;'Resumo'!$B$3,"Revisão vencida",IF($J140&lt;='Resumo'!$B$3+'Instruções'!$B$16,"Revisão próxima","Em dia"))))))))))</f>
        <v/>
      </c>
      <c r="M140" s="21" t="n"/>
      <c r="N140" s="23">
        <f>IF($A140="","",IF(COUNTIFS('Histórico de Revisões'!$B$6:$B$305,$A140,'Histórico de Revisões'!$C$6:$C$305,"&gt;0")=0,"",SUMPRODUCT(MAX(IFERROR(('Histórico de Revisões'!$B$6:$B$305=$A140)*'Histórico de Revisões'!$C$6:$C$305,0)))))</f>
        <v/>
      </c>
      <c r="O140" s="25">
        <f>IF($A140="","",IF($N140="",IF(OR($G140="Classificação adotada",$H140&lt;&gt;""),"Sem histórico","Não aplicável"),IF($H140="","Data da matriz ausente",IF($H140=$N140,"OK","Divergência de data"))))</f>
        <v/>
      </c>
      <c r="P140" s="24">
        <f>IF($A140="","",IF(OR($L140="NCM em formato inválido",$L140="Data de revisão inválida",$L140="Data de revisão futura"),1,IF($L140="Revisão vencida",2,IF($L140="Preenchimento incompleto",3,IF($L140="Pendente de classificação",4,IF($L140="Revisão sem data",5,IF($L140="Revisão próxima",6,99)))))))</f>
        <v/>
      </c>
      <c r="Q140" s="24">
        <f>IF(OR($A140="",$P140=99),"",$P140*1000+ROW())</f>
        <v/>
      </c>
    </row>
    <row r="141" ht="22" customHeight="1">
      <c r="A141" s="20" t="n"/>
      <c r="B141" s="21" t="n"/>
      <c r="C141" s="20" t="n"/>
      <c r="D141" s="20" t="n"/>
      <c r="E141" s="21" t="n"/>
      <c r="F141" s="21" t="n"/>
      <c r="G141" s="21" t="n"/>
      <c r="H141" s="22" t="n"/>
      <c r="I141" s="21" t="n"/>
      <c r="J141" s="23">
        <f>IF($A141="","",IF(OR($H141="",NOT(ISNUMBER($H141))),"",$H141+'Instruções'!$B$15))</f>
        <v/>
      </c>
      <c r="K141" s="24">
        <f>IF($A141="","",IF(OR($J141="",NOT(ISNUMBER($J141))),"",$J141-'Resumo'!$B$3))</f>
        <v/>
      </c>
      <c r="L141" s="25">
        <f>IF($A141="","",IF(OR(LEN(TRIM($A141))=0,LEN(TRIM($B141))=0,$G141="",AND($C141="",$D141="")),"Preenchimento incompleto",IF(OR(AND($C141&lt;&gt;"",NOT(AND(ISTEXT($C141),LEN($C141)=8,IFERROR(TEXT(VALUE($C141),"00000000")=$C141,FALSE)))),AND($D141&lt;&gt;"",NOT(AND(ISTEXT($D141),LEN($D141)=8,IFERROR(TEXT(VALUE($D141),"00000000")=$D141,FALSE))))),"NCM em formato inválido",IF(AND($G141="Classificação adotada",OR($D141="",$E141="",LEN(TRIM($F141))=0,$I141="")),"Preenchimento incompleto",IF(AND($H141&lt;&gt;"",NOT(ISNUMBER($H141))),"Data de revisão inválida",IF(AND(ISNUMBER($H141),$H141&gt;'Resumo'!$B$3),"Data de revisão futura",IF($G141&lt;&gt;"Classificação adotada","Pendente de classificação",IF($H141="","Revisão sem data",IF($J141&lt;'Resumo'!$B$3,"Revisão vencida",IF($J141&lt;='Resumo'!$B$3+'Instruções'!$B$16,"Revisão próxima","Em dia"))))))))))</f>
        <v/>
      </c>
      <c r="M141" s="21" t="n"/>
      <c r="N141" s="23">
        <f>IF($A141="","",IF(COUNTIFS('Histórico de Revisões'!$B$6:$B$305,$A141,'Histórico de Revisões'!$C$6:$C$305,"&gt;0")=0,"",SUMPRODUCT(MAX(IFERROR(('Histórico de Revisões'!$B$6:$B$305=$A141)*'Histórico de Revisões'!$C$6:$C$305,0)))))</f>
        <v/>
      </c>
      <c r="O141" s="25">
        <f>IF($A141="","",IF($N141="",IF(OR($G141="Classificação adotada",$H141&lt;&gt;""),"Sem histórico","Não aplicável"),IF($H141="","Data da matriz ausente",IF($H141=$N141,"OK","Divergência de data"))))</f>
        <v/>
      </c>
      <c r="P141" s="24">
        <f>IF($A141="","",IF(OR($L141="NCM em formato inválido",$L141="Data de revisão inválida",$L141="Data de revisão futura"),1,IF($L141="Revisão vencida",2,IF($L141="Preenchimento incompleto",3,IF($L141="Pendente de classificação",4,IF($L141="Revisão sem data",5,IF($L141="Revisão próxima",6,99)))))))</f>
        <v/>
      </c>
      <c r="Q141" s="24">
        <f>IF(OR($A141="",$P141=99),"",$P141*1000+ROW())</f>
        <v/>
      </c>
    </row>
    <row r="142" ht="22" customHeight="1">
      <c r="A142" s="20" t="n"/>
      <c r="B142" s="21" t="n"/>
      <c r="C142" s="20" t="n"/>
      <c r="D142" s="20" t="n"/>
      <c r="E142" s="21" t="n"/>
      <c r="F142" s="21" t="n"/>
      <c r="G142" s="21" t="n"/>
      <c r="H142" s="22" t="n"/>
      <c r="I142" s="21" t="n"/>
      <c r="J142" s="23">
        <f>IF($A142="","",IF(OR($H142="",NOT(ISNUMBER($H142))),"",$H142+'Instruções'!$B$15))</f>
        <v/>
      </c>
      <c r="K142" s="24">
        <f>IF($A142="","",IF(OR($J142="",NOT(ISNUMBER($J142))),"",$J142-'Resumo'!$B$3))</f>
        <v/>
      </c>
      <c r="L142" s="25">
        <f>IF($A142="","",IF(OR(LEN(TRIM($A142))=0,LEN(TRIM($B142))=0,$G142="",AND($C142="",$D142="")),"Preenchimento incompleto",IF(OR(AND($C142&lt;&gt;"",NOT(AND(ISTEXT($C142),LEN($C142)=8,IFERROR(TEXT(VALUE($C142),"00000000")=$C142,FALSE)))),AND($D142&lt;&gt;"",NOT(AND(ISTEXT($D142),LEN($D142)=8,IFERROR(TEXT(VALUE($D142),"00000000")=$D142,FALSE))))),"NCM em formato inválido",IF(AND($G142="Classificação adotada",OR($D142="",$E142="",LEN(TRIM($F142))=0,$I142="")),"Preenchimento incompleto",IF(AND($H142&lt;&gt;"",NOT(ISNUMBER($H142))),"Data de revisão inválida",IF(AND(ISNUMBER($H142),$H142&gt;'Resumo'!$B$3),"Data de revisão futura",IF($G142&lt;&gt;"Classificação adotada","Pendente de classificação",IF($H142="","Revisão sem data",IF($J142&lt;'Resumo'!$B$3,"Revisão vencida",IF($J142&lt;='Resumo'!$B$3+'Instruções'!$B$16,"Revisão próxima","Em dia"))))))))))</f>
        <v/>
      </c>
      <c r="M142" s="21" t="n"/>
      <c r="N142" s="23">
        <f>IF($A142="","",IF(COUNTIFS('Histórico de Revisões'!$B$6:$B$305,$A142,'Histórico de Revisões'!$C$6:$C$305,"&gt;0")=0,"",SUMPRODUCT(MAX(IFERROR(('Histórico de Revisões'!$B$6:$B$305=$A142)*'Histórico de Revisões'!$C$6:$C$305,0)))))</f>
        <v/>
      </c>
      <c r="O142" s="25">
        <f>IF($A142="","",IF($N142="",IF(OR($G142="Classificação adotada",$H142&lt;&gt;""),"Sem histórico","Não aplicável"),IF($H142="","Data da matriz ausente",IF($H142=$N142,"OK","Divergência de data"))))</f>
        <v/>
      </c>
      <c r="P142" s="24">
        <f>IF($A142="","",IF(OR($L142="NCM em formato inválido",$L142="Data de revisão inválida",$L142="Data de revisão futura"),1,IF($L142="Revisão vencida",2,IF($L142="Preenchimento incompleto",3,IF($L142="Pendente de classificação",4,IF($L142="Revisão sem data",5,IF($L142="Revisão próxima",6,99)))))))</f>
        <v/>
      </c>
      <c r="Q142" s="24">
        <f>IF(OR($A142="",$P142=99),"",$P142*1000+ROW())</f>
        <v/>
      </c>
    </row>
    <row r="143" ht="22" customHeight="1">
      <c r="A143" s="20" t="n"/>
      <c r="B143" s="21" t="n"/>
      <c r="C143" s="20" t="n"/>
      <c r="D143" s="20" t="n"/>
      <c r="E143" s="21" t="n"/>
      <c r="F143" s="21" t="n"/>
      <c r="G143" s="21" t="n"/>
      <c r="H143" s="22" t="n"/>
      <c r="I143" s="21" t="n"/>
      <c r="J143" s="23">
        <f>IF($A143="","",IF(OR($H143="",NOT(ISNUMBER($H143))),"",$H143+'Instruções'!$B$15))</f>
        <v/>
      </c>
      <c r="K143" s="24">
        <f>IF($A143="","",IF(OR($J143="",NOT(ISNUMBER($J143))),"",$J143-'Resumo'!$B$3))</f>
        <v/>
      </c>
      <c r="L143" s="25">
        <f>IF($A143="","",IF(OR(LEN(TRIM($A143))=0,LEN(TRIM($B143))=0,$G143="",AND($C143="",$D143="")),"Preenchimento incompleto",IF(OR(AND($C143&lt;&gt;"",NOT(AND(ISTEXT($C143),LEN($C143)=8,IFERROR(TEXT(VALUE($C143),"00000000")=$C143,FALSE)))),AND($D143&lt;&gt;"",NOT(AND(ISTEXT($D143),LEN($D143)=8,IFERROR(TEXT(VALUE($D143),"00000000")=$D143,FALSE))))),"NCM em formato inválido",IF(AND($G143="Classificação adotada",OR($D143="",$E143="",LEN(TRIM($F143))=0,$I143="")),"Preenchimento incompleto",IF(AND($H143&lt;&gt;"",NOT(ISNUMBER($H143))),"Data de revisão inválida",IF(AND(ISNUMBER($H143),$H143&gt;'Resumo'!$B$3),"Data de revisão futura",IF($G143&lt;&gt;"Classificação adotada","Pendente de classificação",IF($H143="","Revisão sem data",IF($J143&lt;'Resumo'!$B$3,"Revisão vencida",IF($J143&lt;='Resumo'!$B$3+'Instruções'!$B$16,"Revisão próxima","Em dia"))))))))))</f>
        <v/>
      </c>
      <c r="M143" s="21" t="n"/>
      <c r="N143" s="23">
        <f>IF($A143="","",IF(COUNTIFS('Histórico de Revisões'!$B$6:$B$305,$A143,'Histórico de Revisões'!$C$6:$C$305,"&gt;0")=0,"",SUMPRODUCT(MAX(IFERROR(('Histórico de Revisões'!$B$6:$B$305=$A143)*'Histórico de Revisões'!$C$6:$C$305,0)))))</f>
        <v/>
      </c>
      <c r="O143" s="25">
        <f>IF($A143="","",IF($N143="",IF(OR($G143="Classificação adotada",$H143&lt;&gt;""),"Sem histórico","Não aplicável"),IF($H143="","Data da matriz ausente",IF($H143=$N143,"OK","Divergência de data"))))</f>
        <v/>
      </c>
      <c r="P143" s="24">
        <f>IF($A143="","",IF(OR($L143="NCM em formato inválido",$L143="Data de revisão inválida",$L143="Data de revisão futura"),1,IF($L143="Revisão vencida",2,IF($L143="Preenchimento incompleto",3,IF($L143="Pendente de classificação",4,IF($L143="Revisão sem data",5,IF($L143="Revisão próxima",6,99)))))))</f>
        <v/>
      </c>
      <c r="Q143" s="24">
        <f>IF(OR($A143="",$P143=99),"",$P143*1000+ROW())</f>
        <v/>
      </c>
    </row>
    <row r="144" ht="22" customHeight="1">
      <c r="A144" s="20" t="n"/>
      <c r="B144" s="21" t="n"/>
      <c r="C144" s="20" t="n"/>
      <c r="D144" s="20" t="n"/>
      <c r="E144" s="21" t="n"/>
      <c r="F144" s="21" t="n"/>
      <c r="G144" s="21" t="n"/>
      <c r="H144" s="22" t="n"/>
      <c r="I144" s="21" t="n"/>
      <c r="J144" s="23">
        <f>IF($A144="","",IF(OR($H144="",NOT(ISNUMBER($H144))),"",$H144+'Instruções'!$B$15))</f>
        <v/>
      </c>
      <c r="K144" s="24">
        <f>IF($A144="","",IF(OR($J144="",NOT(ISNUMBER($J144))),"",$J144-'Resumo'!$B$3))</f>
        <v/>
      </c>
      <c r="L144" s="25">
        <f>IF($A144="","",IF(OR(LEN(TRIM($A144))=0,LEN(TRIM($B144))=0,$G144="",AND($C144="",$D144="")),"Preenchimento incompleto",IF(OR(AND($C144&lt;&gt;"",NOT(AND(ISTEXT($C144),LEN($C144)=8,IFERROR(TEXT(VALUE($C144),"00000000")=$C144,FALSE)))),AND($D144&lt;&gt;"",NOT(AND(ISTEXT($D144),LEN($D144)=8,IFERROR(TEXT(VALUE($D144),"00000000")=$D144,FALSE))))),"NCM em formato inválido",IF(AND($G144="Classificação adotada",OR($D144="",$E144="",LEN(TRIM($F144))=0,$I144="")),"Preenchimento incompleto",IF(AND($H144&lt;&gt;"",NOT(ISNUMBER($H144))),"Data de revisão inválida",IF(AND(ISNUMBER($H144),$H144&gt;'Resumo'!$B$3),"Data de revisão futura",IF($G144&lt;&gt;"Classificação adotada","Pendente de classificação",IF($H144="","Revisão sem data",IF($J144&lt;'Resumo'!$B$3,"Revisão vencida",IF($J144&lt;='Resumo'!$B$3+'Instruções'!$B$16,"Revisão próxima","Em dia"))))))))))</f>
        <v/>
      </c>
      <c r="M144" s="21" t="n"/>
      <c r="N144" s="23">
        <f>IF($A144="","",IF(COUNTIFS('Histórico de Revisões'!$B$6:$B$305,$A144,'Histórico de Revisões'!$C$6:$C$305,"&gt;0")=0,"",SUMPRODUCT(MAX(IFERROR(('Histórico de Revisões'!$B$6:$B$305=$A144)*'Histórico de Revisões'!$C$6:$C$305,0)))))</f>
        <v/>
      </c>
      <c r="O144" s="25">
        <f>IF($A144="","",IF($N144="",IF(OR($G144="Classificação adotada",$H144&lt;&gt;""),"Sem histórico","Não aplicável"),IF($H144="","Data da matriz ausente",IF($H144=$N144,"OK","Divergência de data"))))</f>
        <v/>
      </c>
      <c r="P144" s="24">
        <f>IF($A144="","",IF(OR($L144="NCM em formato inválido",$L144="Data de revisão inválida",$L144="Data de revisão futura"),1,IF($L144="Revisão vencida",2,IF($L144="Preenchimento incompleto",3,IF($L144="Pendente de classificação",4,IF($L144="Revisão sem data",5,IF($L144="Revisão próxima",6,99)))))))</f>
        <v/>
      </c>
      <c r="Q144" s="24">
        <f>IF(OR($A144="",$P144=99),"",$P144*1000+ROW())</f>
        <v/>
      </c>
    </row>
    <row r="145" ht="22" customHeight="1">
      <c r="A145" s="20" t="n"/>
      <c r="B145" s="21" t="n"/>
      <c r="C145" s="20" t="n"/>
      <c r="D145" s="20" t="n"/>
      <c r="E145" s="21" t="n"/>
      <c r="F145" s="21" t="n"/>
      <c r="G145" s="21" t="n"/>
      <c r="H145" s="22" t="n"/>
      <c r="I145" s="21" t="n"/>
      <c r="J145" s="23">
        <f>IF($A145="","",IF(OR($H145="",NOT(ISNUMBER($H145))),"",$H145+'Instruções'!$B$15))</f>
        <v/>
      </c>
      <c r="K145" s="24">
        <f>IF($A145="","",IF(OR($J145="",NOT(ISNUMBER($J145))),"",$J145-'Resumo'!$B$3))</f>
        <v/>
      </c>
      <c r="L145" s="25">
        <f>IF($A145="","",IF(OR(LEN(TRIM($A145))=0,LEN(TRIM($B145))=0,$G145="",AND($C145="",$D145="")),"Preenchimento incompleto",IF(OR(AND($C145&lt;&gt;"",NOT(AND(ISTEXT($C145),LEN($C145)=8,IFERROR(TEXT(VALUE($C145),"00000000")=$C145,FALSE)))),AND($D145&lt;&gt;"",NOT(AND(ISTEXT($D145),LEN($D145)=8,IFERROR(TEXT(VALUE($D145),"00000000")=$D145,FALSE))))),"NCM em formato inválido",IF(AND($G145="Classificação adotada",OR($D145="",$E145="",LEN(TRIM($F145))=0,$I145="")),"Preenchimento incompleto",IF(AND($H145&lt;&gt;"",NOT(ISNUMBER($H145))),"Data de revisão inválida",IF(AND(ISNUMBER($H145),$H145&gt;'Resumo'!$B$3),"Data de revisão futura",IF($G145&lt;&gt;"Classificação adotada","Pendente de classificação",IF($H145="","Revisão sem data",IF($J145&lt;'Resumo'!$B$3,"Revisão vencida",IF($J145&lt;='Resumo'!$B$3+'Instruções'!$B$16,"Revisão próxima","Em dia"))))))))))</f>
        <v/>
      </c>
      <c r="M145" s="21" t="n"/>
      <c r="N145" s="23">
        <f>IF($A145="","",IF(COUNTIFS('Histórico de Revisões'!$B$6:$B$305,$A145,'Histórico de Revisões'!$C$6:$C$305,"&gt;0")=0,"",SUMPRODUCT(MAX(IFERROR(('Histórico de Revisões'!$B$6:$B$305=$A145)*'Histórico de Revisões'!$C$6:$C$305,0)))))</f>
        <v/>
      </c>
      <c r="O145" s="25">
        <f>IF($A145="","",IF($N145="",IF(OR($G145="Classificação adotada",$H145&lt;&gt;""),"Sem histórico","Não aplicável"),IF($H145="","Data da matriz ausente",IF($H145=$N145,"OK","Divergência de data"))))</f>
        <v/>
      </c>
      <c r="P145" s="24">
        <f>IF($A145="","",IF(OR($L145="NCM em formato inválido",$L145="Data de revisão inválida",$L145="Data de revisão futura"),1,IF($L145="Revisão vencida",2,IF($L145="Preenchimento incompleto",3,IF($L145="Pendente de classificação",4,IF($L145="Revisão sem data",5,IF($L145="Revisão próxima",6,99)))))))</f>
        <v/>
      </c>
      <c r="Q145" s="24">
        <f>IF(OR($A145="",$P145=99),"",$P145*1000+ROW())</f>
        <v/>
      </c>
    </row>
    <row r="146" ht="22" customHeight="1">
      <c r="A146" s="20" t="n"/>
      <c r="B146" s="21" t="n"/>
      <c r="C146" s="20" t="n"/>
      <c r="D146" s="20" t="n"/>
      <c r="E146" s="21" t="n"/>
      <c r="F146" s="21" t="n"/>
      <c r="G146" s="21" t="n"/>
      <c r="H146" s="22" t="n"/>
      <c r="I146" s="21" t="n"/>
      <c r="J146" s="23">
        <f>IF($A146="","",IF(OR($H146="",NOT(ISNUMBER($H146))),"",$H146+'Instruções'!$B$15))</f>
        <v/>
      </c>
      <c r="K146" s="24">
        <f>IF($A146="","",IF(OR($J146="",NOT(ISNUMBER($J146))),"",$J146-'Resumo'!$B$3))</f>
        <v/>
      </c>
      <c r="L146" s="25">
        <f>IF($A146="","",IF(OR(LEN(TRIM($A146))=0,LEN(TRIM($B146))=0,$G146="",AND($C146="",$D146="")),"Preenchimento incompleto",IF(OR(AND($C146&lt;&gt;"",NOT(AND(ISTEXT($C146),LEN($C146)=8,IFERROR(TEXT(VALUE($C146),"00000000")=$C146,FALSE)))),AND($D146&lt;&gt;"",NOT(AND(ISTEXT($D146),LEN($D146)=8,IFERROR(TEXT(VALUE($D146),"00000000")=$D146,FALSE))))),"NCM em formato inválido",IF(AND($G146="Classificação adotada",OR($D146="",$E146="",LEN(TRIM($F146))=0,$I146="")),"Preenchimento incompleto",IF(AND($H146&lt;&gt;"",NOT(ISNUMBER($H146))),"Data de revisão inválida",IF(AND(ISNUMBER($H146),$H146&gt;'Resumo'!$B$3),"Data de revisão futura",IF($G146&lt;&gt;"Classificação adotada","Pendente de classificação",IF($H146="","Revisão sem data",IF($J146&lt;'Resumo'!$B$3,"Revisão vencida",IF($J146&lt;='Resumo'!$B$3+'Instruções'!$B$16,"Revisão próxima","Em dia"))))))))))</f>
        <v/>
      </c>
      <c r="M146" s="21" t="n"/>
      <c r="N146" s="23">
        <f>IF($A146="","",IF(COUNTIFS('Histórico de Revisões'!$B$6:$B$305,$A146,'Histórico de Revisões'!$C$6:$C$305,"&gt;0")=0,"",SUMPRODUCT(MAX(IFERROR(('Histórico de Revisões'!$B$6:$B$305=$A146)*'Histórico de Revisões'!$C$6:$C$305,0)))))</f>
        <v/>
      </c>
      <c r="O146" s="25">
        <f>IF($A146="","",IF($N146="",IF(OR($G146="Classificação adotada",$H146&lt;&gt;""),"Sem histórico","Não aplicável"),IF($H146="","Data da matriz ausente",IF($H146=$N146,"OK","Divergência de data"))))</f>
        <v/>
      </c>
      <c r="P146" s="24">
        <f>IF($A146="","",IF(OR($L146="NCM em formato inválido",$L146="Data de revisão inválida",$L146="Data de revisão futura"),1,IF($L146="Revisão vencida",2,IF($L146="Preenchimento incompleto",3,IF($L146="Pendente de classificação",4,IF($L146="Revisão sem data",5,IF($L146="Revisão próxima",6,99)))))))</f>
        <v/>
      </c>
      <c r="Q146" s="24">
        <f>IF(OR($A146="",$P146=99),"",$P146*1000+ROW())</f>
        <v/>
      </c>
    </row>
    <row r="147" ht="22" customHeight="1">
      <c r="A147" s="20" t="n"/>
      <c r="B147" s="21" t="n"/>
      <c r="C147" s="20" t="n"/>
      <c r="D147" s="20" t="n"/>
      <c r="E147" s="21" t="n"/>
      <c r="F147" s="21" t="n"/>
      <c r="G147" s="21" t="n"/>
      <c r="H147" s="22" t="n"/>
      <c r="I147" s="21" t="n"/>
      <c r="J147" s="23">
        <f>IF($A147="","",IF(OR($H147="",NOT(ISNUMBER($H147))),"",$H147+'Instruções'!$B$15))</f>
        <v/>
      </c>
      <c r="K147" s="24">
        <f>IF($A147="","",IF(OR($J147="",NOT(ISNUMBER($J147))),"",$J147-'Resumo'!$B$3))</f>
        <v/>
      </c>
      <c r="L147" s="25">
        <f>IF($A147="","",IF(OR(LEN(TRIM($A147))=0,LEN(TRIM($B147))=0,$G147="",AND($C147="",$D147="")),"Preenchimento incompleto",IF(OR(AND($C147&lt;&gt;"",NOT(AND(ISTEXT($C147),LEN($C147)=8,IFERROR(TEXT(VALUE($C147),"00000000")=$C147,FALSE)))),AND($D147&lt;&gt;"",NOT(AND(ISTEXT($D147),LEN($D147)=8,IFERROR(TEXT(VALUE($D147),"00000000")=$D147,FALSE))))),"NCM em formato inválido",IF(AND($G147="Classificação adotada",OR($D147="",$E147="",LEN(TRIM($F147))=0,$I147="")),"Preenchimento incompleto",IF(AND($H147&lt;&gt;"",NOT(ISNUMBER($H147))),"Data de revisão inválida",IF(AND(ISNUMBER($H147),$H147&gt;'Resumo'!$B$3),"Data de revisão futura",IF($G147&lt;&gt;"Classificação adotada","Pendente de classificação",IF($H147="","Revisão sem data",IF($J147&lt;'Resumo'!$B$3,"Revisão vencida",IF($J147&lt;='Resumo'!$B$3+'Instruções'!$B$16,"Revisão próxima","Em dia"))))))))))</f>
        <v/>
      </c>
      <c r="M147" s="21" t="n"/>
      <c r="N147" s="23">
        <f>IF($A147="","",IF(COUNTIFS('Histórico de Revisões'!$B$6:$B$305,$A147,'Histórico de Revisões'!$C$6:$C$305,"&gt;0")=0,"",SUMPRODUCT(MAX(IFERROR(('Histórico de Revisões'!$B$6:$B$305=$A147)*'Histórico de Revisões'!$C$6:$C$305,0)))))</f>
        <v/>
      </c>
      <c r="O147" s="25">
        <f>IF($A147="","",IF($N147="",IF(OR($G147="Classificação adotada",$H147&lt;&gt;""),"Sem histórico","Não aplicável"),IF($H147="","Data da matriz ausente",IF($H147=$N147,"OK","Divergência de data"))))</f>
        <v/>
      </c>
      <c r="P147" s="24">
        <f>IF($A147="","",IF(OR($L147="NCM em formato inválido",$L147="Data de revisão inválida",$L147="Data de revisão futura"),1,IF($L147="Revisão vencida",2,IF($L147="Preenchimento incompleto",3,IF($L147="Pendente de classificação",4,IF($L147="Revisão sem data",5,IF($L147="Revisão próxima",6,99)))))))</f>
        <v/>
      </c>
      <c r="Q147" s="24">
        <f>IF(OR($A147="",$P147=99),"",$P147*1000+ROW())</f>
        <v/>
      </c>
    </row>
    <row r="148" ht="22" customHeight="1">
      <c r="A148" s="20" t="n"/>
      <c r="B148" s="21" t="n"/>
      <c r="C148" s="20" t="n"/>
      <c r="D148" s="20" t="n"/>
      <c r="E148" s="21" t="n"/>
      <c r="F148" s="21" t="n"/>
      <c r="G148" s="21" t="n"/>
      <c r="H148" s="22" t="n"/>
      <c r="I148" s="21" t="n"/>
      <c r="J148" s="23">
        <f>IF($A148="","",IF(OR($H148="",NOT(ISNUMBER($H148))),"",$H148+'Instruções'!$B$15))</f>
        <v/>
      </c>
      <c r="K148" s="24">
        <f>IF($A148="","",IF(OR($J148="",NOT(ISNUMBER($J148))),"",$J148-'Resumo'!$B$3))</f>
        <v/>
      </c>
      <c r="L148" s="25">
        <f>IF($A148="","",IF(OR(LEN(TRIM($A148))=0,LEN(TRIM($B148))=0,$G148="",AND($C148="",$D148="")),"Preenchimento incompleto",IF(OR(AND($C148&lt;&gt;"",NOT(AND(ISTEXT($C148),LEN($C148)=8,IFERROR(TEXT(VALUE($C148),"00000000")=$C148,FALSE)))),AND($D148&lt;&gt;"",NOT(AND(ISTEXT($D148),LEN($D148)=8,IFERROR(TEXT(VALUE($D148),"00000000")=$D148,FALSE))))),"NCM em formato inválido",IF(AND($G148="Classificação adotada",OR($D148="",$E148="",LEN(TRIM($F148))=0,$I148="")),"Preenchimento incompleto",IF(AND($H148&lt;&gt;"",NOT(ISNUMBER($H148))),"Data de revisão inválida",IF(AND(ISNUMBER($H148),$H148&gt;'Resumo'!$B$3),"Data de revisão futura",IF($G148&lt;&gt;"Classificação adotada","Pendente de classificação",IF($H148="","Revisão sem data",IF($J148&lt;'Resumo'!$B$3,"Revisão vencida",IF($J148&lt;='Resumo'!$B$3+'Instruções'!$B$16,"Revisão próxima","Em dia"))))))))))</f>
        <v/>
      </c>
      <c r="M148" s="21" t="n"/>
      <c r="N148" s="23">
        <f>IF($A148="","",IF(COUNTIFS('Histórico de Revisões'!$B$6:$B$305,$A148,'Histórico de Revisões'!$C$6:$C$305,"&gt;0")=0,"",SUMPRODUCT(MAX(IFERROR(('Histórico de Revisões'!$B$6:$B$305=$A148)*'Histórico de Revisões'!$C$6:$C$305,0)))))</f>
        <v/>
      </c>
      <c r="O148" s="25">
        <f>IF($A148="","",IF($N148="",IF(OR($G148="Classificação adotada",$H148&lt;&gt;""),"Sem histórico","Não aplicável"),IF($H148="","Data da matriz ausente",IF($H148=$N148,"OK","Divergência de data"))))</f>
        <v/>
      </c>
      <c r="P148" s="24">
        <f>IF($A148="","",IF(OR($L148="NCM em formato inválido",$L148="Data de revisão inválida",$L148="Data de revisão futura"),1,IF($L148="Revisão vencida",2,IF($L148="Preenchimento incompleto",3,IF($L148="Pendente de classificação",4,IF($L148="Revisão sem data",5,IF($L148="Revisão próxima",6,99)))))))</f>
        <v/>
      </c>
      <c r="Q148" s="24">
        <f>IF(OR($A148="",$P148=99),"",$P148*1000+ROW())</f>
        <v/>
      </c>
    </row>
    <row r="149" ht="22" customHeight="1">
      <c r="A149" s="20" t="n"/>
      <c r="B149" s="21" t="n"/>
      <c r="C149" s="20" t="n"/>
      <c r="D149" s="20" t="n"/>
      <c r="E149" s="21" t="n"/>
      <c r="F149" s="21" t="n"/>
      <c r="G149" s="21" t="n"/>
      <c r="H149" s="22" t="n"/>
      <c r="I149" s="21" t="n"/>
      <c r="J149" s="23">
        <f>IF($A149="","",IF(OR($H149="",NOT(ISNUMBER($H149))),"",$H149+'Instruções'!$B$15))</f>
        <v/>
      </c>
      <c r="K149" s="24">
        <f>IF($A149="","",IF(OR($J149="",NOT(ISNUMBER($J149))),"",$J149-'Resumo'!$B$3))</f>
        <v/>
      </c>
      <c r="L149" s="25">
        <f>IF($A149="","",IF(OR(LEN(TRIM($A149))=0,LEN(TRIM($B149))=0,$G149="",AND($C149="",$D149="")),"Preenchimento incompleto",IF(OR(AND($C149&lt;&gt;"",NOT(AND(ISTEXT($C149),LEN($C149)=8,IFERROR(TEXT(VALUE($C149),"00000000")=$C149,FALSE)))),AND($D149&lt;&gt;"",NOT(AND(ISTEXT($D149),LEN($D149)=8,IFERROR(TEXT(VALUE($D149),"00000000")=$D149,FALSE))))),"NCM em formato inválido",IF(AND($G149="Classificação adotada",OR($D149="",$E149="",LEN(TRIM($F149))=0,$I149="")),"Preenchimento incompleto",IF(AND($H149&lt;&gt;"",NOT(ISNUMBER($H149))),"Data de revisão inválida",IF(AND(ISNUMBER($H149),$H149&gt;'Resumo'!$B$3),"Data de revisão futura",IF($G149&lt;&gt;"Classificação adotada","Pendente de classificação",IF($H149="","Revisão sem data",IF($J149&lt;'Resumo'!$B$3,"Revisão vencida",IF($J149&lt;='Resumo'!$B$3+'Instruções'!$B$16,"Revisão próxima","Em dia"))))))))))</f>
        <v/>
      </c>
      <c r="M149" s="21" t="n"/>
      <c r="N149" s="23">
        <f>IF($A149="","",IF(COUNTIFS('Histórico de Revisões'!$B$6:$B$305,$A149,'Histórico de Revisões'!$C$6:$C$305,"&gt;0")=0,"",SUMPRODUCT(MAX(IFERROR(('Histórico de Revisões'!$B$6:$B$305=$A149)*'Histórico de Revisões'!$C$6:$C$305,0)))))</f>
        <v/>
      </c>
      <c r="O149" s="25">
        <f>IF($A149="","",IF($N149="",IF(OR($G149="Classificação adotada",$H149&lt;&gt;""),"Sem histórico","Não aplicável"),IF($H149="","Data da matriz ausente",IF($H149=$N149,"OK","Divergência de data"))))</f>
        <v/>
      </c>
      <c r="P149" s="24">
        <f>IF($A149="","",IF(OR($L149="NCM em formato inválido",$L149="Data de revisão inválida",$L149="Data de revisão futura"),1,IF($L149="Revisão vencida",2,IF($L149="Preenchimento incompleto",3,IF($L149="Pendente de classificação",4,IF($L149="Revisão sem data",5,IF($L149="Revisão próxima",6,99)))))))</f>
        <v/>
      </c>
      <c r="Q149" s="24">
        <f>IF(OR($A149="",$P149=99),"",$P149*1000+ROW())</f>
        <v/>
      </c>
    </row>
    <row r="150" ht="22" customHeight="1">
      <c r="A150" s="20" t="n"/>
      <c r="B150" s="21" t="n"/>
      <c r="C150" s="20" t="n"/>
      <c r="D150" s="20" t="n"/>
      <c r="E150" s="21" t="n"/>
      <c r="F150" s="21" t="n"/>
      <c r="G150" s="21" t="n"/>
      <c r="H150" s="22" t="n"/>
      <c r="I150" s="21" t="n"/>
      <c r="J150" s="23">
        <f>IF($A150="","",IF(OR($H150="",NOT(ISNUMBER($H150))),"",$H150+'Instruções'!$B$15))</f>
        <v/>
      </c>
      <c r="K150" s="24">
        <f>IF($A150="","",IF(OR($J150="",NOT(ISNUMBER($J150))),"",$J150-'Resumo'!$B$3))</f>
        <v/>
      </c>
      <c r="L150" s="25">
        <f>IF($A150="","",IF(OR(LEN(TRIM($A150))=0,LEN(TRIM($B150))=0,$G150="",AND($C150="",$D150="")),"Preenchimento incompleto",IF(OR(AND($C150&lt;&gt;"",NOT(AND(ISTEXT($C150),LEN($C150)=8,IFERROR(TEXT(VALUE($C150),"00000000")=$C150,FALSE)))),AND($D150&lt;&gt;"",NOT(AND(ISTEXT($D150),LEN($D150)=8,IFERROR(TEXT(VALUE($D150),"00000000")=$D150,FALSE))))),"NCM em formato inválido",IF(AND($G150="Classificação adotada",OR($D150="",$E150="",LEN(TRIM($F150))=0,$I150="")),"Preenchimento incompleto",IF(AND($H150&lt;&gt;"",NOT(ISNUMBER($H150))),"Data de revisão inválida",IF(AND(ISNUMBER($H150),$H150&gt;'Resumo'!$B$3),"Data de revisão futura",IF($G150&lt;&gt;"Classificação adotada","Pendente de classificação",IF($H150="","Revisão sem data",IF($J150&lt;'Resumo'!$B$3,"Revisão vencida",IF($J150&lt;='Resumo'!$B$3+'Instruções'!$B$16,"Revisão próxima","Em dia"))))))))))</f>
        <v/>
      </c>
      <c r="M150" s="21" t="n"/>
      <c r="N150" s="23">
        <f>IF($A150="","",IF(COUNTIFS('Histórico de Revisões'!$B$6:$B$305,$A150,'Histórico de Revisões'!$C$6:$C$305,"&gt;0")=0,"",SUMPRODUCT(MAX(IFERROR(('Histórico de Revisões'!$B$6:$B$305=$A150)*'Histórico de Revisões'!$C$6:$C$305,0)))))</f>
        <v/>
      </c>
      <c r="O150" s="25">
        <f>IF($A150="","",IF($N150="",IF(OR($G150="Classificação adotada",$H150&lt;&gt;""),"Sem histórico","Não aplicável"),IF($H150="","Data da matriz ausente",IF($H150=$N150,"OK","Divergência de data"))))</f>
        <v/>
      </c>
      <c r="P150" s="24">
        <f>IF($A150="","",IF(OR($L150="NCM em formato inválido",$L150="Data de revisão inválida",$L150="Data de revisão futura"),1,IF($L150="Revisão vencida",2,IF($L150="Preenchimento incompleto",3,IF($L150="Pendente de classificação",4,IF($L150="Revisão sem data",5,IF($L150="Revisão próxima",6,99)))))))</f>
        <v/>
      </c>
      <c r="Q150" s="24">
        <f>IF(OR($A150="",$P150=99),"",$P150*1000+ROW())</f>
        <v/>
      </c>
    </row>
    <row r="151" ht="22" customHeight="1">
      <c r="A151" s="20" t="n"/>
      <c r="B151" s="21" t="n"/>
      <c r="C151" s="20" t="n"/>
      <c r="D151" s="20" t="n"/>
      <c r="E151" s="21" t="n"/>
      <c r="F151" s="21" t="n"/>
      <c r="G151" s="21" t="n"/>
      <c r="H151" s="22" t="n"/>
      <c r="I151" s="21" t="n"/>
      <c r="J151" s="23">
        <f>IF($A151="","",IF(OR($H151="",NOT(ISNUMBER($H151))),"",$H151+'Instruções'!$B$15))</f>
        <v/>
      </c>
      <c r="K151" s="24">
        <f>IF($A151="","",IF(OR($J151="",NOT(ISNUMBER($J151))),"",$J151-'Resumo'!$B$3))</f>
        <v/>
      </c>
      <c r="L151" s="25">
        <f>IF($A151="","",IF(OR(LEN(TRIM($A151))=0,LEN(TRIM($B151))=0,$G151="",AND($C151="",$D151="")),"Preenchimento incompleto",IF(OR(AND($C151&lt;&gt;"",NOT(AND(ISTEXT($C151),LEN($C151)=8,IFERROR(TEXT(VALUE($C151),"00000000")=$C151,FALSE)))),AND($D151&lt;&gt;"",NOT(AND(ISTEXT($D151),LEN($D151)=8,IFERROR(TEXT(VALUE($D151),"00000000")=$D151,FALSE))))),"NCM em formato inválido",IF(AND($G151="Classificação adotada",OR($D151="",$E151="",LEN(TRIM($F151))=0,$I151="")),"Preenchimento incompleto",IF(AND($H151&lt;&gt;"",NOT(ISNUMBER($H151))),"Data de revisão inválida",IF(AND(ISNUMBER($H151),$H151&gt;'Resumo'!$B$3),"Data de revisão futura",IF($G151&lt;&gt;"Classificação adotada","Pendente de classificação",IF($H151="","Revisão sem data",IF($J151&lt;'Resumo'!$B$3,"Revisão vencida",IF($J151&lt;='Resumo'!$B$3+'Instruções'!$B$16,"Revisão próxima","Em dia"))))))))))</f>
        <v/>
      </c>
      <c r="M151" s="21" t="n"/>
      <c r="N151" s="23">
        <f>IF($A151="","",IF(COUNTIFS('Histórico de Revisões'!$B$6:$B$305,$A151,'Histórico de Revisões'!$C$6:$C$305,"&gt;0")=0,"",SUMPRODUCT(MAX(IFERROR(('Histórico de Revisões'!$B$6:$B$305=$A151)*'Histórico de Revisões'!$C$6:$C$305,0)))))</f>
        <v/>
      </c>
      <c r="O151" s="25">
        <f>IF($A151="","",IF($N151="",IF(OR($G151="Classificação adotada",$H151&lt;&gt;""),"Sem histórico","Não aplicável"),IF($H151="","Data da matriz ausente",IF($H151=$N151,"OK","Divergência de data"))))</f>
        <v/>
      </c>
      <c r="P151" s="24">
        <f>IF($A151="","",IF(OR($L151="NCM em formato inválido",$L151="Data de revisão inválida",$L151="Data de revisão futura"),1,IF($L151="Revisão vencida",2,IF($L151="Preenchimento incompleto",3,IF($L151="Pendente de classificação",4,IF($L151="Revisão sem data",5,IF($L151="Revisão próxima",6,99)))))))</f>
        <v/>
      </c>
      <c r="Q151" s="24">
        <f>IF(OR($A151="",$P151=99),"",$P151*1000+ROW())</f>
        <v/>
      </c>
    </row>
    <row r="152" ht="22" customHeight="1">
      <c r="A152" s="20" t="n"/>
      <c r="B152" s="21" t="n"/>
      <c r="C152" s="20" t="n"/>
      <c r="D152" s="20" t="n"/>
      <c r="E152" s="21" t="n"/>
      <c r="F152" s="21" t="n"/>
      <c r="G152" s="21" t="n"/>
      <c r="H152" s="22" t="n"/>
      <c r="I152" s="21" t="n"/>
      <c r="J152" s="23">
        <f>IF($A152="","",IF(OR($H152="",NOT(ISNUMBER($H152))),"",$H152+'Instruções'!$B$15))</f>
        <v/>
      </c>
      <c r="K152" s="24">
        <f>IF($A152="","",IF(OR($J152="",NOT(ISNUMBER($J152))),"",$J152-'Resumo'!$B$3))</f>
        <v/>
      </c>
      <c r="L152" s="25">
        <f>IF($A152="","",IF(OR(LEN(TRIM($A152))=0,LEN(TRIM($B152))=0,$G152="",AND($C152="",$D152="")),"Preenchimento incompleto",IF(OR(AND($C152&lt;&gt;"",NOT(AND(ISTEXT($C152),LEN($C152)=8,IFERROR(TEXT(VALUE($C152),"00000000")=$C152,FALSE)))),AND($D152&lt;&gt;"",NOT(AND(ISTEXT($D152),LEN($D152)=8,IFERROR(TEXT(VALUE($D152),"00000000")=$D152,FALSE))))),"NCM em formato inválido",IF(AND($G152="Classificação adotada",OR($D152="",$E152="",LEN(TRIM($F152))=0,$I152="")),"Preenchimento incompleto",IF(AND($H152&lt;&gt;"",NOT(ISNUMBER($H152))),"Data de revisão inválida",IF(AND(ISNUMBER($H152),$H152&gt;'Resumo'!$B$3),"Data de revisão futura",IF($G152&lt;&gt;"Classificação adotada","Pendente de classificação",IF($H152="","Revisão sem data",IF($J152&lt;'Resumo'!$B$3,"Revisão vencida",IF($J152&lt;='Resumo'!$B$3+'Instruções'!$B$16,"Revisão próxima","Em dia"))))))))))</f>
        <v/>
      </c>
      <c r="M152" s="21" t="n"/>
      <c r="N152" s="23">
        <f>IF($A152="","",IF(COUNTIFS('Histórico de Revisões'!$B$6:$B$305,$A152,'Histórico de Revisões'!$C$6:$C$305,"&gt;0")=0,"",SUMPRODUCT(MAX(IFERROR(('Histórico de Revisões'!$B$6:$B$305=$A152)*'Histórico de Revisões'!$C$6:$C$305,0)))))</f>
        <v/>
      </c>
      <c r="O152" s="25">
        <f>IF($A152="","",IF($N152="",IF(OR($G152="Classificação adotada",$H152&lt;&gt;""),"Sem histórico","Não aplicável"),IF($H152="","Data da matriz ausente",IF($H152=$N152,"OK","Divergência de data"))))</f>
        <v/>
      </c>
      <c r="P152" s="24">
        <f>IF($A152="","",IF(OR($L152="NCM em formato inválido",$L152="Data de revisão inválida",$L152="Data de revisão futura"),1,IF($L152="Revisão vencida",2,IF($L152="Preenchimento incompleto",3,IF($L152="Pendente de classificação",4,IF($L152="Revisão sem data",5,IF($L152="Revisão próxima",6,99)))))))</f>
        <v/>
      </c>
      <c r="Q152" s="24">
        <f>IF(OR($A152="",$P152=99),"",$P152*1000+ROW())</f>
        <v/>
      </c>
    </row>
    <row r="153" ht="22" customHeight="1">
      <c r="A153" s="20" t="n"/>
      <c r="B153" s="21" t="n"/>
      <c r="C153" s="20" t="n"/>
      <c r="D153" s="20" t="n"/>
      <c r="E153" s="21" t="n"/>
      <c r="F153" s="21" t="n"/>
      <c r="G153" s="21" t="n"/>
      <c r="H153" s="22" t="n"/>
      <c r="I153" s="21" t="n"/>
      <c r="J153" s="23">
        <f>IF($A153="","",IF(OR($H153="",NOT(ISNUMBER($H153))),"",$H153+'Instruções'!$B$15))</f>
        <v/>
      </c>
      <c r="K153" s="24">
        <f>IF($A153="","",IF(OR($J153="",NOT(ISNUMBER($J153))),"",$J153-'Resumo'!$B$3))</f>
        <v/>
      </c>
      <c r="L153" s="25">
        <f>IF($A153="","",IF(OR(LEN(TRIM($A153))=0,LEN(TRIM($B153))=0,$G153="",AND($C153="",$D153="")),"Preenchimento incompleto",IF(OR(AND($C153&lt;&gt;"",NOT(AND(ISTEXT($C153),LEN($C153)=8,IFERROR(TEXT(VALUE($C153),"00000000")=$C153,FALSE)))),AND($D153&lt;&gt;"",NOT(AND(ISTEXT($D153),LEN($D153)=8,IFERROR(TEXT(VALUE($D153),"00000000")=$D153,FALSE))))),"NCM em formato inválido",IF(AND($G153="Classificação adotada",OR($D153="",$E153="",LEN(TRIM($F153))=0,$I153="")),"Preenchimento incompleto",IF(AND($H153&lt;&gt;"",NOT(ISNUMBER($H153))),"Data de revisão inválida",IF(AND(ISNUMBER($H153),$H153&gt;'Resumo'!$B$3),"Data de revisão futura",IF($G153&lt;&gt;"Classificação adotada","Pendente de classificação",IF($H153="","Revisão sem data",IF($J153&lt;'Resumo'!$B$3,"Revisão vencida",IF($J153&lt;='Resumo'!$B$3+'Instruções'!$B$16,"Revisão próxima","Em dia"))))))))))</f>
        <v/>
      </c>
      <c r="M153" s="21" t="n"/>
      <c r="N153" s="23">
        <f>IF($A153="","",IF(COUNTIFS('Histórico de Revisões'!$B$6:$B$305,$A153,'Histórico de Revisões'!$C$6:$C$305,"&gt;0")=0,"",SUMPRODUCT(MAX(IFERROR(('Histórico de Revisões'!$B$6:$B$305=$A153)*'Histórico de Revisões'!$C$6:$C$305,0)))))</f>
        <v/>
      </c>
      <c r="O153" s="25">
        <f>IF($A153="","",IF($N153="",IF(OR($G153="Classificação adotada",$H153&lt;&gt;""),"Sem histórico","Não aplicável"),IF($H153="","Data da matriz ausente",IF($H153=$N153,"OK","Divergência de data"))))</f>
        <v/>
      </c>
      <c r="P153" s="24">
        <f>IF($A153="","",IF(OR($L153="NCM em formato inválido",$L153="Data de revisão inválida",$L153="Data de revisão futura"),1,IF($L153="Revisão vencida",2,IF($L153="Preenchimento incompleto",3,IF($L153="Pendente de classificação",4,IF($L153="Revisão sem data",5,IF($L153="Revisão próxima",6,99)))))))</f>
        <v/>
      </c>
      <c r="Q153" s="24">
        <f>IF(OR($A153="",$P153=99),"",$P153*1000+ROW())</f>
        <v/>
      </c>
    </row>
    <row r="154" ht="22" customHeight="1">
      <c r="A154" s="20" t="n"/>
      <c r="B154" s="21" t="n"/>
      <c r="C154" s="20" t="n"/>
      <c r="D154" s="20" t="n"/>
      <c r="E154" s="21" t="n"/>
      <c r="F154" s="21" t="n"/>
      <c r="G154" s="21" t="n"/>
      <c r="H154" s="22" t="n"/>
      <c r="I154" s="21" t="n"/>
      <c r="J154" s="23">
        <f>IF($A154="","",IF(OR($H154="",NOT(ISNUMBER($H154))),"",$H154+'Instruções'!$B$15))</f>
        <v/>
      </c>
      <c r="K154" s="24">
        <f>IF($A154="","",IF(OR($J154="",NOT(ISNUMBER($J154))),"",$J154-'Resumo'!$B$3))</f>
        <v/>
      </c>
      <c r="L154" s="25">
        <f>IF($A154="","",IF(OR(LEN(TRIM($A154))=0,LEN(TRIM($B154))=0,$G154="",AND($C154="",$D154="")),"Preenchimento incompleto",IF(OR(AND($C154&lt;&gt;"",NOT(AND(ISTEXT($C154),LEN($C154)=8,IFERROR(TEXT(VALUE($C154),"00000000")=$C154,FALSE)))),AND($D154&lt;&gt;"",NOT(AND(ISTEXT($D154),LEN($D154)=8,IFERROR(TEXT(VALUE($D154),"00000000")=$D154,FALSE))))),"NCM em formato inválido",IF(AND($G154="Classificação adotada",OR($D154="",$E154="",LEN(TRIM($F154))=0,$I154="")),"Preenchimento incompleto",IF(AND($H154&lt;&gt;"",NOT(ISNUMBER($H154))),"Data de revisão inválida",IF(AND(ISNUMBER($H154),$H154&gt;'Resumo'!$B$3),"Data de revisão futura",IF($G154&lt;&gt;"Classificação adotada","Pendente de classificação",IF($H154="","Revisão sem data",IF($J154&lt;'Resumo'!$B$3,"Revisão vencida",IF($J154&lt;='Resumo'!$B$3+'Instruções'!$B$16,"Revisão próxima","Em dia"))))))))))</f>
        <v/>
      </c>
      <c r="M154" s="21" t="n"/>
      <c r="N154" s="23">
        <f>IF($A154="","",IF(COUNTIFS('Histórico de Revisões'!$B$6:$B$305,$A154,'Histórico de Revisões'!$C$6:$C$305,"&gt;0")=0,"",SUMPRODUCT(MAX(IFERROR(('Histórico de Revisões'!$B$6:$B$305=$A154)*'Histórico de Revisões'!$C$6:$C$305,0)))))</f>
        <v/>
      </c>
      <c r="O154" s="25">
        <f>IF($A154="","",IF($N154="",IF(OR($G154="Classificação adotada",$H154&lt;&gt;""),"Sem histórico","Não aplicável"),IF($H154="","Data da matriz ausente",IF($H154=$N154,"OK","Divergência de data"))))</f>
        <v/>
      </c>
      <c r="P154" s="24">
        <f>IF($A154="","",IF(OR($L154="NCM em formato inválido",$L154="Data de revisão inválida",$L154="Data de revisão futura"),1,IF($L154="Revisão vencida",2,IF($L154="Preenchimento incompleto",3,IF($L154="Pendente de classificação",4,IF($L154="Revisão sem data",5,IF($L154="Revisão próxima",6,99)))))))</f>
        <v/>
      </c>
      <c r="Q154" s="24">
        <f>IF(OR($A154="",$P154=99),"",$P154*1000+ROW())</f>
        <v/>
      </c>
    </row>
    <row r="155" ht="22" customHeight="1">
      <c r="A155" s="20" t="n"/>
      <c r="B155" s="21" t="n"/>
      <c r="C155" s="20" t="n"/>
      <c r="D155" s="20" t="n"/>
      <c r="E155" s="21" t="n"/>
      <c r="F155" s="21" t="n"/>
      <c r="G155" s="21" t="n"/>
      <c r="H155" s="22" t="n"/>
      <c r="I155" s="21" t="n"/>
      <c r="J155" s="23">
        <f>IF($A155="","",IF(OR($H155="",NOT(ISNUMBER($H155))),"",$H155+'Instruções'!$B$15))</f>
        <v/>
      </c>
      <c r="K155" s="24">
        <f>IF($A155="","",IF(OR($J155="",NOT(ISNUMBER($J155))),"",$J155-'Resumo'!$B$3))</f>
        <v/>
      </c>
      <c r="L155" s="25">
        <f>IF($A155="","",IF(OR(LEN(TRIM($A155))=0,LEN(TRIM($B155))=0,$G155="",AND($C155="",$D155="")),"Preenchimento incompleto",IF(OR(AND($C155&lt;&gt;"",NOT(AND(ISTEXT($C155),LEN($C155)=8,IFERROR(TEXT(VALUE($C155),"00000000")=$C155,FALSE)))),AND($D155&lt;&gt;"",NOT(AND(ISTEXT($D155),LEN($D155)=8,IFERROR(TEXT(VALUE($D155),"00000000")=$D155,FALSE))))),"NCM em formato inválido",IF(AND($G155="Classificação adotada",OR($D155="",$E155="",LEN(TRIM($F155))=0,$I155="")),"Preenchimento incompleto",IF(AND($H155&lt;&gt;"",NOT(ISNUMBER($H155))),"Data de revisão inválida",IF(AND(ISNUMBER($H155),$H155&gt;'Resumo'!$B$3),"Data de revisão futura",IF($G155&lt;&gt;"Classificação adotada","Pendente de classificação",IF($H155="","Revisão sem data",IF($J155&lt;'Resumo'!$B$3,"Revisão vencida",IF($J155&lt;='Resumo'!$B$3+'Instruções'!$B$16,"Revisão próxima","Em dia"))))))))))</f>
        <v/>
      </c>
      <c r="M155" s="21" t="n"/>
      <c r="N155" s="23">
        <f>IF($A155="","",IF(COUNTIFS('Histórico de Revisões'!$B$6:$B$305,$A155,'Histórico de Revisões'!$C$6:$C$305,"&gt;0")=0,"",SUMPRODUCT(MAX(IFERROR(('Histórico de Revisões'!$B$6:$B$305=$A155)*'Histórico de Revisões'!$C$6:$C$305,0)))))</f>
        <v/>
      </c>
      <c r="O155" s="25">
        <f>IF($A155="","",IF($N155="",IF(OR($G155="Classificação adotada",$H155&lt;&gt;""),"Sem histórico","Não aplicável"),IF($H155="","Data da matriz ausente",IF($H155=$N155,"OK","Divergência de data"))))</f>
        <v/>
      </c>
      <c r="P155" s="24">
        <f>IF($A155="","",IF(OR($L155="NCM em formato inválido",$L155="Data de revisão inválida",$L155="Data de revisão futura"),1,IF($L155="Revisão vencida",2,IF($L155="Preenchimento incompleto",3,IF($L155="Pendente de classificação",4,IF($L155="Revisão sem data",5,IF($L155="Revisão próxima",6,99)))))))</f>
        <v/>
      </c>
      <c r="Q155" s="24">
        <f>IF(OR($A155="",$P155=99),"",$P155*1000+ROW())</f>
        <v/>
      </c>
    </row>
  </sheetData>
  <mergeCells count="1">
    <mergeCell ref="A1:Q1"/>
  </mergeCells>
  <conditionalFormatting sqref="A6:A155">
    <cfRule type="expression" priority="1" dxfId="1">
      <formula>AND(A6&lt;&gt;"",COUNTIF($A$6:$A$155,A6)&gt;1)</formula>
    </cfRule>
  </conditionalFormatting>
  <conditionalFormatting sqref="C6:D155">
    <cfRule type="expression" priority="2" dxfId="1">
      <formula>AND(C6&lt;&gt;"",NOT(AND(ISTEXT(C6),LEN(C6)=8,IFERROR(TEXT(VALUE(C6),"00000000")=C6,FALSE))))</formula>
    </cfRule>
  </conditionalFormatting>
  <conditionalFormatting sqref="L6:L155">
    <cfRule type="expression" priority="3" dxfId="0">
      <formula>$L6="Em dia"</formula>
    </cfRule>
    <cfRule type="expression" priority="4" dxfId="2">
      <formula>$L6="Revisão próxima"</formula>
    </cfRule>
    <cfRule type="expression" priority="5" dxfId="3">
      <formula>OR($L6="Pendente de classificação",$L6="Revisão sem data")</formula>
    </cfRule>
    <cfRule type="expression" priority="6" dxfId="1">
      <formula>OR($L6="Revisão vencida",$L6="NCM em formato inválido",$L6="Data de revisão inválida",$L6="Data de revisão futura")</formula>
    </cfRule>
    <cfRule type="expression" priority="7" dxfId="1">
      <formula>$L6="Preenchimento incompleto"</formula>
    </cfRule>
  </conditionalFormatting>
  <conditionalFormatting sqref="O6:O155">
    <cfRule type="expression" priority="8" dxfId="0">
      <formula>$O6="OK"</formula>
    </cfRule>
    <cfRule type="expression" priority="9" dxfId="4">
      <formula>$O6="Não aplicável"</formula>
    </cfRule>
    <cfRule type="expression" priority="10" dxfId="5">
      <formula>OR($O6="Sem histórico",$O6="Data da matriz ausente",$O6="Divergência de data")</formula>
    </cfRule>
  </conditionalFormatting>
  <dataValidations count="10">
    <dataValidation sqref="A6:A155" showDropDown="0" showInputMessage="0" showErrorMessage="1" allowBlank="0" errorTitle="SKU inválido" error="Informe um SKU único com até 40 caracteres." type="custom" errorStyle="stop">
      <formula1>=OR(A6="",AND(LEN(TRIM(A6))&gt;=1,LEN(TRIM(A6))&lt;=40,COUNTIF($A$6:$A$155,A6)=1))</formula1>
    </dataValidation>
    <dataValidation sqref="B6:B155" showDropDown="0" showInputMessage="0" showErrorMessage="1" allowBlank="0" errorTitle="Descrição extensa" error="Use no máximo 250 caracteres na descrição técnica." type="textLength" errorStyle="stop" operator="lessThanOrEqual">
      <formula1>250</formula1>
    </dataValidation>
    <dataValidation sqref="C6:C155" showDropDown="0" showInputMessage="0" showErrorMessage="1" allowBlank="0" errorTitle="Formato de NCM inválido" error="Digite exatamente oito algarismos, sem pontos, espaços ou hífens. A validação não confirma a existência do código." type="custom" errorStyle="stop">
      <formula1>=OR(C6="",AND(ISTEXT(C6),LEN(C6)=8,IFERROR(TEXT(VALUE(C6),"00000000")=C6,FALSE)))</formula1>
    </dataValidation>
    <dataValidation sqref="D6:D155" showDropDown="0" showInputMessage="0" showErrorMessage="1" allowBlank="0" errorTitle="Formato de NCM inválido" error="Digite exatamente oito algarismos, sem pontos, espaços ou hífens. A validação não confirma a existência do código." type="custom" errorStyle="stop">
      <formula1>=OR(D6="",AND(ISTEXT(D6),LEN(D6)=8,IFERROR(TEXT(VALUE(D6),"00000000")=D6,FALSE)))</formula1>
    </dataValidation>
    <dataValidation sqref="E6:E155" showDropDown="0" showInputMessage="0" showErrorMessage="1" allowBlank="0" errorTitle="Fonte inválida" error="Escolha um tipo de fonte da lista." type="list" errorStyle="stop">
      <formula1>=$T$2:$T$6</formula1>
    </dataValidation>
    <dataValidation sqref="F6:F155" showDropDown="0" showInputMessage="0" showErrorMessage="1" allowBlank="0" errorTitle="Referência extensa" error="Use no máximo 200 caracteres e não inclua links." type="textLength" errorStyle="stop" operator="lessThanOrEqual">
      <formula1>200</formula1>
    </dataValidation>
    <dataValidation sqref="G6:G155" showDropDown="0" showInputMessage="0" showErrorMessage="1" allowBlank="0" errorTitle="Status inválido" error="Escolha um status da lista." type="list" errorStyle="stop">
      <formula1>=$S$2:$S$4</formula1>
    </dataValidation>
    <dataValidation sqref="H6:H155" showDropDown="0" showInputMessage="0" showErrorMessage="1" allowBlank="0" errorTitle="Data inválida" error="Informe uma data válida, não posterior à data de referência." type="custom" errorStyle="stop">
      <formula1>=OR(H6="",AND(ISNUMBER(H6),H6&gt;=DATE(2000,1,1),H6&lt;='Resumo'!$B$3))</formula1>
    </dataValidation>
    <dataValidation sqref="I6:I155" showDropDown="0" showInputMessage="0" showErrorMessage="1" allowBlank="0" errorTitle="Equipe inválida" error="Escolha uma equipe da lista e não informe nomes pessoais." type="list" errorStyle="stop">
      <formula1>=$U$2:$U$5</formula1>
    </dataValidation>
    <dataValidation sqref="M6:M155" showDropDown="0" showInputMessage="0" showErrorMessage="1" allowBlank="0" errorTitle="Observação extensa" error="Use no máximo 500 caracteres." type="textLength" errorStyle="stop" operator="lessThanOrEqual">
      <formula1>500</formula1>
    </dataValidation>
  </dataValidations>
  <pageMargins left="0.75" right="0.75" top="1" bottom="1" header="0.5" footer="0.5"/>
  <pageSetup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R305"/>
  <sheetViews>
    <sheetView showZeros="1" zoomScale="9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7" customWidth="1" min="3" max="3"/>
    <col width="24" customWidth="1" min="4" max="4"/>
    <col width="15" customWidth="1" min="5" max="5"/>
    <col width="16" customWidth="1" min="6" max="6"/>
    <col width="27" customWidth="1" min="7" max="7"/>
    <col width="39" customWidth="1" min="8" max="8"/>
    <col width="25" customWidth="1" min="9" max="9"/>
    <col width="50" customWidth="1" min="10" max="10"/>
    <col width="24" customWidth="1" min="11" max="11"/>
    <col width="24" customWidth="1" min="12" max="12"/>
    <col width="21" customWidth="1" min="13" max="13"/>
    <col hidden="1" width="13" customWidth="1" min="14" max="14"/>
    <col hidden="1" width="13" customWidth="1" min="15" max="15"/>
    <col hidden="1" width="13" customWidth="1" min="16" max="16"/>
    <col hidden="1" width="13" customWidth="1" min="17" max="17"/>
    <col hidden="1" width="13" customWidth="1" min="18" max="18"/>
  </cols>
  <sheetData>
    <row r="1" ht="30" customHeight="1">
      <c r="A1" s="1" t="inlineStr">
        <is>
          <t>Histórico de Revisões de NCM</t>
        </is>
      </c>
    </row>
    <row r="2" ht="28" customHeight="1">
      <c r="A2" s="2" t="inlineStr">
        <is>
          <t>Inclua uma nova linha a cada revisão relevante. Não substitua registros anteriores.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P2" t="inlineStr">
        <is>
          <t>Análise inicial</t>
        </is>
      </c>
      <c r="Q2" t="inlineStr">
        <is>
          <t>Ficha técnica do fornecedor</t>
        </is>
      </c>
      <c r="R2" t="inlineStr">
        <is>
          <t>Cadastro de Produtos</t>
        </is>
      </c>
    </row>
    <row r="3">
      <c r="A3" s="26" t="inlineStr">
        <is>
          <t>Campos amarelos são editáveis. Uma revisão registrada não altera automaticamente a matriz.</t>
        </is>
      </c>
      <c r="P3" t="inlineStr">
        <is>
          <t>Classificação adotada</t>
        </is>
      </c>
      <c r="Q3" t="inlineStr">
        <is>
          <t>Catálogo do fabricante</t>
        </is>
      </c>
      <c r="R3" t="inlineStr">
        <is>
          <t>Operações de Catálogo</t>
        </is>
      </c>
    </row>
    <row r="4">
      <c r="P4" t="inlineStr">
        <is>
          <t>Revisão sem alteração</t>
        </is>
      </c>
      <c r="Q4" t="inlineStr">
        <is>
          <t>Análise interna</t>
        </is>
      </c>
      <c r="R4" t="inlineStr">
        <is>
          <t>Revisão Técnica</t>
        </is>
      </c>
    </row>
    <row r="5" ht="42" customHeight="1">
      <c r="A5" s="9" t="inlineStr">
        <is>
          <t>ID da revisão</t>
        </is>
      </c>
      <c r="B5" s="9" t="inlineStr">
        <is>
          <t>SKU</t>
        </is>
      </c>
      <c r="C5" s="9" t="inlineStr">
        <is>
          <t>Data da revisão</t>
        </is>
      </c>
      <c r="D5" s="9" t="inlineStr">
        <is>
          <t>Tipo de evento</t>
        </is>
      </c>
      <c r="E5" s="9" t="inlineStr">
        <is>
          <t>NCM anterior</t>
        </is>
      </c>
      <c r="F5" s="9" t="inlineStr">
        <is>
          <t>NCM resultante</t>
        </is>
      </c>
      <c r="G5" s="9" t="inlineStr">
        <is>
          <t>Tipo de fonte</t>
        </is>
      </c>
      <c r="H5" s="9" t="inlineStr">
        <is>
          <t>Referência da fonte</t>
        </is>
      </c>
      <c r="I5" s="9" t="inlineStr">
        <is>
          <t>Equipe responsável</t>
        </is>
      </c>
      <c r="J5" s="9" t="inlineStr">
        <is>
          <t>Decisão ou justificativa</t>
        </is>
      </c>
      <c r="K5" s="9" t="inlineStr">
        <is>
          <t>Conferência do SKU</t>
        </is>
      </c>
      <c r="L5" s="9" t="inlineStr">
        <is>
          <t>Qualidade do registro</t>
        </is>
      </c>
      <c r="M5" s="9" t="inlineStr">
        <is>
          <t>Registro mais recente?</t>
        </is>
      </c>
      <c r="P5" t="inlineStr">
        <is>
          <t>Alteração de NCM</t>
        </is>
      </c>
      <c r="Q5" t="inlineStr">
        <is>
          <t>Parecer técnico externo</t>
        </is>
      </c>
      <c r="R5" t="inlineStr">
        <is>
          <t>Terceiro especializado</t>
        </is>
      </c>
    </row>
    <row r="6" ht="36" customHeight="1">
      <c r="A6" s="20" t="inlineStr">
        <is>
          <t>REV-0001</t>
        </is>
      </c>
      <c r="B6" s="20" t="inlineStr">
        <is>
          <t>FIC-NCM-001</t>
        </is>
      </c>
      <c r="C6" s="22" t="n">
        <v>46254</v>
      </c>
      <c r="D6" s="21" t="inlineStr">
        <is>
          <t>Classificação adotada</t>
        </is>
      </c>
      <c r="E6" s="20" t="inlineStr"/>
      <c r="F6" s="20" t="inlineStr">
        <is>
          <t>99990001</t>
        </is>
      </c>
      <c r="G6" s="21" t="inlineStr">
        <is>
          <t>Catálogo do fabricante</t>
        </is>
      </c>
      <c r="H6" s="21" t="inlineStr">
        <is>
          <t>Catálogo Horizonte Fictício HF-SM10</t>
        </is>
      </c>
      <c r="I6" s="21" t="inlineStr">
        <is>
          <t>Cadastro de Produtos</t>
        </is>
      </c>
      <c r="J6" s="21" t="inlineStr">
        <is>
          <t>Exemplo sintético de classificação interna registrada.</t>
        </is>
      </c>
      <c r="K6" s="25">
        <f>IF($B6="","",IF(COUNTIF('Matriz NCM'!$A$6:$A$155,$B6)=1,"OK","SKU ausente ou duplicado"))</f>
        <v/>
      </c>
      <c r="L6" s="25">
        <f>IF($B6="","",IF(OR($A6="",$C6="",$D6="",$G6="",LEN(TRIM($H6))=0,$I6="",LEN(TRIM($J6))=0),"Incompleto",IF(NOT(ISNUMBER($C6)),"Data inválida",IF($C6&gt;'Resumo'!$B$3,"Data futura",IF(AND(OR($D6="Classificação adotada",$D6="Alteração de NCM"),$F6=""),"NCM resultante ausente","OK")))))</f>
        <v/>
      </c>
      <c r="M6" s="25">
        <f>IF($B6="","",IF(OR(NOT(ISNUMBER($C6)),$K6&lt;&gt;"OK",$L6&lt;&gt;"OK"),"",IF($C6=SUMPRODUCT(MAX(IFERROR(($B$6:$B$305=$B6)*$C$6:$C$305,0))),"Sim","Não")))</f>
        <v/>
      </c>
      <c r="O6">
        <f>IF(ROW()&gt;155,"",IF('Matriz NCM'!A6="","",'Matriz NCM'!A6))</f>
        <v/>
      </c>
      <c r="P6" t="inlineStr">
        <is>
          <t>Reabertura</t>
        </is>
      </c>
      <c r="Q6" t="inlineStr">
        <is>
          <t>Outra fonte documentada</t>
        </is>
      </c>
    </row>
    <row r="7" ht="36" customHeight="1">
      <c r="A7" s="20" t="inlineStr">
        <is>
          <t>REV-0002</t>
        </is>
      </c>
      <c r="B7" s="20" t="inlineStr">
        <is>
          <t>FIC-NCM-003</t>
        </is>
      </c>
      <c r="C7" s="22" t="n">
        <v>45884</v>
      </c>
      <c r="D7" s="21" t="inlineStr">
        <is>
          <t>Classificação adotada</t>
        </is>
      </c>
      <c r="E7" s="20" t="inlineStr"/>
      <c r="F7" s="20" t="inlineStr">
        <is>
          <t>99990003</t>
        </is>
      </c>
      <c r="G7" s="21" t="inlineStr">
        <is>
          <t>Catálogo do fabricante</t>
        </is>
      </c>
      <c r="H7" s="21" t="inlineStr">
        <is>
          <t>Catálogo Nuvem Fictícia NF-CB1M</t>
        </is>
      </c>
      <c r="I7" s="21" t="inlineStr">
        <is>
          <t>Cadastro de Produtos</t>
        </is>
      </c>
      <c r="J7" s="21" t="inlineStr">
        <is>
          <t>Exemplo sintético de decisão inicial.</t>
        </is>
      </c>
      <c r="K7" s="25">
        <f>IF($B7="","",IF(COUNTIF('Matriz NCM'!$A$6:$A$155,$B7)=1,"OK","SKU ausente ou duplicado"))</f>
        <v/>
      </c>
      <c r="L7" s="25">
        <f>IF($B7="","",IF(OR($A7="",$C7="",$D7="",$G7="",LEN(TRIM($H7))=0,$I7="",LEN(TRIM($J7))=0),"Incompleto",IF(NOT(ISNUMBER($C7)),"Data inválida",IF($C7&gt;'Resumo'!$B$3,"Data futura",IF(AND(OR($D7="Classificação adotada",$D7="Alteração de NCM"),$F7=""),"NCM resultante ausente","OK")))))</f>
        <v/>
      </c>
      <c r="M7" s="25">
        <f>IF($B7="","",IF(OR(NOT(ISNUMBER($C7)),$K7&lt;&gt;"OK",$L7&lt;&gt;"OK"),"",IF($C7=SUMPRODUCT(MAX(IFERROR(($B$6:$B$305=$B7)*$C$6:$C$305,0))),"Sim","Não")))</f>
        <v/>
      </c>
      <c r="O7">
        <f>IF(ROW()&gt;155,"",IF('Matriz NCM'!A7="","",'Matriz NCM'!A7))</f>
        <v/>
      </c>
    </row>
    <row r="8" ht="36" customHeight="1">
      <c r="A8" s="20" t="inlineStr">
        <is>
          <t>REV-0003</t>
        </is>
      </c>
      <c r="B8" s="20" t="inlineStr">
        <is>
          <t>FIC-NCM-004</t>
        </is>
      </c>
      <c r="C8" s="22" t="n">
        <v>45925</v>
      </c>
      <c r="D8" s="21" t="inlineStr">
        <is>
          <t>Classificação adotada</t>
        </is>
      </c>
      <c r="E8" s="20" t="inlineStr"/>
      <c r="F8" s="20" t="inlineStr">
        <is>
          <t>99990004</t>
        </is>
      </c>
      <c r="G8" s="21" t="inlineStr">
        <is>
          <t>Ficha técnica do fornecedor</t>
        </is>
      </c>
      <c r="H8" s="21" t="inlineStr">
        <is>
          <t>Ficha Vale Imaginário VI-ORG4</t>
        </is>
      </c>
      <c r="I8" s="21" t="inlineStr">
        <is>
          <t>Revisão Técnica</t>
        </is>
      </c>
      <c r="J8" s="21" t="inlineStr">
        <is>
          <t>Exemplo sintético de classificação registrada.</t>
        </is>
      </c>
      <c r="K8" s="25">
        <f>IF($B8="","",IF(COUNTIF('Matriz NCM'!$A$6:$A$155,$B8)=1,"OK","SKU ausente ou duplicado"))</f>
        <v/>
      </c>
      <c r="L8" s="25">
        <f>IF($B8="","",IF(OR($A8="",$C8="",$D8="",$G8="",LEN(TRIM($H8))=0,$I8="",LEN(TRIM($J8))=0),"Incompleto",IF(NOT(ISNUMBER($C8)),"Data inválida",IF($C8&gt;'Resumo'!$B$3,"Data futura",IF(AND(OR($D8="Classificação adotada",$D8="Alteração de NCM"),$F8=""),"NCM resultante ausente","OK")))))</f>
        <v/>
      </c>
      <c r="M8" s="25">
        <f>IF($B8="","",IF(OR(NOT(ISNUMBER($C8)),$K8&lt;&gt;"OK",$L8&lt;&gt;"OK"),"",IF($C8=SUMPRODUCT(MAX(IFERROR(($B$6:$B$305=$B8)*$C$6:$C$305,0))),"Sim","Não")))</f>
        <v/>
      </c>
      <c r="O8">
        <f>IF(ROW()&gt;155,"",IF('Matriz NCM'!A8="","",'Matriz NCM'!A8))</f>
        <v/>
      </c>
    </row>
    <row r="9" ht="36" customHeight="1">
      <c r="A9" s="20" t="inlineStr">
        <is>
          <t>REV-0004</t>
        </is>
      </c>
      <c r="B9" s="20" t="inlineStr">
        <is>
          <t>FIC-NCM-007</t>
        </is>
      </c>
      <c r="C9" s="22" t="n">
        <v>46270</v>
      </c>
      <c r="D9" s="21" t="inlineStr">
        <is>
          <t>Revisão sem alteração</t>
        </is>
      </c>
      <c r="E9" s="20" t="inlineStr">
        <is>
          <t>99990007</t>
        </is>
      </c>
      <c r="F9" s="20" t="inlineStr">
        <is>
          <t>99990007</t>
        </is>
      </c>
      <c r="G9" s="21" t="inlineStr">
        <is>
          <t>Catálogo do fabricante</t>
        </is>
      </c>
      <c r="H9" s="21" t="inlineStr">
        <is>
          <t>Catálogo Estrela Fictícia EF-TAP40</t>
        </is>
      </c>
      <c r="I9" s="21" t="inlineStr">
        <is>
          <t>Cadastro de Produtos</t>
        </is>
      </c>
      <c r="J9" s="21" t="inlineStr">
        <is>
          <t>Exemplo sintético de revisão sem mudança.</t>
        </is>
      </c>
      <c r="K9" s="25">
        <f>IF($B9="","",IF(COUNTIF('Matriz NCM'!$A$6:$A$155,$B9)=1,"OK","SKU ausente ou duplicado"))</f>
        <v/>
      </c>
      <c r="L9" s="25">
        <f>IF($B9="","",IF(OR($A9="",$C9="",$D9="",$G9="",LEN(TRIM($H9))=0,$I9="",LEN(TRIM($J9))=0),"Incompleto",IF(NOT(ISNUMBER($C9)),"Data inválida",IF($C9&gt;'Resumo'!$B$3,"Data futura",IF(AND(OR($D9="Classificação adotada",$D9="Alteração de NCM"),$F9=""),"NCM resultante ausente","OK")))))</f>
        <v/>
      </c>
      <c r="M9" s="25">
        <f>IF($B9="","",IF(OR(NOT(ISNUMBER($C9)),$K9&lt;&gt;"OK",$L9&lt;&gt;"OK"),"",IF($C9=SUMPRODUCT(MAX(IFERROR(($B$6:$B$305=$B9)*$C$6:$C$305,0))),"Sim","Não")))</f>
        <v/>
      </c>
      <c r="O9">
        <f>IF(ROW()&gt;155,"",IF('Matriz NCM'!A9="","",'Matriz NCM'!A9))</f>
        <v/>
      </c>
    </row>
    <row r="10" ht="36" customHeight="1">
      <c r="A10" s="20" t="inlineStr">
        <is>
          <t>REV-0005</t>
        </is>
      </c>
      <c r="B10" s="20" t="inlineStr">
        <is>
          <t>FIC-NCM-008</t>
        </is>
      </c>
      <c r="C10" s="22" t="n">
        <v>46266</v>
      </c>
      <c r="D10" s="21" t="inlineStr">
        <is>
          <t>Reabertura</t>
        </is>
      </c>
      <c r="E10" s="20" t="inlineStr">
        <is>
          <t>99990008</t>
        </is>
      </c>
      <c r="F10" s="20" t="inlineStr"/>
      <c r="G10" s="21" t="inlineStr">
        <is>
          <t>Ficha técnica do fornecedor</t>
        </is>
      </c>
      <c r="H10" s="21" t="inlineStr">
        <is>
          <t>Ficha Bosque Inventado BI-GT500</t>
        </is>
      </c>
      <c r="I10" s="21" t="inlineStr">
        <is>
          <t>Revisão Técnica</t>
        </is>
      </c>
      <c r="J10" s="21" t="inlineStr">
        <is>
          <t>Exemplo sintético de reabertura para nova análise.</t>
        </is>
      </c>
      <c r="K10" s="25">
        <f>IF($B10="","",IF(COUNTIF('Matriz NCM'!$A$6:$A$155,$B10)=1,"OK","SKU ausente ou duplicado"))</f>
        <v/>
      </c>
      <c r="L10" s="25">
        <f>IF($B10="","",IF(OR($A10="",$C10="",$D10="",$G10="",LEN(TRIM($H10))=0,$I10="",LEN(TRIM($J10))=0),"Incompleto",IF(NOT(ISNUMBER($C10)),"Data inválida",IF($C10&gt;'Resumo'!$B$3,"Data futura",IF(AND(OR($D10="Classificação adotada",$D10="Alteração de NCM"),$F10=""),"NCM resultante ausente","OK")))))</f>
        <v/>
      </c>
      <c r="M10" s="25">
        <f>IF($B10="","",IF(OR(NOT(ISNUMBER($C10)),$K10&lt;&gt;"OK",$L10&lt;&gt;"OK"),"",IF($C10=SUMPRODUCT(MAX(IFERROR(($B$6:$B$305=$B10)*$C$6:$C$305,0))),"Sim","Não")))</f>
        <v/>
      </c>
      <c r="O10">
        <f>IF(ROW()&gt;155,"",IF('Matriz NCM'!A10="","",'Matriz NCM'!A10))</f>
        <v/>
      </c>
    </row>
    <row r="11" ht="36" customHeight="1">
      <c r="A11" s="20" t="inlineStr">
        <is>
          <t>REV-0006</t>
        </is>
      </c>
      <c r="B11" s="20" t="inlineStr">
        <is>
          <t>FIC-NCM-009</t>
        </is>
      </c>
      <c r="C11" s="22" t="n">
        <v>45940</v>
      </c>
      <c r="D11" s="21" t="inlineStr">
        <is>
          <t>Classificação adotada</t>
        </is>
      </c>
      <c r="E11" s="20" t="inlineStr"/>
      <c r="F11" s="20" t="inlineStr">
        <is>
          <t>99990009</t>
        </is>
      </c>
      <c r="G11" s="21" t="inlineStr">
        <is>
          <t>Análise interna</t>
        </is>
      </c>
      <c r="H11" s="21" t="inlineStr">
        <is>
          <t>Registro interno de revisão 009</t>
        </is>
      </c>
      <c r="I11" s="21" t="inlineStr">
        <is>
          <t>Operações de Catálogo</t>
        </is>
      </c>
      <c r="J11" s="21" t="inlineStr">
        <is>
          <t>Exemplo sintético de decisão registrada.</t>
        </is>
      </c>
      <c r="K11" s="25">
        <f>IF($B11="","",IF(COUNTIF('Matriz NCM'!$A$6:$A$155,$B11)=1,"OK","SKU ausente ou duplicado"))</f>
        <v/>
      </c>
      <c r="L11" s="25">
        <f>IF($B11="","",IF(OR($A11="",$C11="",$D11="",$G11="",LEN(TRIM($H11))=0,$I11="",LEN(TRIM($J11))=0),"Incompleto",IF(NOT(ISNUMBER($C11)),"Data inválida",IF($C11&gt;'Resumo'!$B$3,"Data futura",IF(AND(OR($D11="Classificação adotada",$D11="Alteração de NCM"),$F11=""),"NCM resultante ausente","OK")))))</f>
        <v/>
      </c>
      <c r="M11" s="25">
        <f>IF($B11="","",IF(OR(NOT(ISNUMBER($C11)),$K11&lt;&gt;"OK",$L11&lt;&gt;"OK"),"",IF($C11=SUMPRODUCT(MAX(IFERROR(($B$6:$B$305=$B11)*$C$6:$C$305,0))),"Sim","Não")))</f>
        <v/>
      </c>
      <c r="O11">
        <f>IF(ROW()&gt;155,"",IF('Matriz NCM'!A11="","",'Matriz NCM'!A11))</f>
        <v/>
      </c>
    </row>
    <row r="12" ht="36" customHeight="1">
      <c r="A12" s="20" t="inlineStr">
        <is>
          <t>REV-0007</t>
        </is>
      </c>
      <c r="B12" s="20" t="inlineStr">
        <is>
          <t>FIC-NCM-010</t>
        </is>
      </c>
      <c r="C12" s="22" t="n">
        <v>46264</v>
      </c>
      <c r="D12" s="21" t="inlineStr">
        <is>
          <t>Classificação adotada</t>
        </is>
      </c>
      <c r="E12" s="20" t="inlineStr"/>
      <c r="F12" s="20" t="inlineStr">
        <is>
          <t>99990010</t>
        </is>
      </c>
      <c r="G12" s="21" t="inlineStr">
        <is>
          <t>Outra fonte documentada</t>
        </is>
      </c>
      <c r="H12" s="21" t="inlineStr">
        <is>
          <t>Dossiê interno sintético 010</t>
        </is>
      </c>
      <c r="I12" s="21" t="inlineStr">
        <is>
          <t>Revisão Técnica</t>
        </is>
      </c>
      <c r="J12" s="21" t="inlineStr">
        <is>
          <t>Exemplo sintético de classificação adotada.</t>
        </is>
      </c>
      <c r="K12" s="25">
        <f>IF($B12="","",IF(COUNTIF('Matriz NCM'!$A$6:$A$155,$B12)=1,"OK","SKU ausente ou duplicado"))</f>
        <v/>
      </c>
      <c r="L12" s="25">
        <f>IF($B12="","",IF(OR($A12="",$C12="",$D12="",$G12="",LEN(TRIM($H12))=0,$I12="",LEN(TRIM($J12))=0),"Incompleto",IF(NOT(ISNUMBER($C12)),"Data inválida",IF($C12&gt;'Resumo'!$B$3,"Data futura",IF(AND(OR($D12="Classificação adotada",$D12="Alteração de NCM"),$F12=""),"NCM resultante ausente","OK")))))</f>
        <v/>
      </c>
      <c r="M12" s="25">
        <f>IF($B12="","",IF(OR(NOT(ISNUMBER($C12)),$K12&lt;&gt;"OK",$L12&lt;&gt;"OK"),"",IF($C12=SUMPRODUCT(MAX(IFERROR(($B$6:$B$305=$B12)*$C$6:$C$305,0))),"Sim","Não")))</f>
        <v/>
      </c>
      <c r="O12">
        <f>IF(ROW()&gt;155,"",IF('Matriz NCM'!A12="","",'Matriz NCM'!A12))</f>
        <v/>
      </c>
    </row>
    <row r="13" ht="36" customHeight="1">
      <c r="A13" s="20" t="inlineStr">
        <is>
          <t>REV-0008</t>
        </is>
      </c>
      <c r="B13" s="20" t="inlineStr">
        <is>
          <t>FIC-NCM-001</t>
        </is>
      </c>
      <c r="C13" s="22" t="n">
        <v>46235</v>
      </c>
      <c r="D13" s="21" t="inlineStr">
        <is>
          <t>Análise inicial</t>
        </is>
      </c>
      <c r="E13" s="20" t="inlineStr"/>
      <c r="F13" s="20" t="inlineStr"/>
      <c r="G13" s="21" t="inlineStr">
        <is>
          <t>Análise interna</t>
        </is>
      </c>
      <c r="H13" s="21" t="inlineStr">
        <is>
          <t>Registro preliminar sintético 001</t>
        </is>
      </c>
      <c r="I13" s="21" t="inlineStr">
        <is>
          <t>Cadastro de Produtos</t>
        </is>
      </c>
      <c r="J13" s="21" t="inlineStr">
        <is>
          <t>Exemplo sintético de análise preliminar anterior à adoção.</t>
        </is>
      </c>
      <c r="K13" s="25">
        <f>IF($B13="","",IF(COUNTIF('Matriz NCM'!$A$6:$A$155,$B13)=1,"OK","SKU ausente ou duplicado"))</f>
        <v/>
      </c>
      <c r="L13" s="25">
        <f>IF($B13="","",IF(OR($A13="",$C13="",$D13="",$G13="",LEN(TRIM($H13))=0,$I13="",LEN(TRIM($J13))=0),"Incompleto",IF(NOT(ISNUMBER($C13)),"Data inválida",IF($C13&gt;'Resumo'!$B$3,"Data futura",IF(AND(OR($D13="Classificação adotada",$D13="Alteração de NCM"),$F13=""),"NCM resultante ausente","OK")))))</f>
        <v/>
      </c>
      <c r="M13" s="25">
        <f>IF($B13="","",IF(OR(NOT(ISNUMBER($C13)),$K13&lt;&gt;"OK",$L13&lt;&gt;"OK"),"",IF($C13=SUMPRODUCT(MAX(IFERROR(($B$6:$B$305=$B13)*$C$6:$C$305,0))),"Sim","Não")))</f>
        <v/>
      </c>
      <c r="O13">
        <f>IF(ROW()&gt;155,"",IF('Matriz NCM'!A13="","",'Matriz NCM'!A13))</f>
        <v/>
      </c>
    </row>
    <row r="14" ht="22" customHeight="1">
      <c r="A14" s="20" t="n"/>
      <c r="B14" s="20" t="n"/>
      <c r="C14" s="22" t="n"/>
      <c r="D14" s="21" t="n"/>
      <c r="E14" s="20" t="n"/>
      <c r="F14" s="20" t="n"/>
      <c r="G14" s="21" t="n"/>
      <c r="H14" s="21" t="n"/>
      <c r="I14" s="21" t="n"/>
      <c r="J14" s="21" t="n"/>
      <c r="K14" s="25">
        <f>IF($B14="","",IF(COUNTIF('Matriz NCM'!$A$6:$A$155,$B14)=1,"OK","SKU ausente ou duplicado"))</f>
        <v/>
      </c>
      <c r="L14" s="25">
        <f>IF($B14="","",IF(OR($A14="",$C14="",$D14="",$G14="",LEN(TRIM($H14))=0,$I14="",LEN(TRIM($J14))=0),"Incompleto",IF(NOT(ISNUMBER($C14)),"Data inválida",IF($C14&gt;'Resumo'!$B$3,"Data futura",IF(AND(OR($D14="Classificação adotada",$D14="Alteração de NCM"),$F14=""),"NCM resultante ausente","OK")))))</f>
        <v/>
      </c>
      <c r="M14" s="25">
        <f>IF($B14="","",IF(OR(NOT(ISNUMBER($C14)),$K14&lt;&gt;"OK",$L14&lt;&gt;"OK"),"",IF($C14=SUMPRODUCT(MAX(IFERROR(($B$6:$B$305=$B14)*$C$6:$C$305,0))),"Sim","Não")))</f>
        <v/>
      </c>
      <c r="O14">
        <f>IF(ROW()&gt;155,"",IF('Matriz NCM'!A14="","",'Matriz NCM'!A14))</f>
        <v/>
      </c>
    </row>
    <row r="15" ht="22" customHeight="1">
      <c r="A15" s="20" t="n"/>
      <c r="B15" s="20" t="n"/>
      <c r="C15" s="22" t="n"/>
      <c r="D15" s="21" t="n"/>
      <c r="E15" s="20" t="n"/>
      <c r="F15" s="20" t="n"/>
      <c r="G15" s="21" t="n"/>
      <c r="H15" s="21" t="n"/>
      <c r="I15" s="21" t="n"/>
      <c r="J15" s="21" t="n"/>
      <c r="K15" s="25">
        <f>IF($B15="","",IF(COUNTIF('Matriz NCM'!$A$6:$A$155,$B15)=1,"OK","SKU ausente ou duplicado"))</f>
        <v/>
      </c>
      <c r="L15" s="25">
        <f>IF($B15="","",IF(OR($A15="",$C15="",$D15="",$G15="",LEN(TRIM($H15))=0,$I15="",LEN(TRIM($J15))=0),"Incompleto",IF(NOT(ISNUMBER($C15)),"Data inválida",IF($C15&gt;'Resumo'!$B$3,"Data futura",IF(AND(OR($D15="Classificação adotada",$D15="Alteração de NCM"),$F15=""),"NCM resultante ausente","OK")))))</f>
        <v/>
      </c>
      <c r="M15" s="25">
        <f>IF($B15="","",IF(OR(NOT(ISNUMBER($C15)),$K15&lt;&gt;"OK",$L15&lt;&gt;"OK"),"",IF($C15=SUMPRODUCT(MAX(IFERROR(($B$6:$B$305=$B15)*$C$6:$C$305,0))),"Sim","Não")))</f>
        <v/>
      </c>
      <c r="O15">
        <f>IF(ROW()&gt;155,"",IF('Matriz NCM'!A15="","",'Matriz NCM'!A15))</f>
        <v/>
      </c>
    </row>
    <row r="16" ht="22" customHeight="1">
      <c r="A16" s="20" t="n"/>
      <c r="B16" s="20" t="n"/>
      <c r="C16" s="22" t="n"/>
      <c r="D16" s="21" t="n"/>
      <c r="E16" s="20" t="n"/>
      <c r="F16" s="20" t="n"/>
      <c r="G16" s="21" t="n"/>
      <c r="H16" s="21" t="n"/>
      <c r="I16" s="21" t="n"/>
      <c r="J16" s="21" t="n"/>
      <c r="K16" s="25">
        <f>IF($B16="","",IF(COUNTIF('Matriz NCM'!$A$6:$A$155,$B16)=1,"OK","SKU ausente ou duplicado"))</f>
        <v/>
      </c>
      <c r="L16" s="25">
        <f>IF($B16="","",IF(OR($A16="",$C16="",$D16="",$G16="",LEN(TRIM($H16))=0,$I16="",LEN(TRIM($J16))=0),"Incompleto",IF(NOT(ISNUMBER($C16)),"Data inválida",IF($C16&gt;'Resumo'!$B$3,"Data futura",IF(AND(OR($D16="Classificação adotada",$D16="Alteração de NCM"),$F16=""),"NCM resultante ausente","OK")))))</f>
        <v/>
      </c>
      <c r="M16" s="25">
        <f>IF($B16="","",IF(OR(NOT(ISNUMBER($C16)),$K16&lt;&gt;"OK",$L16&lt;&gt;"OK"),"",IF($C16=SUMPRODUCT(MAX(IFERROR(($B$6:$B$305=$B16)*$C$6:$C$305,0))),"Sim","Não")))</f>
        <v/>
      </c>
      <c r="O16">
        <f>IF(ROW()&gt;155,"",IF('Matriz NCM'!A16="","",'Matriz NCM'!A16))</f>
        <v/>
      </c>
    </row>
    <row r="17" ht="22" customHeight="1">
      <c r="A17" s="20" t="n"/>
      <c r="B17" s="20" t="n"/>
      <c r="C17" s="22" t="n"/>
      <c r="D17" s="21" t="n"/>
      <c r="E17" s="20" t="n"/>
      <c r="F17" s="20" t="n"/>
      <c r="G17" s="21" t="n"/>
      <c r="H17" s="21" t="n"/>
      <c r="I17" s="21" t="n"/>
      <c r="J17" s="21" t="n"/>
      <c r="K17" s="25">
        <f>IF($B17="","",IF(COUNTIF('Matriz NCM'!$A$6:$A$155,$B17)=1,"OK","SKU ausente ou duplicado"))</f>
        <v/>
      </c>
      <c r="L17" s="25">
        <f>IF($B17="","",IF(OR($A17="",$C17="",$D17="",$G17="",LEN(TRIM($H17))=0,$I17="",LEN(TRIM($J17))=0),"Incompleto",IF(NOT(ISNUMBER($C17)),"Data inválida",IF($C17&gt;'Resumo'!$B$3,"Data futura",IF(AND(OR($D17="Classificação adotada",$D17="Alteração de NCM"),$F17=""),"NCM resultante ausente","OK")))))</f>
        <v/>
      </c>
      <c r="M17" s="25">
        <f>IF($B17="","",IF(OR(NOT(ISNUMBER($C17)),$K17&lt;&gt;"OK",$L17&lt;&gt;"OK"),"",IF($C17=SUMPRODUCT(MAX(IFERROR(($B$6:$B$305=$B17)*$C$6:$C$305,0))),"Sim","Não")))</f>
        <v/>
      </c>
      <c r="O17">
        <f>IF(ROW()&gt;155,"",IF('Matriz NCM'!A17="","",'Matriz NCM'!A17))</f>
        <v/>
      </c>
    </row>
    <row r="18" ht="22" customHeight="1">
      <c r="A18" s="20" t="n"/>
      <c r="B18" s="20" t="n"/>
      <c r="C18" s="22" t="n"/>
      <c r="D18" s="21" t="n"/>
      <c r="E18" s="20" t="n"/>
      <c r="F18" s="20" t="n"/>
      <c r="G18" s="21" t="n"/>
      <c r="H18" s="21" t="n"/>
      <c r="I18" s="21" t="n"/>
      <c r="J18" s="21" t="n"/>
      <c r="K18" s="25">
        <f>IF($B18="","",IF(COUNTIF('Matriz NCM'!$A$6:$A$155,$B18)=1,"OK","SKU ausente ou duplicado"))</f>
        <v/>
      </c>
      <c r="L18" s="25">
        <f>IF($B18="","",IF(OR($A18="",$C18="",$D18="",$G18="",LEN(TRIM($H18))=0,$I18="",LEN(TRIM($J18))=0),"Incompleto",IF(NOT(ISNUMBER($C18)),"Data inválida",IF($C18&gt;'Resumo'!$B$3,"Data futura",IF(AND(OR($D18="Classificação adotada",$D18="Alteração de NCM"),$F18=""),"NCM resultante ausente","OK")))))</f>
        <v/>
      </c>
      <c r="M18" s="25">
        <f>IF($B18="","",IF(OR(NOT(ISNUMBER($C18)),$K18&lt;&gt;"OK",$L18&lt;&gt;"OK"),"",IF($C18=SUMPRODUCT(MAX(IFERROR(($B$6:$B$305=$B18)*$C$6:$C$305,0))),"Sim","Não")))</f>
        <v/>
      </c>
      <c r="O18">
        <f>IF(ROW()&gt;155,"",IF('Matriz NCM'!A18="","",'Matriz NCM'!A18))</f>
        <v/>
      </c>
    </row>
    <row r="19" ht="22" customHeight="1">
      <c r="A19" s="20" t="n"/>
      <c r="B19" s="20" t="n"/>
      <c r="C19" s="22" t="n"/>
      <c r="D19" s="21" t="n"/>
      <c r="E19" s="20" t="n"/>
      <c r="F19" s="20" t="n"/>
      <c r="G19" s="21" t="n"/>
      <c r="H19" s="21" t="n"/>
      <c r="I19" s="21" t="n"/>
      <c r="J19" s="21" t="n"/>
      <c r="K19" s="25">
        <f>IF($B19="","",IF(COUNTIF('Matriz NCM'!$A$6:$A$155,$B19)=1,"OK","SKU ausente ou duplicado"))</f>
        <v/>
      </c>
      <c r="L19" s="25">
        <f>IF($B19="","",IF(OR($A19="",$C19="",$D19="",$G19="",LEN(TRIM($H19))=0,$I19="",LEN(TRIM($J19))=0),"Incompleto",IF(NOT(ISNUMBER($C19)),"Data inválida",IF($C19&gt;'Resumo'!$B$3,"Data futura",IF(AND(OR($D19="Classificação adotada",$D19="Alteração de NCM"),$F19=""),"NCM resultante ausente","OK")))))</f>
        <v/>
      </c>
      <c r="M19" s="25">
        <f>IF($B19="","",IF(OR(NOT(ISNUMBER($C19)),$K19&lt;&gt;"OK",$L19&lt;&gt;"OK"),"",IF($C19=SUMPRODUCT(MAX(IFERROR(($B$6:$B$305=$B19)*$C$6:$C$305,0))),"Sim","Não")))</f>
        <v/>
      </c>
      <c r="O19">
        <f>IF(ROW()&gt;155,"",IF('Matriz NCM'!A19="","",'Matriz NCM'!A19))</f>
        <v/>
      </c>
    </row>
    <row r="20" ht="22" customHeight="1">
      <c r="A20" s="20" t="n"/>
      <c r="B20" s="20" t="n"/>
      <c r="C20" s="22" t="n"/>
      <c r="D20" s="21" t="n"/>
      <c r="E20" s="20" t="n"/>
      <c r="F20" s="20" t="n"/>
      <c r="G20" s="21" t="n"/>
      <c r="H20" s="21" t="n"/>
      <c r="I20" s="21" t="n"/>
      <c r="J20" s="21" t="n"/>
      <c r="K20" s="25">
        <f>IF($B20="","",IF(COUNTIF('Matriz NCM'!$A$6:$A$155,$B20)=1,"OK","SKU ausente ou duplicado"))</f>
        <v/>
      </c>
      <c r="L20" s="25">
        <f>IF($B20="","",IF(OR($A20="",$C20="",$D20="",$G20="",LEN(TRIM($H20))=0,$I20="",LEN(TRIM($J20))=0),"Incompleto",IF(NOT(ISNUMBER($C20)),"Data inválida",IF($C20&gt;'Resumo'!$B$3,"Data futura",IF(AND(OR($D20="Classificação adotada",$D20="Alteração de NCM"),$F20=""),"NCM resultante ausente","OK")))))</f>
        <v/>
      </c>
      <c r="M20" s="25">
        <f>IF($B20="","",IF(OR(NOT(ISNUMBER($C20)),$K20&lt;&gt;"OK",$L20&lt;&gt;"OK"),"",IF($C20=SUMPRODUCT(MAX(IFERROR(($B$6:$B$305=$B20)*$C$6:$C$305,0))),"Sim","Não")))</f>
        <v/>
      </c>
      <c r="O20">
        <f>IF(ROW()&gt;155,"",IF('Matriz NCM'!A20="","",'Matriz NCM'!A20))</f>
        <v/>
      </c>
    </row>
    <row r="21" ht="22" customHeight="1">
      <c r="A21" s="20" t="n"/>
      <c r="B21" s="20" t="n"/>
      <c r="C21" s="22" t="n"/>
      <c r="D21" s="21" t="n"/>
      <c r="E21" s="20" t="n"/>
      <c r="F21" s="20" t="n"/>
      <c r="G21" s="21" t="n"/>
      <c r="H21" s="21" t="n"/>
      <c r="I21" s="21" t="n"/>
      <c r="J21" s="21" t="n"/>
      <c r="K21" s="25">
        <f>IF($B21="","",IF(COUNTIF('Matriz NCM'!$A$6:$A$155,$B21)=1,"OK","SKU ausente ou duplicado"))</f>
        <v/>
      </c>
      <c r="L21" s="25">
        <f>IF($B21="","",IF(OR($A21="",$C21="",$D21="",$G21="",LEN(TRIM($H21))=0,$I21="",LEN(TRIM($J21))=0),"Incompleto",IF(NOT(ISNUMBER($C21)),"Data inválida",IF($C21&gt;'Resumo'!$B$3,"Data futura",IF(AND(OR($D21="Classificação adotada",$D21="Alteração de NCM"),$F21=""),"NCM resultante ausente","OK")))))</f>
        <v/>
      </c>
      <c r="M21" s="25">
        <f>IF($B21="","",IF(OR(NOT(ISNUMBER($C21)),$K21&lt;&gt;"OK",$L21&lt;&gt;"OK"),"",IF($C21=SUMPRODUCT(MAX(IFERROR(($B$6:$B$305=$B21)*$C$6:$C$305,0))),"Sim","Não")))</f>
        <v/>
      </c>
      <c r="O21">
        <f>IF(ROW()&gt;155,"",IF('Matriz NCM'!A21="","",'Matriz NCM'!A21))</f>
        <v/>
      </c>
    </row>
    <row r="22" ht="22" customHeight="1">
      <c r="A22" s="20" t="n"/>
      <c r="B22" s="20" t="n"/>
      <c r="C22" s="22" t="n"/>
      <c r="D22" s="21" t="n"/>
      <c r="E22" s="20" t="n"/>
      <c r="F22" s="20" t="n"/>
      <c r="G22" s="21" t="n"/>
      <c r="H22" s="21" t="n"/>
      <c r="I22" s="21" t="n"/>
      <c r="J22" s="21" t="n"/>
      <c r="K22" s="25">
        <f>IF($B22="","",IF(COUNTIF('Matriz NCM'!$A$6:$A$155,$B22)=1,"OK","SKU ausente ou duplicado"))</f>
        <v/>
      </c>
      <c r="L22" s="25">
        <f>IF($B22="","",IF(OR($A22="",$C22="",$D22="",$G22="",LEN(TRIM($H22))=0,$I22="",LEN(TRIM($J22))=0),"Incompleto",IF(NOT(ISNUMBER($C22)),"Data inválida",IF($C22&gt;'Resumo'!$B$3,"Data futura",IF(AND(OR($D22="Classificação adotada",$D22="Alteração de NCM"),$F22=""),"NCM resultante ausente","OK")))))</f>
        <v/>
      </c>
      <c r="M22" s="25">
        <f>IF($B22="","",IF(OR(NOT(ISNUMBER($C22)),$K22&lt;&gt;"OK",$L22&lt;&gt;"OK"),"",IF($C22=SUMPRODUCT(MAX(IFERROR(($B$6:$B$305=$B22)*$C$6:$C$305,0))),"Sim","Não")))</f>
        <v/>
      </c>
      <c r="O22">
        <f>IF(ROW()&gt;155,"",IF('Matriz NCM'!A22="","",'Matriz NCM'!A22))</f>
        <v/>
      </c>
    </row>
    <row r="23" ht="22" customHeight="1">
      <c r="A23" s="20" t="n"/>
      <c r="B23" s="20" t="n"/>
      <c r="C23" s="22" t="n"/>
      <c r="D23" s="21" t="n"/>
      <c r="E23" s="20" t="n"/>
      <c r="F23" s="20" t="n"/>
      <c r="G23" s="21" t="n"/>
      <c r="H23" s="21" t="n"/>
      <c r="I23" s="21" t="n"/>
      <c r="J23" s="21" t="n"/>
      <c r="K23" s="25">
        <f>IF($B23="","",IF(COUNTIF('Matriz NCM'!$A$6:$A$155,$B23)=1,"OK","SKU ausente ou duplicado"))</f>
        <v/>
      </c>
      <c r="L23" s="25">
        <f>IF($B23="","",IF(OR($A23="",$C23="",$D23="",$G23="",LEN(TRIM($H23))=0,$I23="",LEN(TRIM($J23))=0),"Incompleto",IF(NOT(ISNUMBER($C23)),"Data inválida",IF($C23&gt;'Resumo'!$B$3,"Data futura",IF(AND(OR($D23="Classificação adotada",$D23="Alteração de NCM"),$F23=""),"NCM resultante ausente","OK")))))</f>
        <v/>
      </c>
      <c r="M23" s="25">
        <f>IF($B23="","",IF(OR(NOT(ISNUMBER($C23)),$K23&lt;&gt;"OK",$L23&lt;&gt;"OK"),"",IF($C23=SUMPRODUCT(MAX(IFERROR(($B$6:$B$305=$B23)*$C$6:$C$305,0))),"Sim","Não")))</f>
        <v/>
      </c>
      <c r="O23">
        <f>IF(ROW()&gt;155,"",IF('Matriz NCM'!A23="","",'Matriz NCM'!A23))</f>
        <v/>
      </c>
    </row>
    <row r="24" ht="22" customHeight="1">
      <c r="A24" s="20" t="n"/>
      <c r="B24" s="20" t="n"/>
      <c r="C24" s="22" t="n"/>
      <c r="D24" s="21" t="n"/>
      <c r="E24" s="20" t="n"/>
      <c r="F24" s="20" t="n"/>
      <c r="G24" s="21" t="n"/>
      <c r="H24" s="21" t="n"/>
      <c r="I24" s="21" t="n"/>
      <c r="J24" s="21" t="n"/>
      <c r="K24" s="25">
        <f>IF($B24="","",IF(COUNTIF('Matriz NCM'!$A$6:$A$155,$B24)=1,"OK","SKU ausente ou duplicado"))</f>
        <v/>
      </c>
      <c r="L24" s="25">
        <f>IF($B24="","",IF(OR($A24="",$C24="",$D24="",$G24="",LEN(TRIM($H24))=0,$I24="",LEN(TRIM($J24))=0),"Incompleto",IF(NOT(ISNUMBER($C24)),"Data inválida",IF($C24&gt;'Resumo'!$B$3,"Data futura",IF(AND(OR($D24="Classificação adotada",$D24="Alteração de NCM"),$F24=""),"NCM resultante ausente","OK")))))</f>
        <v/>
      </c>
      <c r="M24" s="25">
        <f>IF($B24="","",IF(OR(NOT(ISNUMBER($C24)),$K24&lt;&gt;"OK",$L24&lt;&gt;"OK"),"",IF($C24=SUMPRODUCT(MAX(IFERROR(($B$6:$B$305=$B24)*$C$6:$C$305,0))),"Sim","Não")))</f>
        <v/>
      </c>
      <c r="O24">
        <f>IF(ROW()&gt;155,"",IF('Matriz NCM'!A24="","",'Matriz NCM'!A24))</f>
        <v/>
      </c>
    </row>
    <row r="25" ht="22" customHeight="1">
      <c r="A25" s="20" t="n"/>
      <c r="B25" s="20" t="n"/>
      <c r="C25" s="22" t="n"/>
      <c r="D25" s="21" t="n"/>
      <c r="E25" s="20" t="n"/>
      <c r="F25" s="20" t="n"/>
      <c r="G25" s="21" t="n"/>
      <c r="H25" s="21" t="n"/>
      <c r="I25" s="21" t="n"/>
      <c r="J25" s="21" t="n"/>
      <c r="K25" s="25">
        <f>IF($B25="","",IF(COUNTIF('Matriz NCM'!$A$6:$A$155,$B25)=1,"OK","SKU ausente ou duplicado"))</f>
        <v/>
      </c>
      <c r="L25" s="25">
        <f>IF($B25="","",IF(OR($A25="",$C25="",$D25="",$G25="",LEN(TRIM($H25))=0,$I25="",LEN(TRIM($J25))=0),"Incompleto",IF(NOT(ISNUMBER($C25)),"Data inválida",IF($C25&gt;'Resumo'!$B$3,"Data futura",IF(AND(OR($D25="Classificação adotada",$D25="Alteração de NCM"),$F25=""),"NCM resultante ausente","OK")))))</f>
        <v/>
      </c>
      <c r="M25" s="25">
        <f>IF($B25="","",IF(OR(NOT(ISNUMBER($C25)),$K25&lt;&gt;"OK",$L25&lt;&gt;"OK"),"",IF($C25=SUMPRODUCT(MAX(IFERROR(($B$6:$B$305=$B25)*$C$6:$C$305,0))),"Sim","Não")))</f>
        <v/>
      </c>
      <c r="O25">
        <f>IF(ROW()&gt;155,"",IF('Matriz NCM'!A25="","",'Matriz NCM'!A25))</f>
        <v/>
      </c>
    </row>
    <row r="26" ht="22" customHeight="1">
      <c r="A26" s="20" t="n"/>
      <c r="B26" s="20" t="n"/>
      <c r="C26" s="22" t="n"/>
      <c r="D26" s="21" t="n"/>
      <c r="E26" s="20" t="n"/>
      <c r="F26" s="20" t="n"/>
      <c r="G26" s="21" t="n"/>
      <c r="H26" s="21" t="n"/>
      <c r="I26" s="21" t="n"/>
      <c r="J26" s="21" t="n"/>
      <c r="K26" s="25">
        <f>IF($B26="","",IF(COUNTIF('Matriz NCM'!$A$6:$A$155,$B26)=1,"OK","SKU ausente ou duplicado"))</f>
        <v/>
      </c>
      <c r="L26" s="25">
        <f>IF($B26="","",IF(OR($A26="",$C26="",$D26="",$G26="",LEN(TRIM($H26))=0,$I26="",LEN(TRIM($J26))=0),"Incompleto",IF(NOT(ISNUMBER($C26)),"Data inválida",IF($C26&gt;'Resumo'!$B$3,"Data futura",IF(AND(OR($D26="Classificação adotada",$D26="Alteração de NCM"),$F26=""),"NCM resultante ausente","OK")))))</f>
        <v/>
      </c>
      <c r="M26" s="25">
        <f>IF($B26="","",IF(OR(NOT(ISNUMBER($C26)),$K26&lt;&gt;"OK",$L26&lt;&gt;"OK"),"",IF($C26=SUMPRODUCT(MAX(IFERROR(($B$6:$B$305=$B26)*$C$6:$C$305,0))),"Sim","Não")))</f>
        <v/>
      </c>
      <c r="O26">
        <f>IF(ROW()&gt;155,"",IF('Matriz NCM'!A26="","",'Matriz NCM'!A26))</f>
        <v/>
      </c>
    </row>
    <row r="27" ht="22" customHeight="1">
      <c r="A27" s="20" t="n"/>
      <c r="B27" s="20" t="n"/>
      <c r="C27" s="22" t="n"/>
      <c r="D27" s="21" t="n"/>
      <c r="E27" s="20" t="n"/>
      <c r="F27" s="20" t="n"/>
      <c r="G27" s="21" t="n"/>
      <c r="H27" s="21" t="n"/>
      <c r="I27" s="21" t="n"/>
      <c r="J27" s="21" t="n"/>
      <c r="K27" s="25">
        <f>IF($B27="","",IF(COUNTIF('Matriz NCM'!$A$6:$A$155,$B27)=1,"OK","SKU ausente ou duplicado"))</f>
        <v/>
      </c>
      <c r="L27" s="25">
        <f>IF($B27="","",IF(OR($A27="",$C27="",$D27="",$G27="",LEN(TRIM($H27))=0,$I27="",LEN(TRIM($J27))=0),"Incompleto",IF(NOT(ISNUMBER($C27)),"Data inválida",IF($C27&gt;'Resumo'!$B$3,"Data futura",IF(AND(OR($D27="Classificação adotada",$D27="Alteração de NCM"),$F27=""),"NCM resultante ausente","OK")))))</f>
        <v/>
      </c>
      <c r="M27" s="25">
        <f>IF($B27="","",IF(OR(NOT(ISNUMBER($C27)),$K27&lt;&gt;"OK",$L27&lt;&gt;"OK"),"",IF($C27=SUMPRODUCT(MAX(IFERROR(($B$6:$B$305=$B27)*$C$6:$C$305,0))),"Sim","Não")))</f>
        <v/>
      </c>
      <c r="O27">
        <f>IF(ROW()&gt;155,"",IF('Matriz NCM'!A27="","",'Matriz NCM'!A27))</f>
        <v/>
      </c>
    </row>
    <row r="28" ht="22" customHeight="1">
      <c r="A28" s="20" t="n"/>
      <c r="B28" s="20" t="n"/>
      <c r="C28" s="22" t="n"/>
      <c r="D28" s="21" t="n"/>
      <c r="E28" s="20" t="n"/>
      <c r="F28" s="20" t="n"/>
      <c r="G28" s="21" t="n"/>
      <c r="H28" s="21" t="n"/>
      <c r="I28" s="21" t="n"/>
      <c r="J28" s="21" t="n"/>
      <c r="K28" s="25">
        <f>IF($B28="","",IF(COUNTIF('Matriz NCM'!$A$6:$A$155,$B28)=1,"OK","SKU ausente ou duplicado"))</f>
        <v/>
      </c>
      <c r="L28" s="25">
        <f>IF($B28="","",IF(OR($A28="",$C28="",$D28="",$G28="",LEN(TRIM($H28))=0,$I28="",LEN(TRIM($J28))=0),"Incompleto",IF(NOT(ISNUMBER($C28)),"Data inválida",IF($C28&gt;'Resumo'!$B$3,"Data futura",IF(AND(OR($D28="Classificação adotada",$D28="Alteração de NCM"),$F28=""),"NCM resultante ausente","OK")))))</f>
        <v/>
      </c>
      <c r="M28" s="25">
        <f>IF($B28="","",IF(OR(NOT(ISNUMBER($C28)),$K28&lt;&gt;"OK",$L28&lt;&gt;"OK"),"",IF($C28=SUMPRODUCT(MAX(IFERROR(($B$6:$B$305=$B28)*$C$6:$C$305,0))),"Sim","Não")))</f>
        <v/>
      </c>
      <c r="O28">
        <f>IF(ROW()&gt;155,"",IF('Matriz NCM'!A28="","",'Matriz NCM'!A28))</f>
        <v/>
      </c>
    </row>
    <row r="29" ht="22" customHeight="1">
      <c r="A29" s="20" t="n"/>
      <c r="B29" s="20" t="n"/>
      <c r="C29" s="22" t="n"/>
      <c r="D29" s="21" t="n"/>
      <c r="E29" s="20" t="n"/>
      <c r="F29" s="20" t="n"/>
      <c r="G29" s="21" t="n"/>
      <c r="H29" s="21" t="n"/>
      <c r="I29" s="21" t="n"/>
      <c r="J29" s="21" t="n"/>
      <c r="K29" s="25">
        <f>IF($B29="","",IF(COUNTIF('Matriz NCM'!$A$6:$A$155,$B29)=1,"OK","SKU ausente ou duplicado"))</f>
        <v/>
      </c>
      <c r="L29" s="25">
        <f>IF($B29="","",IF(OR($A29="",$C29="",$D29="",$G29="",LEN(TRIM($H29))=0,$I29="",LEN(TRIM($J29))=0),"Incompleto",IF(NOT(ISNUMBER($C29)),"Data inválida",IF($C29&gt;'Resumo'!$B$3,"Data futura",IF(AND(OR($D29="Classificação adotada",$D29="Alteração de NCM"),$F29=""),"NCM resultante ausente","OK")))))</f>
        <v/>
      </c>
      <c r="M29" s="25">
        <f>IF($B29="","",IF(OR(NOT(ISNUMBER($C29)),$K29&lt;&gt;"OK",$L29&lt;&gt;"OK"),"",IF($C29=SUMPRODUCT(MAX(IFERROR(($B$6:$B$305=$B29)*$C$6:$C$305,0))),"Sim","Não")))</f>
        <v/>
      </c>
      <c r="O29">
        <f>IF(ROW()&gt;155,"",IF('Matriz NCM'!A29="","",'Matriz NCM'!A29))</f>
        <v/>
      </c>
    </row>
    <row r="30" ht="22" customHeight="1">
      <c r="A30" s="20" t="n"/>
      <c r="B30" s="20" t="n"/>
      <c r="C30" s="22" t="n"/>
      <c r="D30" s="21" t="n"/>
      <c r="E30" s="20" t="n"/>
      <c r="F30" s="20" t="n"/>
      <c r="G30" s="21" t="n"/>
      <c r="H30" s="21" t="n"/>
      <c r="I30" s="21" t="n"/>
      <c r="J30" s="21" t="n"/>
      <c r="K30" s="25">
        <f>IF($B30="","",IF(COUNTIF('Matriz NCM'!$A$6:$A$155,$B30)=1,"OK","SKU ausente ou duplicado"))</f>
        <v/>
      </c>
      <c r="L30" s="25">
        <f>IF($B30="","",IF(OR($A30="",$C30="",$D30="",$G30="",LEN(TRIM($H30))=0,$I30="",LEN(TRIM($J30))=0),"Incompleto",IF(NOT(ISNUMBER($C30)),"Data inválida",IF($C30&gt;'Resumo'!$B$3,"Data futura",IF(AND(OR($D30="Classificação adotada",$D30="Alteração de NCM"),$F30=""),"NCM resultante ausente","OK")))))</f>
        <v/>
      </c>
      <c r="M30" s="25">
        <f>IF($B30="","",IF(OR(NOT(ISNUMBER($C30)),$K30&lt;&gt;"OK",$L30&lt;&gt;"OK"),"",IF($C30=SUMPRODUCT(MAX(IFERROR(($B$6:$B$305=$B30)*$C$6:$C$305,0))),"Sim","Não")))</f>
        <v/>
      </c>
      <c r="O30">
        <f>IF(ROW()&gt;155,"",IF('Matriz NCM'!A30="","",'Matriz NCM'!A30))</f>
        <v/>
      </c>
    </row>
    <row r="31" ht="22" customHeight="1">
      <c r="A31" s="20" t="n"/>
      <c r="B31" s="20" t="n"/>
      <c r="C31" s="22" t="n"/>
      <c r="D31" s="21" t="n"/>
      <c r="E31" s="20" t="n"/>
      <c r="F31" s="20" t="n"/>
      <c r="G31" s="21" t="n"/>
      <c r="H31" s="21" t="n"/>
      <c r="I31" s="21" t="n"/>
      <c r="J31" s="21" t="n"/>
      <c r="K31" s="25">
        <f>IF($B31="","",IF(COUNTIF('Matriz NCM'!$A$6:$A$155,$B31)=1,"OK","SKU ausente ou duplicado"))</f>
        <v/>
      </c>
      <c r="L31" s="25">
        <f>IF($B31="","",IF(OR($A31="",$C31="",$D31="",$G31="",LEN(TRIM($H31))=0,$I31="",LEN(TRIM($J31))=0),"Incompleto",IF(NOT(ISNUMBER($C31)),"Data inválida",IF($C31&gt;'Resumo'!$B$3,"Data futura",IF(AND(OR($D31="Classificação adotada",$D31="Alteração de NCM"),$F31=""),"NCM resultante ausente","OK")))))</f>
        <v/>
      </c>
      <c r="M31" s="25">
        <f>IF($B31="","",IF(OR(NOT(ISNUMBER($C31)),$K31&lt;&gt;"OK",$L31&lt;&gt;"OK"),"",IF($C31=SUMPRODUCT(MAX(IFERROR(($B$6:$B$305=$B31)*$C$6:$C$305,0))),"Sim","Não")))</f>
        <v/>
      </c>
      <c r="O31">
        <f>IF(ROW()&gt;155,"",IF('Matriz NCM'!A31="","",'Matriz NCM'!A31))</f>
        <v/>
      </c>
    </row>
    <row r="32" ht="22" customHeight="1">
      <c r="A32" s="20" t="n"/>
      <c r="B32" s="20" t="n"/>
      <c r="C32" s="22" t="n"/>
      <c r="D32" s="21" t="n"/>
      <c r="E32" s="20" t="n"/>
      <c r="F32" s="20" t="n"/>
      <c r="G32" s="21" t="n"/>
      <c r="H32" s="21" t="n"/>
      <c r="I32" s="21" t="n"/>
      <c r="J32" s="21" t="n"/>
      <c r="K32" s="25">
        <f>IF($B32="","",IF(COUNTIF('Matriz NCM'!$A$6:$A$155,$B32)=1,"OK","SKU ausente ou duplicado"))</f>
        <v/>
      </c>
      <c r="L32" s="25">
        <f>IF($B32="","",IF(OR($A32="",$C32="",$D32="",$G32="",LEN(TRIM($H32))=0,$I32="",LEN(TRIM($J32))=0),"Incompleto",IF(NOT(ISNUMBER($C32)),"Data inválida",IF($C32&gt;'Resumo'!$B$3,"Data futura",IF(AND(OR($D32="Classificação adotada",$D32="Alteração de NCM"),$F32=""),"NCM resultante ausente","OK")))))</f>
        <v/>
      </c>
      <c r="M32" s="25">
        <f>IF($B32="","",IF(OR(NOT(ISNUMBER($C32)),$K32&lt;&gt;"OK",$L32&lt;&gt;"OK"),"",IF($C32=SUMPRODUCT(MAX(IFERROR(($B$6:$B$305=$B32)*$C$6:$C$305,0))),"Sim","Não")))</f>
        <v/>
      </c>
      <c r="O32">
        <f>IF(ROW()&gt;155,"",IF('Matriz NCM'!A32="","",'Matriz NCM'!A32))</f>
        <v/>
      </c>
    </row>
    <row r="33" ht="22" customHeight="1">
      <c r="A33" s="20" t="n"/>
      <c r="B33" s="20" t="n"/>
      <c r="C33" s="22" t="n"/>
      <c r="D33" s="21" t="n"/>
      <c r="E33" s="20" t="n"/>
      <c r="F33" s="20" t="n"/>
      <c r="G33" s="21" t="n"/>
      <c r="H33" s="21" t="n"/>
      <c r="I33" s="21" t="n"/>
      <c r="J33" s="21" t="n"/>
      <c r="K33" s="25">
        <f>IF($B33="","",IF(COUNTIF('Matriz NCM'!$A$6:$A$155,$B33)=1,"OK","SKU ausente ou duplicado"))</f>
        <v/>
      </c>
      <c r="L33" s="25">
        <f>IF($B33="","",IF(OR($A33="",$C33="",$D33="",$G33="",LEN(TRIM($H33))=0,$I33="",LEN(TRIM($J33))=0),"Incompleto",IF(NOT(ISNUMBER($C33)),"Data inválida",IF($C33&gt;'Resumo'!$B$3,"Data futura",IF(AND(OR($D33="Classificação adotada",$D33="Alteração de NCM"),$F33=""),"NCM resultante ausente","OK")))))</f>
        <v/>
      </c>
      <c r="M33" s="25">
        <f>IF($B33="","",IF(OR(NOT(ISNUMBER($C33)),$K33&lt;&gt;"OK",$L33&lt;&gt;"OK"),"",IF($C33=SUMPRODUCT(MAX(IFERROR(($B$6:$B$305=$B33)*$C$6:$C$305,0))),"Sim","Não")))</f>
        <v/>
      </c>
      <c r="O33">
        <f>IF(ROW()&gt;155,"",IF('Matriz NCM'!A33="","",'Matriz NCM'!A33))</f>
        <v/>
      </c>
    </row>
    <row r="34" ht="22" customHeight="1">
      <c r="A34" s="20" t="n"/>
      <c r="B34" s="20" t="n"/>
      <c r="C34" s="22" t="n"/>
      <c r="D34" s="21" t="n"/>
      <c r="E34" s="20" t="n"/>
      <c r="F34" s="20" t="n"/>
      <c r="G34" s="21" t="n"/>
      <c r="H34" s="21" t="n"/>
      <c r="I34" s="21" t="n"/>
      <c r="J34" s="21" t="n"/>
      <c r="K34" s="25">
        <f>IF($B34="","",IF(COUNTIF('Matriz NCM'!$A$6:$A$155,$B34)=1,"OK","SKU ausente ou duplicado"))</f>
        <v/>
      </c>
      <c r="L34" s="25">
        <f>IF($B34="","",IF(OR($A34="",$C34="",$D34="",$G34="",LEN(TRIM($H34))=0,$I34="",LEN(TRIM($J34))=0),"Incompleto",IF(NOT(ISNUMBER($C34)),"Data inválida",IF($C34&gt;'Resumo'!$B$3,"Data futura",IF(AND(OR($D34="Classificação adotada",$D34="Alteração de NCM"),$F34=""),"NCM resultante ausente","OK")))))</f>
        <v/>
      </c>
      <c r="M34" s="25">
        <f>IF($B34="","",IF(OR(NOT(ISNUMBER($C34)),$K34&lt;&gt;"OK",$L34&lt;&gt;"OK"),"",IF($C34=SUMPRODUCT(MAX(IFERROR(($B$6:$B$305=$B34)*$C$6:$C$305,0))),"Sim","Não")))</f>
        <v/>
      </c>
      <c r="O34">
        <f>IF(ROW()&gt;155,"",IF('Matriz NCM'!A34="","",'Matriz NCM'!A34))</f>
        <v/>
      </c>
    </row>
    <row r="35" ht="22" customHeight="1">
      <c r="A35" s="20" t="n"/>
      <c r="B35" s="20" t="n"/>
      <c r="C35" s="22" t="n"/>
      <c r="D35" s="21" t="n"/>
      <c r="E35" s="20" t="n"/>
      <c r="F35" s="20" t="n"/>
      <c r="G35" s="21" t="n"/>
      <c r="H35" s="21" t="n"/>
      <c r="I35" s="21" t="n"/>
      <c r="J35" s="21" t="n"/>
      <c r="K35" s="25">
        <f>IF($B35="","",IF(COUNTIF('Matriz NCM'!$A$6:$A$155,$B35)=1,"OK","SKU ausente ou duplicado"))</f>
        <v/>
      </c>
      <c r="L35" s="25">
        <f>IF($B35="","",IF(OR($A35="",$C35="",$D35="",$G35="",LEN(TRIM($H35))=0,$I35="",LEN(TRIM($J35))=0),"Incompleto",IF(NOT(ISNUMBER($C35)),"Data inválida",IF($C35&gt;'Resumo'!$B$3,"Data futura",IF(AND(OR($D35="Classificação adotada",$D35="Alteração de NCM"),$F35=""),"NCM resultante ausente","OK")))))</f>
        <v/>
      </c>
      <c r="M35" s="25">
        <f>IF($B35="","",IF(OR(NOT(ISNUMBER($C35)),$K35&lt;&gt;"OK",$L35&lt;&gt;"OK"),"",IF($C35=SUMPRODUCT(MAX(IFERROR(($B$6:$B$305=$B35)*$C$6:$C$305,0))),"Sim","Não")))</f>
        <v/>
      </c>
      <c r="O35">
        <f>IF(ROW()&gt;155,"",IF('Matriz NCM'!A35="","",'Matriz NCM'!A35))</f>
        <v/>
      </c>
    </row>
    <row r="36" ht="22" customHeight="1">
      <c r="A36" s="20" t="n"/>
      <c r="B36" s="20" t="n"/>
      <c r="C36" s="22" t="n"/>
      <c r="D36" s="21" t="n"/>
      <c r="E36" s="20" t="n"/>
      <c r="F36" s="20" t="n"/>
      <c r="G36" s="21" t="n"/>
      <c r="H36" s="21" t="n"/>
      <c r="I36" s="21" t="n"/>
      <c r="J36" s="21" t="n"/>
      <c r="K36" s="25">
        <f>IF($B36="","",IF(COUNTIF('Matriz NCM'!$A$6:$A$155,$B36)=1,"OK","SKU ausente ou duplicado"))</f>
        <v/>
      </c>
      <c r="L36" s="25">
        <f>IF($B36="","",IF(OR($A36="",$C36="",$D36="",$G36="",LEN(TRIM($H36))=0,$I36="",LEN(TRIM($J36))=0),"Incompleto",IF(NOT(ISNUMBER($C36)),"Data inválida",IF($C36&gt;'Resumo'!$B$3,"Data futura",IF(AND(OR($D36="Classificação adotada",$D36="Alteração de NCM"),$F36=""),"NCM resultante ausente","OK")))))</f>
        <v/>
      </c>
      <c r="M36" s="25">
        <f>IF($B36="","",IF(OR(NOT(ISNUMBER($C36)),$K36&lt;&gt;"OK",$L36&lt;&gt;"OK"),"",IF($C36=SUMPRODUCT(MAX(IFERROR(($B$6:$B$305=$B36)*$C$6:$C$305,0))),"Sim","Não")))</f>
        <v/>
      </c>
      <c r="O36">
        <f>IF(ROW()&gt;155,"",IF('Matriz NCM'!A36="","",'Matriz NCM'!A36))</f>
        <v/>
      </c>
    </row>
    <row r="37" ht="22" customHeight="1">
      <c r="A37" s="20" t="n"/>
      <c r="B37" s="20" t="n"/>
      <c r="C37" s="22" t="n"/>
      <c r="D37" s="21" t="n"/>
      <c r="E37" s="20" t="n"/>
      <c r="F37" s="20" t="n"/>
      <c r="G37" s="21" t="n"/>
      <c r="H37" s="21" t="n"/>
      <c r="I37" s="21" t="n"/>
      <c r="J37" s="21" t="n"/>
      <c r="K37" s="25">
        <f>IF($B37="","",IF(COUNTIF('Matriz NCM'!$A$6:$A$155,$B37)=1,"OK","SKU ausente ou duplicado"))</f>
        <v/>
      </c>
      <c r="L37" s="25">
        <f>IF($B37="","",IF(OR($A37="",$C37="",$D37="",$G37="",LEN(TRIM($H37))=0,$I37="",LEN(TRIM($J37))=0),"Incompleto",IF(NOT(ISNUMBER($C37)),"Data inválida",IF($C37&gt;'Resumo'!$B$3,"Data futura",IF(AND(OR($D37="Classificação adotada",$D37="Alteração de NCM"),$F37=""),"NCM resultante ausente","OK")))))</f>
        <v/>
      </c>
      <c r="M37" s="25">
        <f>IF($B37="","",IF(OR(NOT(ISNUMBER($C37)),$K37&lt;&gt;"OK",$L37&lt;&gt;"OK"),"",IF($C37=SUMPRODUCT(MAX(IFERROR(($B$6:$B$305=$B37)*$C$6:$C$305,0))),"Sim","Não")))</f>
        <v/>
      </c>
      <c r="O37">
        <f>IF(ROW()&gt;155,"",IF('Matriz NCM'!A37="","",'Matriz NCM'!A37))</f>
        <v/>
      </c>
    </row>
    <row r="38" ht="22" customHeight="1">
      <c r="A38" s="20" t="n"/>
      <c r="B38" s="20" t="n"/>
      <c r="C38" s="22" t="n"/>
      <c r="D38" s="21" t="n"/>
      <c r="E38" s="20" t="n"/>
      <c r="F38" s="20" t="n"/>
      <c r="G38" s="21" t="n"/>
      <c r="H38" s="21" t="n"/>
      <c r="I38" s="21" t="n"/>
      <c r="J38" s="21" t="n"/>
      <c r="K38" s="25">
        <f>IF($B38="","",IF(COUNTIF('Matriz NCM'!$A$6:$A$155,$B38)=1,"OK","SKU ausente ou duplicado"))</f>
        <v/>
      </c>
      <c r="L38" s="25">
        <f>IF($B38="","",IF(OR($A38="",$C38="",$D38="",$G38="",LEN(TRIM($H38))=0,$I38="",LEN(TRIM($J38))=0),"Incompleto",IF(NOT(ISNUMBER($C38)),"Data inválida",IF($C38&gt;'Resumo'!$B$3,"Data futura",IF(AND(OR($D38="Classificação adotada",$D38="Alteração de NCM"),$F38=""),"NCM resultante ausente","OK")))))</f>
        <v/>
      </c>
      <c r="M38" s="25">
        <f>IF($B38="","",IF(OR(NOT(ISNUMBER($C38)),$K38&lt;&gt;"OK",$L38&lt;&gt;"OK"),"",IF($C38=SUMPRODUCT(MAX(IFERROR(($B$6:$B$305=$B38)*$C$6:$C$305,0))),"Sim","Não")))</f>
        <v/>
      </c>
      <c r="O38">
        <f>IF(ROW()&gt;155,"",IF('Matriz NCM'!A38="","",'Matriz NCM'!A38))</f>
        <v/>
      </c>
    </row>
    <row r="39" ht="22" customHeight="1">
      <c r="A39" s="20" t="n"/>
      <c r="B39" s="20" t="n"/>
      <c r="C39" s="22" t="n"/>
      <c r="D39" s="21" t="n"/>
      <c r="E39" s="20" t="n"/>
      <c r="F39" s="20" t="n"/>
      <c r="G39" s="21" t="n"/>
      <c r="H39" s="21" t="n"/>
      <c r="I39" s="21" t="n"/>
      <c r="J39" s="21" t="n"/>
      <c r="K39" s="25">
        <f>IF($B39="","",IF(COUNTIF('Matriz NCM'!$A$6:$A$155,$B39)=1,"OK","SKU ausente ou duplicado"))</f>
        <v/>
      </c>
      <c r="L39" s="25">
        <f>IF($B39="","",IF(OR($A39="",$C39="",$D39="",$G39="",LEN(TRIM($H39))=0,$I39="",LEN(TRIM($J39))=0),"Incompleto",IF(NOT(ISNUMBER($C39)),"Data inválida",IF($C39&gt;'Resumo'!$B$3,"Data futura",IF(AND(OR($D39="Classificação adotada",$D39="Alteração de NCM"),$F39=""),"NCM resultante ausente","OK")))))</f>
        <v/>
      </c>
      <c r="M39" s="25">
        <f>IF($B39="","",IF(OR(NOT(ISNUMBER($C39)),$K39&lt;&gt;"OK",$L39&lt;&gt;"OK"),"",IF($C39=SUMPRODUCT(MAX(IFERROR(($B$6:$B$305=$B39)*$C$6:$C$305,0))),"Sim","Não")))</f>
        <v/>
      </c>
      <c r="O39">
        <f>IF(ROW()&gt;155,"",IF('Matriz NCM'!A39="","",'Matriz NCM'!A39))</f>
        <v/>
      </c>
    </row>
    <row r="40" ht="22" customHeight="1">
      <c r="A40" s="20" t="n"/>
      <c r="B40" s="20" t="n"/>
      <c r="C40" s="22" t="n"/>
      <c r="D40" s="21" t="n"/>
      <c r="E40" s="20" t="n"/>
      <c r="F40" s="20" t="n"/>
      <c r="G40" s="21" t="n"/>
      <c r="H40" s="21" t="n"/>
      <c r="I40" s="21" t="n"/>
      <c r="J40" s="21" t="n"/>
      <c r="K40" s="25">
        <f>IF($B40="","",IF(COUNTIF('Matriz NCM'!$A$6:$A$155,$B40)=1,"OK","SKU ausente ou duplicado"))</f>
        <v/>
      </c>
      <c r="L40" s="25">
        <f>IF($B40="","",IF(OR($A40="",$C40="",$D40="",$G40="",LEN(TRIM($H40))=0,$I40="",LEN(TRIM($J40))=0),"Incompleto",IF(NOT(ISNUMBER($C40)),"Data inválida",IF($C40&gt;'Resumo'!$B$3,"Data futura",IF(AND(OR($D40="Classificação adotada",$D40="Alteração de NCM"),$F40=""),"NCM resultante ausente","OK")))))</f>
        <v/>
      </c>
      <c r="M40" s="25">
        <f>IF($B40="","",IF(OR(NOT(ISNUMBER($C40)),$K40&lt;&gt;"OK",$L40&lt;&gt;"OK"),"",IF($C40=SUMPRODUCT(MAX(IFERROR(($B$6:$B$305=$B40)*$C$6:$C$305,0))),"Sim","Não")))</f>
        <v/>
      </c>
      <c r="O40">
        <f>IF(ROW()&gt;155,"",IF('Matriz NCM'!A40="","",'Matriz NCM'!A40))</f>
        <v/>
      </c>
    </row>
    <row r="41" ht="22" customHeight="1">
      <c r="A41" s="20" t="n"/>
      <c r="B41" s="20" t="n"/>
      <c r="C41" s="22" t="n"/>
      <c r="D41" s="21" t="n"/>
      <c r="E41" s="20" t="n"/>
      <c r="F41" s="20" t="n"/>
      <c r="G41" s="21" t="n"/>
      <c r="H41" s="21" t="n"/>
      <c r="I41" s="21" t="n"/>
      <c r="J41" s="21" t="n"/>
      <c r="K41" s="25">
        <f>IF($B41="","",IF(COUNTIF('Matriz NCM'!$A$6:$A$155,$B41)=1,"OK","SKU ausente ou duplicado"))</f>
        <v/>
      </c>
      <c r="L41" s="25">
        <f>IF($B41="","",IF(OR($A41="",$C41="",$D41="",$G41="",LEN(TRIM($H41))=0,$I41="",LEN(TRIM($J41))=0),"Incompleto",IF(NOT(ISNUMBER($C41)),"Data inválida",IF($C41&gt;'Resumo'!$B$3,"Data futura",IF(AND(OR($D41="Classificação adotada",$D41="Alteração de NCM"),$F41=""),"NCM resultante ausente","OK")))))</f>
        <v/>
      </c>
      <c r="M41" s="25">
        <f>IF($B41="","",IF(OR(NOT(ISNUMBER($C41)),$K41&lt;&gt;"OK",$L41&lt;&gt;"OK"),"",IF($C41=SUMPRODUCT(MAX(IFERROR(($B$6:$B$305=$B41)*$C$6:$C$305,0))),"Sim","Não")))</f>
        <v/>
      </c>
      <c r="O41">
        <f>IF(ROW()&gt;155,"",IF('Matriz NCM'!A41="","",'Matriz NCM'!A41))</f>
        <v/>
      </c>
    </row>
    <row r="42" ht="22" customHeight="1">
      <c r="A42" s="20" t="n"/>
      <c r="B42" s="20" t="n"/>
      <c r="C42" s="22" t="n"/>
      <c r="D42" s="21" t="n"/>
      <c r="E42" s="20" t="n"/>
      <c r="F42" s="20" t="n"/>
      <c r="G42" s="21" t="n"/>
      <c r="H42" s="21" t="n"/>
      <c r="I42" s="21" t="n"/>
      <c r="J42" s="21" t="n"/>
      <c r="K42" s="25">
        <f>IF($B42="","",IF(COUNTIF('Matriz NCM'!$A$6:$A$155,$B42)=1,"OK","SKU ausente ou duplicado"))</f>
        <v/>
      </c>
      <c r="L42" s="25">
        <f>IF($B42="","",IF(OR($A42="",$C42="",$D42="",$G42="",LEN(TRIM($H42))=0,$I42="",LEN(TRIM($J42))=0),"Incompleto",IF(NOT(ISNUMBER($C42)),"Data inválida",IF($C42&gt;'Resumo'!$B$3,"Data futura",IF(AND(OR($D42="Classificação adotada",$D42="Alteração de NCM"),$F42=""),"NCM resultante ausente","OK")))))</f>
        <v/>
      </c>
      <c r="M42" s="25">
        <f>IF($B42="","",IF(OR(NOT(ISNUMBER($C42)),$K42&lt;&gt;"OK",$L42&lt;&gt;"OK"),"",IF($C42=SUMPRODUCT(MAX(IFERROR(($B$6:$B$305=$B42)*$C$6:$C$305,0))),"Sim","Não")))</f>
        <v/>
      </c>
      <c r="O42">
        <f>IF(ROW()&gt;155,"",IF('Matriz NCM'!A42="","",'Matriz NCM'!A42))</f>
        <v/>
      </c>
    </row>
    <row r="43" ht="22" customHeight="1">
      <c r="A43" s="20" t="n"/>
      <c r="B43" s="20" t="n"/>
      <c r="C43" s="22" t="n"/>
      <c r="D43" s="21" t="n"/>
      <c r="E43" s="20" t="n"/>
      <c r="F43" s="20" t="n"/>
      <c r="G43" s="21" t="n"/>
      <c r="H43" s="21" t="n"/>
      <c r="I43" s="21" t="n"/>
      <c r="J43" s="21" t="n"/>
      <c r="K43" s="25">
        <f>IF($B43="","",IF(COUNTIF('Matriz NCM'!$A$6:$A$155,$B43)=1,"OK","SKU ausente ou duplicado"))</f>
        <v/>
      </c>
      <c r="L43" s="25">
        <f>IF($B43="","",IF(OR($A43="",$C43="",$D43="",$G43="",LEN(TRIM($H43))=0,$I43="",LEN(TRIM($J43))=0),"Incompleto",IF(NOT(ISNUMBER($C43)),"Data inválida",IF($C43&gt;'Resumo'!$B$3,"Data futura",IF(AND(OR($D43="Classificação adotada",$D43="Alteração de NCM"),$F43=""),"NCM resultante ausente","OK")))))</f>
        <v/>
      </c>
      <c r="M43" s="25">
        <f>IF($B43="","",IF(OR(NOT(ISNUMBER($C43)),$K43&lt;&gt;"OK",$L43&lt;&gt;"OK"),"",IF($C43=SUMPRODUCT(MAX(IFERROR(($B$6:$B$305=$B43)*$C$6:$C$305,0))),"Sim","Não")))</f>
        <v/>
      </c>
      <c r="O43">
        <f>IF(ROW()&gt;155,"",IF('Matriz NCM'!A43="","",'Matriz NCM'!A43))</f>
        <v/>
      </c>
    </row>
    <row r="44" ht="22" customHeight="1">
      <c r="A44" s="20" t="n"/>
      <c r="B44" s="20" t="n"/>
      <c r="C44" s="22" t="n"/>
      <c r="D44" s="21" t="n"/>
      <c r="E44" s="20" t="n"/>
      <c r="F44" s="20" t="n"/>
      <c r="G44" s="21" t="n"/>
      <c r="H44" s="21" t="n"/>
      <c r="I44" s="21" t="n"/>
      <c r="J44" s="21" t="n"/>
      <c r="K44" s="25">
        <f>IF($B44="","",IF(COUNTIF('Matriz NCM'!$A$6:$A$155,$B44)=1,"OK","SKU ausente ou duplicado"))</f>
        <v/>
      </c>
      <c r="L44" s="25">
        <f>IF($B44="","",IF(OR($A44="",$C44="",$D44="",$G44="",LEN(TRIM($H44))=0,$I44="",LEN(TRIM($J44))=0),"Incompleto",IF(NOT(ISNUMBER($C44)),"Data inválida",IF($C44&gt;'Resumo'!$B$3,"Data futura",IF(AND(OR($D44="Classificação adotada",$D44="Alteração de NCM"),$F44=""),"NCM resultante ausente","OK")))))</f>
        <v/>
      </c>
      <c r="M44" s="25">
        <f>IF($B44="","",IF(OR(NOT(ISNUMBER($C44)),$K44&lt;&gt;"OK",$L44&lt;&gt;"OK"),"",IF($C44=SUMPRODUCT(MAX(IFERROR(($B$6:$B$305=$B44)*$C$6:$C$305,0))),"Sim","Não")))</f>
        <v/>
      </c>
      <c r="O44">
        <f>IF(ROW()&gt;155,"",IF('Matriz NCM'!A44="","",'Matriz NCM'!A44))</f>
        <v/>
      </c>
    </row>
    <row r="45" ht="22" customHeight="1">
      <c r="A45" s="20" t="n"/>
      <c r="B45" s="20" t="n"/>
      <c r="C45" s="22" t="n"/>
      <c r="D45" s="21" t="n"/>
      <c r="E45" s="20" t="n"/>
      <c r="F45" s="20" t="n"/>
      <c r="G45" s="21" t="n"/>
      <c r="H45" s="21" t="n"/>
      <c r="I45" s="21" t="n"/>
      <c r="J45" s="21" t="n"/>
      <c r="K45" s="25">
        <f>IF($B45="","",IF(COUNTIF('Matriz NCM'!$A$6:$A$155,$B45)=1,"OK","SKU ausente ou duplicado"))</f>
        <v/>
      </c>
      <c r="L45" s="25">
        <f>IF($B45="","",IF(OR($A45="",$C45="",$D45="",$G45="",LEN(TRIM($H45))=0,$I45="",LEN(TRIM($J45))=0),"Incompleto",IF(NOT(ISNUMBER($C45)),"Data inválida",IF($C45&gt;'Resumo'!$B$3,"Data futura",IF(AND(OR($D45="Classificação adotada",$D45="Alteração de NCM"),$F45=""),"NCM resultante ausente","OK")))))</f>
        <v/>
      </c>
      <c r="M45" s="25">
        <f>IF($B45="","",IF(OR(NOT(ISNUMBER($C45)),$K45&lt;&gt;"OK",$L45&lt;&gt;"OK"),"",IF($C45=SUMPRODUCT(MAX(IFERROR(($B$6:$B$305=$B45)*$C$6:$C$305,0))),"Sim","Não")))</f>
        <v/>
      </c>
      <c r="O45">
        <f>IF(ROW()&gt;155,"",IF('Matriz NCM'!A45="","",'Matriz NCM'!A45))</f>
        <v/>
      </c>
    </row>
    <row r="46" ht="22" customHeight="1">
      <c r="A46" s="20" t="n"/>
      <c r="B46" s="20" t="n"/>
      <c r="C46" s="22" t="n"/>
      <c r="D46" s="21" t="n"/>
      <c r="E46" s="20" t="n"/>
      <c r="F46" s="20" t="n"/>
      <c r="G46" s="21" t="n"/>
      <c r="H46" s="21" t="n"/>
      <c r="I46" s="21" t="n"/>
      <c r="J46" s="21" t="n"/>
      <c r="K46" s="25">
        <f>IF($B46="","",IF(COUNTIF('Matriz NCM'!$A$6:$A$155,$B46)=1,"OK","SKU ausente ou duplicado"))</f>
        <v/>
      </c>
      <c r="L46" s="25">
        <f>IF($B46="","",IF(OR($A46="",$C46="",$D46="",$G46="",LEN(TRIM($H46))=0,$I46="",LEN(TRIM($J46))=0),"Incompleto",IF(NOT(ISNUMBER($C46)),"Data inválida",IF($C46&gt;'Resumo'!$B$3,"Data futura",IF(AND(OR($D46="Classificação adotada",$D46="Alteração de NCM"),$F46=""),"NCM resultante ausente","OK")))))</f>
        <v/>
      </c>
      <c r="M46" s="25">
        <f>IF($B46="","",IF(OR(NOT(ISNUMBER($C46)),$K46&lt;&gt;"OK",$L46&lt;&gt;"OK"),"",IF($C46=SUMPRODUCT(MAX(IFERROR(($B$6:$B$305=$B46)*$C$6:$C$305,0))),"Sim","Não")))</f>
        <v/>
      </c>
      <c r="O46">
        <f>IF(ROW()&gt;155,"",IF('Matriz NCM'!A46="","",'Matriz NCM'!A46))</f>
        <v/>
      </c>
    </row>
    <row r="47" ht="22" customHeight="1">
      <c r="A47" s="20" t="n"/>
      <c r="B47" s="20" t="n"/>
      <c r="C47" s="22" t="n"/>
      <c r="D47" s="21" t="n"/>
      <c r="E47" s="20" t="n"/>
      <c r="F47" s="20" t="n"/>
      <c r="G47" s="21" t="n"/>
      <c r="H47" s="21" t="n"/>
      <c r="I47" s="21" t="n"/>
      <c r="J47" s="21" t="n"/>
      <c r="K47" s="25">
        <f>IF($B47="","",IF(COUNTIF('Matriz NCM'!$A$6:$A$155,$B47)=1,"OK","SKU ausente ou duplicado"))</f>
        <v/>
      </c>
      <c r="L47" s="25">
        <f>IF($B47="","",IF(OR($A47="",$C47="",$D47="",$G47="",LEN(TRIM($H47))=0,$I47="",LEN(TRIM($J47))=0),"Incompleto",IF(NOT(ISNUMBER($C47)),"Data inválida",IF($C47&gt;'Resumo'!$B$3,"Data futura",IF(AND(OR($D47="Classificação adotada",$D47="Alteração de NCM"),$F47=""),"NCM resultante ausente","OK")))))</f>
        <v/>
      </c>
      <c r="M47" s="25">
        <f>IF($B47="","",IF(OR(NOT(ISNUMBER($C47)),$K47&lt;&gt;"OK",$L47&lt;&gt;"OK"),"",IF($C47=SUMPRODUCT(MAX(IFERROR(($B$6:$B$305=$B47)*$C$6:$C$305,0))),"Sim","Não")))</f>
        <v/>
      </c>
      <c r="O47">
        <f>IF(ROW()&gt;155,"",IF('Matriz NCM'!A47="","",'Matriz NCM'!A47))</f>
        <v/>
      </c>
    </row>
    <row r="48" ht="22" customHeight="1">
      <c r="A48" s="20" t="n"/>
      <c r="B48" s="20" t="n"/>
      <c r="C48" s="22" t="n"/>
      <c r="D48" s="21" t="n"/>
      <c r="E48" s="20" t="n"/>
      <c r="F48" s="20" t="n"/>
      <c r="G48" s="21" t="n"/>
      <c r="H48" s="21" t="n"/>
      <c r="I48" s="21" t="n"/>
      <c r="J48" s="21" t="n"/>
      <c r="K48" s="25">
        <f>IF($B48="","",IF(COUNTIF('Matriz NCM'!$A$6:$A$155,$B48)=1,"OK","SKU ausente ou duplicado"))</f>
        <v/>
      </c>
      <c r="L48" s="25">
        <f>IF($B48="","",IF(OR($A48="",$C48="",$D48="",$G48="",LEN(TRIM($H48))=0,$I48="",LEN(TRIM($J48))=0),"Incompleto",IF(NOT(ISNUMBER($C48)),"Data inválida",IF($C48&gt;'Resumo'!$B$3,"Data futura",IF(AND(OR($D48="Classificação adotada",$D48="Alteração de NCM"),$F48=""),"NCM resultante ausente","OK")))))</f>
        <v/>
      </c>
      <c r="M48" s="25">
        <f>IF($B48="","",IF(OR(NOT(ISNUMBER($C48)),$K48&lt;&gt;"OK",$L48&lt;&gt;"OK"),"",IF($C48=SUMPRODUCT(MAX(IFERROR(($B$6:$B$305=$B48)*$C$6:$C$305,0))),"Sim","Não")))</f>
        <v/>
      </c>
      <c r="O48">
        <f>IF(ROW()&gt;155,"",IF('Matriz NCM'!A48="","",'Matriz NCM'!A48))</f>
        <v/>
      </c>
    </row>
    <row r="49" ht="22" customHeight="1">
      <c r="A49" s="20" t="n"/>
      <c r="B49" s="20" t="n"/>
      <c r="C49" s="22" t="n"/>
      <c r="D49" s="21" t="n"/>
      <c r="E49" s="20" t="n"/>
      <c r="F49" s="20" t="n"/>
      <c r="G49" s="21" t="n"/>
      <c r="H49" s="21" t="n"/>
      <c r="I49" s="21" t="n"/>
      <c r="J49" s="21" t="n"/>
      <c r="K49" s="25">
        <f>IF($B49="","",IF(COUNTIF('Matriz NCM'!$A$6:$A$155,$B49)=1,"OK","SKU ausente ou duplicado"))</f>
        <v/>
      </c>
      <c r="L49" s="25">
        <f>IF($B49="","",IF(OR($A49="",$C49="",$D49="",$G49="",LEN(TRIM($H49))=0,$I49="",LEN(TRIM($J49))=0),"Incompleto",IF(NOT(ISNUMBER($C49)),"Data inválida",IF($C49&gt;'Resumo'!$B$3,"Data futura",IF(AND(OR($D49="Classificação adotada",$D49="Alteração de NCM"),$F49=""),"NCM resultante ausente","OK")))))</f>
        <v/>
      </c>
      <c r="M49" s="25">
        <f>IF($B49="","",IF(OR(NOT(ISNUMBER($C49)),$K49&lt;&gt;"OK",$L49&lt;&gt;"OK"),"",IF($C49=SUMPRODUCT(MAX(IFERROR(($B$6:$B$305=$B49)*$C$6:$C$305,0))),"Sim","Não")))</f>
        <v/>
      </c>
      <c r="O49">
        <f>IF(ROW()&gt;155,"",IF('Matriz NCM'!A49="","",'Matriz NCM'!A49))</f>
        <v/>
      </c>
    </row>
    <row r="50" ht="22" customHeight="1">
      <c r="A50" s="20" t="n"/>
      <c r="B50" s="20" t="n"/>
      <c r="C50" s="22" t="n"/>
      <c r="D50" s="21" t="n"/>
      <c r="E50" s="20" t="n"/>
      <c r="F50" s="20" t="n"/>
      <c r="G50" s="21" t="n"/>
      <c r="H50" s="21" t="n"/>
      <c r="I50" s="21" t="n"/>
      <c r="J50" s="21" t="n"/>
      <c r="K50" s="25">
        <f>IF($B50="","",IF(COUNTIF('Matriz NCM'!$A$6:$A$155,$B50)=1,"OK","SKU ausente ou duplicado"))</f>
        <v/>
      </c>
      <c r="L50" s="25">
        <f>IF($B50="","",IF(OR($A50="",$C50="",$D50="",$G50="",LEN(TRIM($H50))=0,$I50="",LEN(TRIM($J50))=0),"Incompleto",IF(NOT(ISNUMBER($C50)),"Data inválida",IF($C50&gt;'Resumo'!$B$3,"Data futura",IF(AND(OR($D50="Classificação adotada",$D50="Alteração de NCM"),$F50=""),"NCM resultante ausente","OK")))))</f>
        <v/>
      </c>
      <c r="M50" s="25">
        <f>IF($B50="","",IF(OR(NOT(ISNUMBER($C50)),$K50&lt;&gt;"OK",$L50&lt;&gt;"OK"),"",IF($C50=SUMPRODUCT(MAX(IFERROR(($B$6:$B$305=$B50)*$C$6:$C$305,0))),"Sim","Não")))</f>
        <v/>
      </c>
      <c r="O50">
        <f>IF(ROW()&gt;155,"",IF('Matriz NCM'!A50="","",'Matriz NCM'!A50))</f>
        <v/>
      </c>
    </row>
    <row r="51" ht="22" customHeight="1">
      <c r="A51" s="20" t="n"/>
      <c r="B51" s="20" t="n"/>
      <c r="C51" s="22" t="n"/>
      <c r="D51" s="21" t="n"/>
      <c r="E51" s="20" t="n"/>
      <c r="F51" s="20" t="n"/>
      <c r="G51" s="21" t="n"/>
      <c r="H51" s="21" t="n"/>
      <c r="I51" s="21" t="n"/>
      <c r="J51" s="21" t="n"/>
      <c r="K51" s="25">
        <f>IF($B51="","",IF(COUNTIF('Matriz NCM'!$A$6:$A$155,$B51)=1,"OK","SKU ausente ou duplicado"))</f>
        <v/>
      </c>
      <c r="L51" s="25">
        <f>IF($B51="","",IF(OR($A51="",$C51="",$D51="",$G51="",LEN(TRIM($H51))=0,$I51="",LEN(TRIM($J51))=0),"Incompleto",IF(NOT(ISNUMBER($C51)),"Data inválida",IF($C51&gt;'Resumo'!$B$3,"Data futura",IF(AND(OR($D51="Classificação adotada",$D51="Alteração de NCM"),$F51=""),"NCM resultante ausente","OK")))))</f>
        <v/>
      </c>
      <c r="M51" s="25">
        <f>IF($B51="","",IF(OR(NOT(ISNUMBER($C51)),$K51&lt;&gt;"OK",$L51&lt;&gt;"OK"),"",IF($C51=SUMPRODUCT(MAX(IFERROR(($B$6:$B$305=$B51)*$C$6:$C$305,0))),"Sim","Não")))</f>
        <v/>
      </c>
      <c r="O51">
        <f>IF(ROW()&gt;155,"",IF('Matriz NCM'!A51="","",'Matriz NCM'!A51))</f>
        <v/>
      </c>
    </row>
    <row r="52" ht="22" customHeight="1">
      <c r="A52" s="20" t="n"/>
      <c r="B52" s="20" t="n"/>
      <c r="C52" s="22" t="n"/>
      <c r="D52" s="21" t="n"/>
      <c r="E52" s="20" t="n"/>
      <c r="F52" s="20" t="n"/>
      <c r="G52" s="21" t="n"/>
      <c r="H52" s="21" t="n"/>
      <c r="I52" s="21" t="n"/>
      <c r="J52" s="21" t="n"/>
      <c r="K52" s="25">
        <f>IF($B52="","",IF(COUNTIF('Matriz NCM'!$A$6:$A$155,$B52)=1,"OK","SKU ausente ou duplicado"))</f>
        <v/>
      </c>
      <c r="L52" s="25">
        <f>IF($B52="","",IF(OR($A52="",$C52="",$D52="",$G52="",LEN(TRIM($H52))=0,$I52="",LEN(TRIM($J52))=0),"Incompleto",IF(NOT(ISNUMBER($C52)),"Data inválida",IF($C52&gt;'Resumo'!$B$3,"Data futura",IF(AND(OR($D52="Classificação adotada",$D52="Alteração de NCM"),$F52=""),"NCM resultante ausente","OK")))))</f>
        <v/>
      </c>
      <c r="M52" s="25">
        <f>IF($B52="","",IF(OR(NOT(ISNUMBER($C52)),$K52&lt;&gt;"OK",$L52&lt;&gt;"OK"),"",IF($C52=SUMPRODUCT(MAX(IFERROR(($B$6:$B$305=$B52)*$C$6:$C$305,0))),"Sim","Não")))</f>
        <v/>
      </c>
      <c r="O52">
        <f>IF(ROW()&gt;155,"",IF('Matriz NCM'!A52="","",'Matriz NCM'!A52))</f>
        <v/>
      </c>
    </row>
    <row r="53" ht="22" customHeight="1">
      <c r="A53" s="20" t="n"/>
      <c r="B53" s="20" t="n"/>
      <c r="C53" s="22" t="n"/>
      <c r="D53" s="21" t="n"/>
      <c r="E53" s="20" t="n"/>
      <c r="F53" s="20" t="n"/>
      <c r="G53" s="21" t="n"/>
      <c r="H53" s="21" t="n"/>
      <c r="I53" s="21" t="n"/>
      <c r="J53" s="21" t="n"/>
      <c r="K53" s="25">
        <f>IF($B53="","",IF(COUNTIF('Matriz NCM'!$A$6:$A$155,$B53)=1,"OK","SKU ausente ou duplicado"))</f>
        <v/>
      </c>
      <c r="L53" s="25">
        <f>IF($B53="","",IF(OR($A53="",$C53="",$D53="",$G53="",LEN(TRIM($H53))=0,$I53="",LEN(TRIM($J53))=0),"Incompleto",IF(NOT(ISNUMBER($C53)),"Data inválida",IF($C53&gt;'Resumo'!$B$3,"Data futura",IF(AND(OR($D53="Classificação adotada",$D53="Alteração de NCM"),$F53=""),"NCM resultante ausente","OK")))))</f>
        <v/>
      </c>
      <c r="M53" s="25">
        <f>IF($B53="","",IF(OR(NOT(ISNUMBER($C53)),$K53&lt;&gt;"OK",$L53&lt;&gt;"OK"),"",IF($C53=SUMPRODUCT(MAX(IFERROR(($B$6:$B$305=$B53)*$C$6:$C$305,0))),"Sim","Não")))</f>
        <v/>
      </c>
      <c r="O53">
        <f>IF(ROW()&gt;155,"",IF('Matriz NCM'!A53="","",'Matriz NCM'!A53))</f>
        <v/>
      </c>
    </row>
    <row r="54" ht="22" customHeight="1">
      <c r="A54" s="20" t="n"/>
      <c r="B54" s="20" t="n"/>
      <c r="C54" s="22" t="n"/>
      <c r="D54" s="21" t="n"/>
      <c r="E54" s="20" t="n"/>
      <c r="F54" s="20" t="n"/>
      <c r="G54" s="21" t="n"/>
      <c r="H54" s="21" t="n"/>
      <c r="I54" s="21" t="n"/>
      <c r="J54" s="21" t="n"/>
      <c r="K54" s="25">
        <f>IF($B54="","",IF(COUNTIF('Matriz NCM'!$A$6:$A$155,$B54)=1,"OK","SKU ausente ou duplicado"))</f>
        <v/>
      </c>
      <c r="L54" s="25">
        <f>IF($B54="","",IF(OR($A54="",$C54="",$D54="",$G54="",LEN(TRIM($H54))=0,$I54="",LEN(TRIM($J54))=0),"Incompleto",IF(NOT(ISNUMBER($C54)),"Data inválida",IF($C54&gt;'Resumo'!$B$3,"Data futura",IF(AND(OR($D54="Classificação adotada",$D54="Alteração de NCM"),$F54=""),"NCM resultante ausente","OK")))))</f>
        <v/>
      </c>
      <c r="M54" s="25">
        <f>IF($B54="","",IF(OR(NOT(ISNUMBER($C54)),$K54&lt;&gt;"OK",$L54&lt;&gt;"OK"),"",IF($C54=SUMPRODUCT(MAX(IFERROR(($B$6:$B$305=$B54)*$C$6:$C$305,0))),"Sim","Não")))</f>
        <v/>
      </c>
      <c r="O54">
        <f>IF(ROW()&gt;155,"",IF('Matriz NCM'!A54="","",'Matriz NCM'!A54))</f>
        <v/>
      </c>
    </row>
    <row r="55" ht="22" customHeight="1">
      <c r="A55" s="20" t="n"/>
      <c r="B55" s="20" t="n"/>
      <c r="C55" s="22" t="n"/>
      <c r="D55" s="21" t="n"/>
      <c r="E55" s="20" t="n"/>
      <c r="F55" s="20" t="n"/>
      <c r="G55" s="21" t="n"/>
      <c r="H55" s="21" t="n"/>
      <c r="I55" s="21" t="n"/>
      <c r="J55" s="21" t="n"/>
      <c r="K55" s="25">
        <f>IF($B55="","",IF(COUNTIF('Matriz NCM'!$A$6:$A$155,$B55)=1,"OK","SKU ausente ou duplicado"))</f>
        <v/>
      </c>
      <c r="L55" s="25">
        <f>IF($B55="","",IF(OR($A55="",$C55="",$D55="",$G55="",LEN(TRIM($H55))=0,$I55="",LEN(TRIM($J55))=0),"Incompleto",IF(NOT(ISNUMBER($C55)),"Data inválida",IF($C55&gt;'Resumo'!$B$3,"Data futura",IF(AND(OR($D55="Classificação adotada",$D55="Alteração de NCM"),$F55=""),"NCM resultante ausente","OK")))))</f>
        <v/>
      </c>
      <c r="M55" s="25">
        <f>IF($B55="","",IF(OR(NOT(ISNUMBER($C55)),$K55&lt;&gt;"OK",$L55&lt;&gt;"OK"),"",IF($C55=SUMPRODUCT(MAX(IFERROR(($B$6:$B$305=$B55)*$C$6:$C$305,0))),"Sim","Não")))</f>
        <v/>
      </c>
      <c r="O55">
        <f>IF(ROW()&gt;155,"",IF('Matriz NCM'!A55="","",'Matriz NCM'!A55))</f>
        <v/>
      </c>
    </row>
    <row r="56" ht="22" customHeight="1">
      <c r="A56" s="20" t="n"/>
      <c r="B56" s="20" t="n"/>
      <c r="C56" s="22" t="n"/>
      <c r="D56" s="21" t="n"/>
      <c r="E56" s="20" t="n"/>
      <c r="F56" s="20" t="n"/>
      <c r="G56" s="21" t="n"/>
      <c r="H56" s="21" t="n"/>
      <c r="I56" s="21" t="n"/>
      <c r="J56" s="21" t="n"/>
      <c r="K56" s="25">
        <f>IF($B56="","",IF(COUNTIF('Matriz NCM'!$A$6:$A$155,$B56)=1,"OK","SKU ausente ou duplicado"))</f>
        <v/>
      </c>
      <c r="L56" s="25">
        <f>IF($B56="","",IF(OR($A56="",$C56="",$D56="",$G56="",LEN(TRIM($H56))=0,$I56="",LEN(TRIM($J56))=0),"Incompleto",IF(NOT(ISNUMBER($C56)),"Data inválida",IF($C56&gt;'Resumo'!$B$3,"Data futura",IF(AND(OR($D56="Classificação adotada",$D56="Alteração de NCM"),$F56=""),"NCM resultante ausente","OK")))))</f>
        <v/>
      </c>
      <c r="M56" s="25">
        <f>IF($B56="","",IF(OR(NOT(ISNUMBER($C56)),$K56&lt;&gt;"OK",$L56&lt;&gt;"OK"),"",IF($C56=SUMPRODUCT(MAX(IFERROR(($B$6:$B$305=$B56)*$C$6:$C$305,0))),"Sim","Não")))</f>
        <v/>
      </c>
      <c r="O56">
        <f>IF(ROW()&gt;155,"",IF('Matriz NCM'!A56="","",'Matriz NCM'!A56))</f>
        <v/>
      </c>
    </row>
    <row r="57" ht="22" customHeight="1">
      <c r="A57" s="20" t="n"/>
      <c r="B57" s="20" t="n"/>
      <c r="C57" s="22" t="n"/>
      <c r="D57" s="21" t="n"/>
      <c r="E57" s="20" t="n"/>
      <c r="F57" s="20" t="n"/>
      <c r="G57" s="21" t="n"/>
      <c r="H57" s="21" t="n"/>
      <c r="I57" s="21" t="n"/>
      <c r="J57" s="21" t="n"/>
      <c r="K57" s="25">
        <f>IF($B57="","",IF(COUNTIF('Matriz NCM'!$A$6:$A$155,$B57)=1,"OK","SKU ausente ou duplicado"))</f>
        <v/>
      </c>
      <c r="L57" s="25">
        <f>IF($B57="","",IF(OR($A57="",$C57="",$D57="",$G57="",LEN(TRIM($H57))=0,$I57="",LEN(TRIM($J57))=0),"Incompleto",IF(NOT(ISNUMBER($C57)),"Data inválida",IF($C57&gt;'Resumo'!$B$3,"Data futura",IF(AND(OR($D57="Classificação adotada",$D57="Alteração de NCM"),$F57=""),"NCM resultante ausente","OK")))))</f>
        <v/>
      </c>
      <c r="M57" s="25">
        <f>IF($B57="","",IF(OR(NOT(ISNUMBER($C57)),$K57&lt;&gt;"OK",$L57&lt;&gt;"OK"),"",IF($C57=SUMPRODUCT(MAX(IFERROR(($B$6:$B$305=$B57)*$C$6:$C$305,0))),"Sim","Não")))</f>
        <v/>
      </c>
      <c r="O57">
        <f>IF(ROW()&gt;155,"",IF('Matriz NCM'!A57="","",'Matriz NCM'!A57))</f>
        <v/>
      </c>
    </row>
    <row r="58" ht="22" customHeight="1">
      <c r="A58" s="20" t="n"/>
      <c r="B58" s="20" t="n"/>
      <c r="C58" s="22" t="n"/>
      <c r="D58" s="21" t="n"/>
      <c r="E58" s="20" t="n"/>
      <c r="F58" s="20" t="n"/>
      <c r="G58" s="21" t="n"/>
      <c r="H58" s="21" t="n"/>
      <c r="I58" s="21" t="n"/>
      <c r="J58" s="21" t="n"/>
      <c r="K58" s="25">
        <f>IF($B58="","",IF(COUNTIF('Matriz NCM'!$A$6:$A$155,$B58)=1,"OK","SKU ausente ou duplicado"))</f>
        <v/>
      </c>
      <c r="L58" s="25">
        <f>IF($B58="","",IF(OR($A58="",$C58="",$D58="",$G58="",LEN(TRIM($H58))=0,$I58="",LEN(TRIM($J58))=0),"Incompleto",IF(NOT(ISNUMBER($C58)),"Data inválida",IF($C58&gt;'Resumo'!$B$3,"Data futura",IF(AND(OR($D58="Classificação adotada",$D58="Alteração de NCM"),$F58=""),"NCM resultante ausente","OK")))))</f>
        <v/>
      </c>
      <c r="M58" s="25">
        <f>IF($B58="","",IF(OR(NOT(ISNUMBER($C58)),$K58&lt;&gt;"OK",$L58&lt;&gt;"OK"),"",IF($C58=SUMPRODUCT(MAX(IFERROR(($B$6:$B$305=$B58)*$C$6:$C$305,0))),"Sim","Não")))</f>
        <v/>
      </c>
      <c r="O58">
        <f>IF(ROW()&gt;155,"",IF('Matriz NCM'!A58="","",'Matriz NCM'!A58))</f>
        <v/>
      </c>
    </row>
    <row r="59" ht="22" customHeight="1">
      <c r="A59" s="20" t="n"/>
      <c r="B59" s="20" t="n"/>
      <c r="C59" s="22" t="n"/>
      <c r="D59" s="21" t="n"/>
      <c r="E59" s="20" t="n"/>
      <c r="F59" s="20" t="n"/>
      <c r="G59" s="21" t="n"/>
      <c r="H59" s="21" t="n"/>
      <c r="I59" s="21" t="n"/>
      <c r="J59" s="21" t="n"/>
      <c r="K59" s="25">
        <f>IF($B59="","",IF(COUNTIF('Matriz NCM'!$A$6:$A$155,$B59)=1,"OK","SKU ausente ou duplicado"))</f>
        <v/>
      </c>
      <c r="L59" s="25">
        <f>IF($B59="","",IF(OR($A59="",$C59="",$D59="",$G59="",LEN(TRIM($H59))=0,$I59="",LEN(TRIM($J59))=0),"Incompleto",IF(NOT(ISNUMBER($C59)),"Data inválida",IF($C59&gt;'Resumo'!$B$3,"Data futura",IF(AND(OR($D59="Classificação adotada",$D59="Alteração de NCM"),$F59=""),"NCM resultante ausente","OK")))))</f>
        <v/>
      </c>
      <c r="M59" s="25">
        <f>IF($B59="","",IF(OR(NOT(ISNUMBER($C59)),$K59&lt;&gt;"OK",$L59&lt;&gt;"OK"),"",IF($C59=SUMPRODUCT(MAX(IFERROR(($B$6:$B$305=$B59)*$C$6:$C$305,0))),"Sim","Não")))</f>
        <v/>
      </c>
      <c r="O59">
        <f>IF(ROW()&gt;155,"",IF('Matriz NCM'!A59="","",'Matriz NCM'!A59))</f>
        <v/>
      </c>
    </row>
    <row r="60" ht="22" customHeight="1">
      <c r="A60" s="20" t="n"/>
      <c r="B60" s="20" t="n"/>
      <c r="C60" s="22" t="n"/>
      <c r="D60" s="21" t="n"/>
      <c r="E60" s="20" t="n"/>
      <c r="F60" s="20" t="n"/>
      <c r="G60" s="21" t="n"/>
      <c r="H60" s="21" t="n"/>
      <c r="I60" s="21" t="n"/>
      <c r="J60" s="21" t="n"/>
      <c r="K60" s="25">
        <f>IF($B60="","",IF(COUNTIF('Matriz NCM'!$A$6:$A$155,$B60)=1,"OK","SKU ausente ou duplicado"))</f>
        <v/>
      </c>
      <c r="L60" s="25">
        <f>IF($B60="","",IF(OR($A60="",$C60="",$D60="",$G60="",LEN(TRIM($H60))=0,$I60="",LEN(TRIM($J60))=0),"Incompleto",IF(NOT(ISNUMBER($C60)),"Data inválida",IF($C60&gt;'Resumo'!$B$3,"Data futura",IF(AND(OR($D60="Classificação adotada",$D60="Alteração de NCM"),$F60=""),"NCM resultante ausente","OK")))))</f>
        <v/>
      </c>
      <c r="M60" s="25">
        <f>IF($B60="","",IF(OR(NOT(ISNUMBER($C60)),$K60&lt;&gt;"OK",$L60&lt;&gt;"OK"),"",IF($C60=SUMPRODUCT(MAX(IFERROR(($B$6:$B$305=$B60)*$C$6:$C$305,0))),"Sim","Não")))</f>
        <v/>
      </c>
      <c r="O60">
        <f>IF(ROW()&gt;155,"",IF('Matriz NCM'!A60="","",'Matriz NCM'!A60))</f>
        <v/>
      </c>
    </row>
    <row r="61" ht="22" customHeight="1">
      <c r="A61" s="20" t="n"/>
      <c r="B61" s="20" t="n"/>
      <c r="C61" s="22" t="n"/>
      <c r="D61" s="21" t="n"/>
      <c r="E61" s="20" t="n"/>
      <c r="F61" s="20" t="n"/>
      <c r="G61" s="21" t="n"/>
      <c r="H61" s="21" t="n"/>
      <c r="I61" s="21" t="n"/>
      <c r="J61" s="21" t="n"/>
      <c r="K61" s="25">
        <f>IF($B61="","",IF(COUNTIF('Matriz NCM'!$A$6:$A$155,$B61)=1,"OK","SKU ausente ou duplicado"))</f>
        <v/>
      </c>
      <c r="L61" s="25">
        <f>IF($B61="","",IF(OR($A61="",$C61="",$D61="",$G61="",LEN(TRIM($H61))=0,$I61="",LEN(TRIM($J61))=0),"Incompleto",IF(NOT(ISNUMBER($C61)),"Data inválida",IF($C61&gt;'Resumo'!$B$3,"Data futura",IF(AND(OR($D61="Classificação adotada",$D61="Alteração de NCM"),$F61=""),"NCM resultante ausente","OK")))))</f>
        <v/>
      </c>
      <c r="M61" s="25">
        <f>IF($B61="","",IF(OR(NOT(ISNUMBER($C61)),$K61&lt;&gt;"OK",$L61&lt;&gt;"OK"),"",IF($C61=SUMPRODUCT(MAX(IFERROR(($B$6:$B$305=$B61)*$C$6:$C$305,0))),"Sim","Não")))</f>
        <v/>
      </c>
      <c r="O61">
        <f>IF(ROW()&gt;155,"",IF('Matriz NCM'!A61="","",'Matriz NCM'!A61))</f>
        <v/>
      </c>
    </row>
    <row r="62" ht="22" customHeight="1">
      <c r="A62" s="20" t="n"/>
      <c r="B62" s="20" t="n"/>
      <c r="C62" s="22" t="n"/>
      <c r="D62" s="21" t="n"/>
      <c r="E62" s="20" t="n"/>
      <c r="F62" s="20" t="n"/>
      <c r="G62" s="21" t="n"/>
      <c r="H62" s="21" t="n"/>
      <c r="I62" s="21" t="n"/>
      <c r="J62" s="21" t="n"/>
      <c r="K62" s="25">
        <f>IF($B62="","",IF(COUNTIF('Matriz NCM'!$A$6:$A$155,$B62)=1,"OK","SKU ausente ou duplicado"))</f>
        <v/>
      </c>
      <c r="L62" s="25">
        <f>IF($B62="","",IF(OR($A62="",$C62="",$D62="",$G62="",LEN(TRIM($H62))=0,$I62="",LEN(TRIM($J62))=0),"Incompleto",IF(NOT(ISNUMBER($C62)),"Data inválida",IF($C62&gt;'Resumo'!$B$3,"Data futura",IF(AND(OR($D62="Classificação adotada",$D62="Alteração de NCM"),$F62=""),"NCM resultante ausente","OK")))))</f>
        <v/>
      </c>
      <c r="M62" s="25">
        <f>IF($B62="","",IF(OR(NOT(ISNUMBER($C62)),$K62&lt;&gt;"OK",$L62&lt;&gt;"OK"),"",IF($C62=SUMPRODUCT(MAX(IFERROR(($B$6:$B$305=$B62)*$C$6:$C$305,0))),"Sim","Não")))</f>
        <v/>
      </c>
      <c r="O62">
        <f>IF(ROW()&gt;155,"",IF('Matriz NCM'!A62="","",'Matriz NCM'!A62))</f>
        <v/>
      </c>
    </row>
    <row r="63" ht="22" customHeight="1">
      <c r="A63" s="20" t="n"/>
      <c r="B63" s="20" t="n"/>
      <c r="C63" s="22" t="n"/>
      <c r="D63" s="21" t="n"/>
      <c r="E63" s="20" t="n"/>
      <c r="F63" s="20" t="n"/>
      <c r="G63" s="21" t="n"/>
      <c r="H63" s="21" t="n"/>
      <c r="I63" s="21" t="n"/>
      <c r="J63" s="21" t="n"/>
      <c r="K63" s="25">
        <f>IF($B63="","",IF(COUNTIF('Matriz NCM'!$A$6:$A$155,$B63)=1,"OK","SKU ausente ou duplicado"))</f>
        <v/>
      </c>
      <c r="L63" s="25">
        <f>IF($B63="","",IF(OR($A63="",$C63="",$D63="",$G63="",LEN(TRIM($H63))=0,$I63="",LEN(TRIM($J63))=0),"Incompleto",IF(NOT(ISNUMBER($C63)),"Data inválida",IF($C63&gt;'Resumo'!$B$3,"Data futura",IF(AND(OR($D63="Classificação adotada",$D63="Alteração de NCM"),$F63=""),"NCM resultante ausente","OK")))))</f>
        <v/>
      </c>
      <c r="M63" s="25">
        <f>IF($B63="","",IF(OR(NOT(ISNUMBER($C63)),$K63&lt;&gt;"OK",$L63&lt;&gt;"OK"),"",IF($C63=SUMPRODUCT(MAX(IFERROR(($B$6:$B$305=$B63)*$C$6:$C$305,0))),"Sim","Não")))</f>
        <v/>
      </c>
      <c r="O63">
        <f>IF(ROW()&gt;155,"",IF('Matriz NCM'!A63="","",'Matriz NCM'!A63))</f>
        <v/>
      </c>
    </row>
    <row r="64" ht="22" customHeight="1">
      <c r="A64" s="20" t="n"/>
      <c r="B64" s="20" t="n"/>
      <c r="C64" s="22" t="n"/>
      <c r="D64" s="21" t="n"/>
      <c r="E64" s="20" t="n"/>
      <c r="F64" s="20" t="n"/>
      <c r="G64" s="21" t="n"/>
      <c r="H64" s="21" t="n"/>
      <c r="I64" s="21" t="n"/>
      <c r="J64" s="21" t="n"/>
      <c r="K64" s="25">
        <f>IF($B64="","",IF(COUNTIF('Matriz NCM'!$A$6:$A$155,$B64)=1,"OK","SKU ausente ou duplicado"))</f>
        <v/>
      </c>
      <c r="L64" s="25">
        <f>IF($B64="","",IF(OR($A64="",$C64="",$D64="",$G64="",LEN(TRIM($H64))=0,$I64="",LEN(TRIM($J64))=0),"Incompleto",IF(NOT(ISNUMBER($C64)),"Data inválida",IF($C64&gt;'Resumo'!$B$3,"Data futura",IF(AND(OR($D64="Classificação adotada",$D64="Alteração de NCM"),$F64=""),"NCM resultante ausente","OK")))))</f>
        <v/>
      </c>
      <c r="M64" s="25">
        <f>IF($B64="","",IF(OR(NOT(ISNUMBER($C64)),$K64&lt;&gt;"OK",$L64&lt;&gt;"OK"),"",IF($C64=SUMPRODUCT(MAX(IFERROR(($B$6:$B$305=$B64)*$C$6:$C$305,0))),"Sim","Não")))</f>
        <v/>
      </c>
      <c r="O64">
        <f>IF(ROW()&gt;155,"",IF('Matriz NCM'!A64="","",'Matriz NCM'!A64))</f>
        <v/>
      </c>
    </row>
    <row r="65" ht="22" customHeight="1">
      <c r="A65" s="20" t="n"/>
      <c r="B65" s="20" t="n"/>
      <c r="C65" s="22" t="n"/>
      <c r="D65" s="21" t="n"/>
      <c r="E65" s="20" t="n"/>
      <c r="F65" s="20" t="n"/>
      <c r="G65" s="21" t="n"/>
      <c r="H65" s="21" t="n"/>
      <c r="I65" s="21" t="n"/>
      <c r="J65" s="21" t="n"/>
      <c r="K65" s="25">
        <f>IF($B65="","",IF(COUNTIF('Matriz NCM'!$A$6:$A$155,$B65)=1,"OK","SKU ausente ou duplicado"))</f>
        <v/>
      </c>
      <c r="L65" s="25">
        <f>IF($B65="","",IF(OR($A65="",$C65="",$D65="",$G65="",LEN(TRIM($H65))=0,$I65="",LEN(TRIM($J65))=0),"Incompleto",IF(NOT(ISNUMBER($C65)),"Data inválida",IF($C65&gt;'Resumo'!$B$3,"Data futura",IF(AND(OR($D65="Classificação adotada",$D65="Alteração de NCM"),$F65=""),"NCM resultante ausente","OK")))))</f>
        <v/>
      </c>
      <c r="M65" s="25">
        <f>IF($B65="","",IF(OR(NOT(ISNUMBER($C65)),$K65&lt;&gt;"OK",$L65&lt;&gt;"OK"),"",IF($C65=SUMPRODUCT(MAX(IFERROR(($B$6:$B$305=$B65)*$C$6:$C$305,0))),"Sim","Não")))</f>
        <v/>
      </c>
      <c r="O65">
        <f>IF(ROW()&gt;155,"",IF('Matriz NCM'!A65="","",'Matriz NCM'!A65))</f>
        <v/>
      </c>
    </row>
    <row r="66" ht="22" customHeight="1">
      <c r="A66" s="20" t="n"/>
      <c r="B66" s="20" t="n"/>
      <c r="C66" s="22" t="n"/>
      <c r="D66" s="21" t="n"/>
      <c r="E66" s="20" t="n"/>
      <c r="F66" s="20" t="n"/>
      <c r="G66" s="21" t="n"/>
      <c r="H66" s="21" t="n"/>
      <c r="I66" s="21" t="n"/>
      <c r="J66" s="21" t="n"/>
      <c r="K66" s="25">
        <f>IF($B66="","",IF(COUNTIF('Matriz NCM'!$A$6:$A$155,$B66)=1,"OK","SKU ausente ou duplicado"))</f>
        <v/>
      </c>
      <c r="L66" s="25">
        <f>IF($B66="","",IF(OR($A66="",$C66="",$D66="",$G66="",LEN(TRIM($H66))=0,$I66="",LEN(TRIM($J66))=0),"Incompleto",IF(NOT(ISNUMBER($C66)),"Data inválida",IF($C66&gt;'Resumo'!$B$3,"Data futura",IF(AND(OR($D66="Classificação adotada",$D66="Alteração de NCM"),$F66=""),"NCM resultante ausente","OK")))))</f>
        <v/>
      </c>
      <c r="M66" s="25">
        <f>IF($B66="","",IF(OR(NOT(ISNUMBER($C66)),$K66&lt;&gt;"OK",$L66&lt;&gt;"OK"),"",IF($C66=SUMPRODUCT(MAX(IFERROR(($B$6:$B$305=$B66)*$C$6:$C$305,0))),"Sim","Não")))</f>
        <v/>
      </c>
      <c r="O66">
        <f>IF(ROW()&gt;155,"",IF('Matriz NCM'!A66="","",'Matriz NCM'!A66))</f>
        <v/>
      </c>
    </row>
    <row r="67" ht="22" customHeight="1">
      <c r="A67" s="20" t="n"/>
      <c r="B67" s="20" t="n"/>
      <c r="C67" s="22" t="n"/>
      <c r="D67" s="21" t="n"/>
      <c r="E67" s="20" t="n"/>
      <c r="F67" s="20" t="n"/>
      <c r="G67" s="21" t="n"/>
      <c r="H67" s="21" t="n"/>
      <c r="I67" s="21" t="n"/>
      <c r="J67" s="21" t="n"/>
      <c r="K67" s="25">
        <f>IF($B67="","",IF(COUNTIF('Matriz NCM'!$A$6:$A$155,$B67)=1,"OK","SKU ausente ou duplicado"))</f>
        <v/>
      </c>
      <c r="L67" s="25">
        <f>IF($B67="","",IF(OR($A67="",$C67="",$D67="",$G67="",LEN(TRIM($H67))=0,$I67="",LEN(TRIM($J67))=0),"Incompleto",IF(NOT(ISNUMBER($C67)),"Data inválida",IF($C67&gt;'Resumo'!$B$3,"Data futura",IF(AND(OR($D67="Classificação adotada",$D67="Alteração de NCM"),$F67=""),"NCM resultante ausente","OK")))))</f>
        <v/>
      </c>
      <c r="M67" s="25">
        <f>IF($B67="","",IF(OR(NOT(ISNUMBER($C67)),$K67&lt;&gt;"OK",$L67&lt;&gt;"OK"),"",IF($C67=SUMPRODUCT(MAX(IFERROR(($B$6:$B$305=$B67)*$C$6:$C$305,0))),"Sim","Não")))</f>
        <v/>
      </c>
      <c r="O67">
        <f>IF(ROW()&gt;155,"",IF('Matriz NCM'!A67="","",'Matriz NCM'!A67))</f>
        <v/>
      </c>
    </row>
    <row r="68" ht="22" customHeight="1">
      <c r="A68" s="20" t="n"/>
      <c r="B68" s="20" t="n"/>
      <c r="C68" s="22" t="n"/>
      <c r="D68" s="21" t="n"/>
      <c r="E68" s="20" t="n"/>
      <c r="F68" s="20" t="n"/>
      <c r="G68" s="21" t="n"/>
      <c r="H68" s="21" t="n"/>
      <c r="I68" s="21" t="n"/>
      <c r="J68" s="21" t="n"/>
      <c r="K68" s="25">
        <f>IF($B68="","",IF(COUNTIF('Matriz NCM'!$A$6:$A$155,$B68)=1,"OK","SKU ausente ou duplicado"))</f>
        <v/>
      </c>
      <c r="L68" s="25">
        <f>IF($B68="","",IF(OR($A68="",$C68="",$D68="",$G68="",LEN(TRIM($H68))=0,$I68="",LEN(TRIM($J68))=0),"Incompleto",IF(NOT(ISNUMBER($C68)),"Data inválida",IF($C68&gt;'Resumo'!$B$3,"Data futura",IF(AND(OR($D68="Classificação adotada",$D68="Alteração de NCM"),$F68=""),"NCM resultante ausente","OK")))))</f>
        <v/>
      </c>
      <c r="M68" s="25">
        <f>IF($B68="","",IF(OR(NOT(ISNUMBER($C68)),$K68&lt;&gt;"OK",$L68&lt;&gt;"OK"),"",IF($C68=SUMPRODUCT(MAX(IFERROR(($B$6:$B$305=$B68)*$C$6:$C$305,0))),"Sim","Não")))</f>
        <v/>
      </c>
      <c r="O68">
        <f>IF(ROW()&gt;155,"",IF('Matriz NCM'!A68="","",'Matriz NCM'!A68))</f>
        <v/>
      </c>
    </row>
    <row r="69" ht="22" customHeight="1">
      <c r="A69" s="20" t="n"/>
      <c r="B69" s="20" t="n"/>
      <c r="C69" s="22" t="n"/>
      <c r="D69" s="21" t="n"/>
      <c r="E69" s="20" t="n"/>
      <c r="F69" s="20" t="n"/>
      <c r="G69" s="21" t="n"/>
      <c r="H69" s="21" t="n"/>
      <c r="I69" s="21" t="n"/>
      <c r="J69" s="21" t="n"/>
      <c r="K69" s="25">
        <f>IF($B69="","",IF(COUNTIF('Matriz NCM'!$A$6:$A$155,$B69)=1,"OK","SKU ausente ou duplicado"))</f>
        <v/>
      </c>
      <c r="L69" s="25">
        <f>IF($B69="","",IF(OR($A69="",$C69="",$D69="",$G69="",LEN(TRIM($H69))=0,$I69="",LEN(TRIM($J69))=0),"Incompleto",IF(NOT(ISNUMBER($C69)),"Data inválida",IF($C69&gt;'Resumo'!$B$3,"Data futura",IF(AND(OR($D69="Classificação adotada",$D69="Alteração de NCM"),$F69=""),"NCM resultante ausente","OK")))))</f>
        <v/>
      </c>
      <c r="M69" s="25">
        <f>IF($B69="","",IF(OR(NOT(ISNUMBER($C69)),$K69&lt;&gt;"OK",$L69&lt;&gt;"OK"),"",IF($C69=SUMPRODUCT(MAX(IFERROR(($B$6:$B$305=$B69)*$C$6:$C$305,0))),"Sim","Não")))</f>
        <v/>
      </c>
      <c r="O69">
        <f>IF(ROW()&gt;155,"",IF('Matriz NCM'!A69="","",'Matriz NCM'!A69))</f>
        <v/>
      </c>
    </row>
    <row r="70" ht="22" customHeight="1">
      <c r="A70" s="20" t="n"/>
      <c r="B70" s="20" t="n"/>
      <c r="C70" s="22" t="n"/>
      <c r="D70" s="21" t="n"/>
      <c r="E70" s="20" t="n"/>
      <c r="F70" s="20" t="n"/>
      <c r="G70" s="21" t="n"/>
      <c r="H70" s="21" t="n"/>
      <c r="I70" s="21" t="n"/>
      <c r="J70" s="21" t="n"/>
      <c r="K70" s="25">
        <f>IF($B70="","",IF(COUNTIF('Matriz NCM'!$A$6:$A$155,$B70)=1,"OK","SKU ausente ou duplicado"))</f>
        <v/>
      </c>
      <c r="L70" s="25">
        <f>IF($B70="","",IF(OR($A70="",$C70="",$D70="",$G70="",LEN(TRIM($H70))=0,$I70="",LEN(TRIM($J70))=0),"Incompleto",IF(NOT(ISNUMBER($C70)),"Data inválida",IF($C70&gt;'Resumo'!$B$3,"Data futura",IF(AND(OR($D70="Classificação adotada",$D70="Alteração de NCM"),$F70=""),"NCM resultante ausente","OK")))))</f>
        <v/>
      </c>
      <c r="M70" s="25">
        <f>IF($B70="","",IF(OR(NOT(ISNUMBER($C70)),$K70&lt;&gt;"OK",$L70&lt;&gt;"OK"),"",IF($C70=SUMPRODUCT(MAX(IFERROR(($B$6:$B$305=$B70)*$C$6:$C$305,0))),"Sim","Não")))</f>
        <v/>
      </c>
      <c r="O70">
        <f>IF(ROW()&gt;155,"",IF('Matriz NCM'!A70="","",'Matriz NCM'!A70))</f>
        <v/>
      </c>
    </row>
    <row r="71" ht="22" customHeight="1">
      <c r="A71" s="20" t="n"/>
      <c r="B71" s="20" t="n"/>
      <c r="C71" s="22" t="n"/>
      <c r="D71" s="21" t="n"/>
      <c r="E71" s="20" t="n"/>
      <c r="F71" s="20" t="n"/>
      <c r="G71" s="21" t="n"/>
      <c r="H71" s="21" t="n"/>
      <c r="I71" s="21" t="n"/>
      <c r="J71" s="21" t="n"/>
      <c r="K71" s="25">
        <f>IF($B71="","",IF(COUNTIF('Matriz NCM'!$A$6:$A$155,$B71)=1,"OK","SKU ausente ou duplicado"))</f>
        <v/>
      </c>
      <c r="L71" s="25">
        <f>IF($B71="","",IF(OR($A71="",$C71="",$D71="",$G71="",LEN(TRIM($H71))=0,$I71="",LEN(TRIM($J71))=0),"Incompleto",IF(NOT(ISNUMBER($C71)),"Data inválida",IF($C71&gt;'Resumo'!$B$3,"Data futura",IF(AND(OR($D71="Classificação adotada",$D71="Alteração de NCM"),$F71=""),"NCM resultante ausente","OK")))))</f>
        <v/>
      </c>
      <c r="M71" s="25">
        <f>IF($B71="","",IF(OR(NOT(ISNUMBER($C71)),$K71&lt;&gt;"OK",$L71&lt;&gt;"OK"),"",IF($C71=SUMPRODUCT(MAX(IFERROR(($B$6:$B$305=$B71)*$C$6:$C$305,0))),"Sim","Não")))</f>
        <v/>
      </c>
      <c r="O71">
        <f>IF(ROW()&gt;155,"",IF('Matriz NCM'!A71="","",'Matriz NCM'!A71))</f>
        <v/>
      </c>
    </row>
    <row r="72" ht="22" customHeight="1">
      <c r="A72" s="20" t="n"/>
      <c r="B72" s="20" t="n"/>
      <c r="C72" s="22" t="n"/>
      <c r="D72" s="21" t="n"/>
      <c r="E72" s="20" t="n"/>
      <c r="F72" s="20" t="n"/>
      <c r="G72" s="21" t="n"/>
      <c r="H72" s="21" t="n"/>
      <c r="I72" s="21" t="n"/>
      <c r="J72" s="21" t="n"/>
      <c r="K72" s="25">
        <f>IF($B72="","",IF(COUNTIF('Matriz NCM'!$A$6:$A$155,$B72)=1,"OK","SKU ausente ou duplicado"))</f>
        <v/>
      </c>
      <c r="L72" s="25">
        <f>IF($B72="","",IF(OR($A72="",$C72="",$D72="",$G72="",LEN(TRIM($H72))=0,$I72="",LEN(TRIM($J72))=0),"Incompleto",IF(NOT(ISNUMBER($C72)),"Data inválida",IF($C72&gt;'Resumo'!$B$3,"Data futura",IF(AND(OR($D72="Classificação adotada",$D72="Alteração de NCM"),$F72=""),"NCM resultante ausente","OK")))))</f>
        <v/>
      </c>
      <c r="M72" s="25">
        <f>IF($B72="","",IF(OR(NOT(ISNUMBER($C72)),$K72&lt;&gt;"OK",$L72&lt;&gt;"OK"),"",IF($C72=SUMPRODUCT(MAX(IFERROR(($B$6:$B$305=$B72)*$C$6:$C$305,0))),"Sim","Não")))</f>
        <v/>
      </c>
      <c r="O72">
        <f>IF(ROW()&gt;155,"",IF('Matriz NCM'!A72="","",'Matriz NCM'!A72))</f>
        <v/>
      </c>
    </row>
    <row r="73" ht="22" customHeight="1">
      <c r="A73" s="20" t="n"/>
      <c r="B73" s="20" t="n"/>
      <c r="C73" s="22" t="n"/>
      <c r="D73" s="21" t="n"/>
      <c r="E73" s="20" t="n"/>
      <c r="F73" s="20" t="n"/>
      <c r="G73" s="21" t="n"/>
      <c r="H73" s="21" t="n"/>
      <c r="I73" s="21" t="n"/>
      <c r="J73" s="21" t="n"/>
      <c r="K73" s="25">
        <f>IF($B73="","",IF(COUNTIF('Matriz NCM'!$A$6:$A$155,$B73)=1,"OK","SKU ausente ou duplicado"))</f>
        <v/>
      </c>
      <c r="L73" s="25">
        <f>IF($B73="","",IF(OR($A73="",$C73="",$D73="",$G73="",LEN(TRIM($H73))=0,$I73="",LEN(TRIM($J73))=0),"Incompleto",IF(NOT(ISNUMBER($C73)),"Data inválida",IF($C73&gt;'Resumo'!$B$3,"Data futura",IF(AND(OR($D73="Classificação adotada",$D73="Alteração de NCM"),$F73=""),"NCM resultante ausente","OK")))))</f>
        <v/>
      </c>
      <c r="M73" s="25">
        <f>IF($B73="","",IF(OR(NOT(ISNUMBER($C73)),$K73&lt;&gt;"OK",$L73&lt;&gt;"OK"),"",IF($C73=SUMPRODUCT(MAX(IFERROR(($B$6:$B$305=$B73)*$C$6:$C$305,0))),"Sim","Não")))</f>
        <v/>
      </c>
      <c r="O73">
        <f>IF(ROW()&gt;155,"",IF('Matriz NCM'!A73="","",'Matriz NCM'!A73))</f>
        <v/>
      </c>
    </row>
    <row r="74" ht="22" customHeight="1">
      <c r="A74" s="20" t="n"/>
      <c r="B74" s="20" t="n"/>
      <c r="C74" s="22" t="n"/>
      <c r="D74" s="21" t="n"/>
      <c r="E74" s="20" t="n"/>
      <c r="F74" s="20" t="n"/>
      <c r="G74" s="21" t="n"/>
      <c r="H74" s="21" t="n"/>
      <c r="I74" s="21" t="n"/>
      <c r="J74" s="21" t="n"/>
      <c r="K74" s="25">
        <f>IF($B74="","",IF(COUNTIF('Matriz NCM'!$A$6:$A$155,$B74)=1,"OK","SKU ausente ou duplicado"))</f>
        <v/>
      </c>
      <c r="L74" s="25">
        <f>IF($B74="","",IF(OR($A74="",$C74="",$D74="",$G74="",LEN(TRIM($H74))=0,$I74="",LEN(TRIM($J74))=0),"Incompleto",IF(NOT(ISNUMBER($C74)),"Data inválida",IF($C74&gt;'Resumo'!$B$3,"Data futura",IF(AND(OR($D74="Classificação adotada",$D74="Alteração de NCM"),$F74=""),"NCM resultante ausente","OK")))))</f>
        <v/>
      </c>
      <c r="M74" s="25">
        <f>IF($B74="","",IF(OR(NOT(ISNUMBER($C74)),$K74&lt;&gt;"OK",$L74&lt;&gt;"OK"),"",IF($C74=SUMPRODUCT(MAX(IFERROR(($B$6:$B$305=$B74)*$C$6:$C$305,0))),"Sim","Não")))</f>
        <v/>
      </c>
      <c r="O74">
        <f>IF(ROW()&gt;155,"",IF('Matriz NCM'!A74="","",'Matriz NCM'!A74))</f>
        <v/>
      </c>
    </row>
    <row r="75" ht="22" customHeight="1">
      <c r="A75" s="20" t="n"/>
      <c r="B75" s="20" t="n"/>
      <c r="C75" s="22" t="n"/>
      <c r="D75" s="21" t="n"/>
      <c r="E75" s="20" t="n"/>
      <c r="F75" s="20" t="n"/>
      <c r="G75" s="21" t="n"/>
      <c r="H75" s="21" t="n"/>
      <c r="I75" s="21" t="n"/>
      <c r="J75" s="21" t="n"/>
      <c r="K75" s="25">
        <f>IF($B75="","",IF(COUNTIF('Matriz NCM'!$A$6:$A$155,$B75)=1,"OK","SKU ausente ou duplicado"))</f>
        <v/>
      </c>
      <c r="L75" s="25">
        <f>IF($B75="","",IF(OR($A75="",$C75="",$D75="",$G75="",LEN(TRIM($H75))=0,$I75="",LEN(TRIM($J75))=0),"Incompleto",IF(NOT(ISNUMBER($C75)),"Data inválida",IF($C75&gt;'Resumo'!$B$3,"Data futura",IF(AND(OR($D75="Classificação adotada",$D75="Alteração de NCM"),$F75=""),"NCM resultante ausente","OK")))))</f>
        <v/>
      </c>
      <c r="M75" s="25">
        <f>IF($B75="","",IF(OR(NOT(ISNUMBER($C75)),$K75&lt;&gt;"OK",$L75&lt;&gt;"OK"),"",IF($C75=SUMPRODUCT(MAX(IFERROR(($B$6:$B$305=$B75)*$C$6:$C$305,0))),"Sim","Não")))</f>
        <v/>
      </c>
      <c r="O75">
        <f>IF(ROW()&gt;155,"",IF('Matriz NCM'!A75="","",'Matriz NCM'!A75))</f>
        <v/>
      </c>
    </row>
    <row r="76" ht="22" customHeight="1">
      <c r="A76" s="20" t="n"/>
      <c r="B76" s="20" t="n"/>
      <c r="C76" s="22" t="n"/>
      <c r="D76" s="21" t="n"/>
      <c r="E76" s="20" t="n"/>
      <c r="F76" s="20" t="n"/>
      <c r="G76" s="21" t="n"/>
      <c r="H76" s="21" t="n"/>
      <c r="I76" s="21" t="n"/>
      <c r="J76" s="21" t="n"/>
      <c r="K76" s="25">
        <f>IF($B76="","",IF(COUNTIF('Matriz NCM'!$A$6:$A$155,$B76)=1,"OK","SKU ausente ou duplicado"))</f>
        <v/>
      </c>
      <c r="L76" s="25">
        <f>IF($B76="","",IF(OR($A76="",$C76="",$D76="",$G76="",LEN(TRIM($H76))=0,$I76="",LEN(TRIM($J76))=0),"Incompleto",IF(NOT(ISNUMBER($C76)),"Data inválida",IF($C76&gt;'Resumo'!$B$3,"Data futura",IF(AND(OR($D76="Classificação adotada",$D76="Alteração de NCM"),$F76=""),"NCM resultante ausente","OK")))))</f>
        <v/>
      </c>
      <c r="M76" s="25">
        <f>IF($B76="","",IF(OR(NOT(ISNUMBER($C76)),$K76&lt;&gt;"OK",$L76&lt;&gt;"OK"),"",IF($C76=SUMPRODUCT(MAX(IFERROR(($B$6:$B$305=$B76)*$C$6:$C$305,0))),"Sim","Não")))</f>
        <v/>
      </c>
      <c r="O76">
        <f>IF(ROW()&gt;155,"",IF('Matriz NCM'!A76="","",'Matriz NCM'!A76))</f>
        <v/>
      </c>
    </row>
    <row r="77" ht="22" customHeight="1">
      <c r="A77" s="20" t="n"/>
      <c r="B77" s="20" t="n"/>
      <c r="C77" s="22" t="n"/>
      <c r="D77" s="21" t="n"/>
      <c r="E77" s="20" t="n"/>
      <c r="F77" s="20" t="n"/>
      <c r="G77" s="21" t="n"/>
      <c r="H77" s="21" t="n"/>
      <c r="I77" s="21" t="n"/>
      <c r="J77" s="21" t="n"/>
      <c r="K77" s="25">
        <f>IF($B77="","",IF(COUNTIF('Matriz NCM'!$A$6:$A$155,$B77)=1,"OK","SKU ausente ou duplicado"))</f>
        <v/>
      </c>
      <c r="L77" s="25">
        <f>IF($B77="","",IF(OR($A77="",$C77="",$D77="",$G77="",LEN(TRIM($H77))=0,$I77="",LEN(TRIM($J77))=0),"Incompleto",IF(NOT(ISNUMBER($C77)),"Data inválida",IF($C77&gt;'Resumo'!$B$3,"Data futura",IF(AND(OR($D77="Classificação adotada",$D77="Alteração de NCM"),$F77=""),"NCM resultante ausente","OK")))))</f>
        <v/>
      </c>
      <c r="M77" s="25">
        <f>IF($B77="","",IF(OR(NOT(ISNUMBER($C77)),$K77&lt;&gt;"OK",$L77&lt;&gt;"OK"),"",IF($C77=SUMPRODUCT(MAX(IFERROR(($B$6:$B$305=$B77)*$C$6:$C$305,0))),"Sim","Não")))</f>
        <v/>
      </c>
      <c r="O77">
        <f>IF(ROW()&gt;155,"",IF('Matriz NCM'!A77="","",'Matriz NCM'!A77))</f>
        <v/>
      </c>
    </row>
    <row r="78" ht="22" customHeight="1">
      <c r="A78" s="20" t="n"/>
      <c r="B78" s="20" t="n"/>
      <c r="C78" s="22" t="n"/>
      <c r="D78" s="21" t="n"/>
      <c r="E78" s="20" t="n"/>
      <c r="F78" s="20" t="n"/>
      <c r="G78" s="21" t="n"/>
      <c r="H78" s="21" t="n"/>
      <c r="I78" s="21" t="n"/>
      <c r="J78" s="21" t="n"/>
      <c r="K78" s="25">
        <f>IF($B78="","",IF(COUNTIF('Matriz NCM'!$A$6:$A$155,$B78)=1,"OK","SKU ausente ou duplicado"))</f>
        <v/>
      </c>
      <c r="L78" s="25">
        <f>IF($B78="","",IF(OR($A78="",$C78="",$D78="",$G78="",LEN(TRIM($H78))=0,$I78="",LEN(TRIM($J78))=0),"Incompleto",IF(NOT(ISNUMBER($C78)),"Data inválida",IF($C78&gt;'Resumo'!$B$3,"Data futura",IF(AND(OR($D78="Classificação adotada",$D78="Alteração de NCM"),$F78=""),"NCM resultante ausente","OK")))))</f>
        <v/>
      </c>
      <c r="M78" s="25">
        <f>IF($B78="","",IF(OR(NOT(ISNUMBER($C78)),$K78&lt;&gt;"OK",$L78&lt;&gt;"OK"),"",IF($C78=SUMPRODUCT(MAX(IFERROR(($B$6:$B$305=$B78)*$C$6:$C$305,0))),"Sim","Não")))</f>
        <v/>
      </c>
      <c r="O78">
        <f>IF(ROW()&gt;155,"",IF('Matriz NCM'!A78="","",'Matriz NCM'!A78))</f>
        <v/>
      </c>
    </row>
    <row r="79" ht="22" customHeight="1">
      <c r="A79" s="20" t="n"/>
      <c r="B79" s="20" t="n"/>
      <c r="C79" s="22" t="n"/>
      <c r="D79" s="21" t="n"/>
      <c r="E79" s="20" t="n"/>
      <c r="F79" s="20" t="n"/>
      <c r="G79" s="21" t="n"/>
      <c r="H79" s="21" t="n"/>
      <c r="I79" s="21" t="n"/>
      <c r="J79" s="21" t="n"/>
      <c r="K79" s="25">
        <f>IF($B79="","",IF(COUNTIF('Matriz NCM'!$A$6:$A$155,$B79)=1,"OK","SKU ausente ou duplicado"))</f>
        <v/>
      </c>
      <c r="L79" s="25">
        <f>IF($B79="","",IF(OR($A79="",$C79="",$D79="",$G79="",LEN(TRIM($H79))=0,$I79="",LEN(TRIM($J79))=0),"Incompleto",IF(NOT(ISNUMBER($C79)),"Data inválida",IF($C79&gt;'Resumo'!$B$3,"Data futura",IF(AND(OR($D79="Classificação adotada",$D79="Alteração de NCM"),$F79=""),"NCM resultante ausente","OK")))))</f>
        <v/>
      </c>
      <c r="M79" s="25">
        <f>IF($B79="","",IF(OR(NOT(ISNUMBER($C79)),$K79&lt;&gt;"OK",$L79&lt;&gt;"OK"),"",IF($C79=SUMPRODUCT(MAX(IFERROR(($B$6:$B$305=$B79)*$C$6:$C$305,0))),"Sim","Não")))</f>
        <v/>
      </c>
      <c r="O79">
        <f>IF(ROW()&gt;155,"",IF('Matriz NCM'!A79="","",'Matriz NCM'!A79))</f>
        <v/>
      </c>
    </row>
    <row r="80" ht="22" customHeight="1">
      <c r="A80" s="20" t="n"/>
      <c r="B80" s="20" t="n"/>
      <c r="C80" s="22" t="n"/>
      <c r="D80" s="21" t="n"/>
      <c r="E80" s="20" t="n"/>
      <c r="F80" s="20" t="n"/>
      <c r="G80" s="21" t="n"/>
      <c r="H80" s="21" t="n"/>
      <c r="I80" s="21" t="n"/>
      <c r="J80" s="21" t="n"/>
      <c r="K80" s="25">
        <f>IF($B80="","",IF(COUNTIF('Matriz NCM'!$A$6:$A$155,$B80)=1,"OK","SKU ausente ou duplicado"))</f>
        <v/>
      </c>
      <c r="L80" s="25">
        <f>IF($B80="","",IF(OR($A80="",$C80="",$D80="",$G80="",LEN(TRIM($H80))=0,$I80="",LEN(TRIM($J80))=0),"Incompleto",IF(NOT(ISNUMBER($C80)),"Data inválida",IF($C80&gt;'Resumo'!$B$3,"Data futura",IF(AND(OR($D80="Classificação adotada",$D80="Alteração de NCM"),$F80=""),"NCM resultante ausente","OK")))))</f>
        <v/>
      </c>
      <c r="M80" s="25">
        <f>IF($B80="","",IF(OR(NOT(ISNUMBER($C80)),$K80&lt;&gt;"OK",$L80&lt;&gt;"OK"),"",IF($C80=SUMPRODUCT(MAX(IFERROR(($B$6:$B$305=$B80)*$C$6:$C$305,0))),"Sim","Não")))</f>
        <v/>
      </c>
      <c r="O80">
        <f>IF(ROW()&gt;155,"",IF('Matriz NCM'!A80="","",'Matriz NCM'!A80))</f>
        <v/>
      </c>
    </row>
    <row r="81" ht="22" customHeight="1">
      <c r="A81" s="20" t="n"/>
      <c r="B81" s="20" t="n"/>
      <c r="C81" s="22" t="n"/>
      <c r="D81" s="21" t="n"/>
      <c r="E81" s="20" t="n"/>
      <c r="F81" s="20" t="n"/>
      <c r="G81" s="21" t="n"/>
      <c r="H81" s="21" t="n"/>
      <c r="I81" s="21" t="n"/>
      <c r="J81" s="21" t="n"/>
      <c r="K81" s="25">
        <f>IF($B81="","",IF(COUNTIF('Matriz NCM'!$A$6:$A$155,$B81)=1,"OK","SKU ausente ou duplicado"))</f>
        <v/>
      </c>
      <c r="L81" s="25">
        <f>IF($B81="","",IF(OR($A81="",$C81="",$D81="",$G81="",LEN(TRIM($H81))=0,$I81="",LEN(TRIM($J81))=0),"Incompleto",IF(NOT(ISNUMBER($C81)),"Data inválida",IF($C81&gt;'Resumo'!$B$3,"Data futura",IF(AND(OR($D81="Classificação adotada",$D81="Alteração de NCM"),$F81=""),"NCM resultante ausente","OK")))))</f>
        <v/>
      </c>
      <c r="M81" s="25">
        <f>IF($B81="","",IF(OR(NOT(ISNUMBER($C81)),$K81&lt;&gt;"OK",$L81&lt;&gt;"OK"),"",IF($C81=SUMPRODUCT(MAX(IFERROR(($B$6:$B$305=$B81)*$C$6:$C$305,0))),"Sim","Não")))</f>
        <v/>
      </c>
      <c r="O81">
        <f>IF(ROW()&gt;155,"",IF('Matriz NCM'!A81="","",'Matriz NCM'!A81))</f>
        <v/>
      </c>
    </row>
    <row r="82" ht="22" customHeight="1">
      <c r="A82" s="20" t="n"/>
      <c r="B82" s="20" t="n"/>
      <c r="C82" s="22" t="n"/>
      <c r="D82" s="21" t="n"/>
      <c r="E82" s="20" t="n"/>
      <c r="F82" s="20" t="n"/>
      <c r="G82" s="21" t="n"/>
      <c r="H82" s="21" t="n"/>
      <c r="I82" s="21" t="n"/>
      <c r="J82" s="21" t="n"/>
      <c r="K82" s="25">
        <f>IF($B82="","",IF(COUNTIF('Matriz NCM'!$A$6:$A$155,$B82)=1,"OK","SKU ausente ou duplicado"))</f>
        <v/>
      </c>
      <c r="L82" s="25">
        <f>IF($B82="","",IF(OR($A82="",$C82="",$D82="",$G82="",LEN(TRIM($H82))=0,$I82="",LEN(TRIM($J82))=0),"Incompleto",IF(NOT(ISNUMBER($C82)),"Data inválida",IF($C82&gt;'Resumo'!$B$3,"Data futura",IF(AND(OR($D82="Classificação adotada",$D82="Alteração de NCM"),$F82=""),"NCM resultante ausente","OK")))))</f>
        <v/>
      </c>
      <c r="M82" s="25">
        <f>IF($B82="","",IF(OR(NOT(ISNUMBER($C82)),$K82&lt;&gt;"OK",$L82&lt;&gt;"OK"),"",IF($C82=SUMPRODUCT(MAX(IFERROR(($B$6:$B$305=$B82)*$C$6:$C$305,0))),"Sim","Não")))</f>
        <v/>
      </c>
      <c r="O82">
        <f>IF(ROW()&gt;155,"",IF('Matriz NCM'!A82="","",'Matriz NCM'!A82))</f>
        <v/>
      </c>
    </row>
    <row r="83" ht="22" customHeight="1">
      <c r="A83" s="20" t="n"/>
      <c r="B83" s="20" t="n"/>
      <c r="C83" s="22" t="n"/>
      <c r="D83" s="21" t="n"/>
      <c r="E83" s="20" t="n"/>
      <c r="F83" s="20" t="n"/>
      <c r="G83" s="21" t="n"/>
      <c r="H83" s="21" t="n"/>
      <c r="I83" s="21" t="n"/>
      <c r="J83" s="21" t="n"/>
      <c r="K83" s="25">
        <f>IF($B83="","",IF(COUNTIF('Matriz NCM'!$A$6:$A$155,$B83)=1,"OK","SKU ausente ou duplicado"))</f>
        <v/>
      </c>
      <c r="L83" s="25">
        <f>IF($B83="","",IF(OR($A83="",$C83="",$D83="",$G83="",LEN(TRIM($H83))=0,$I83="",LEN(TRIM($J83))=0),"Incompleto",IF(NOT(ISNUMBER($C83)),"Data inválida",IF($C83&gt;'Resumo'!$B$3,"Data futura",IF(AND(OR($D83="Classificação adotada",$D83="Alteração de NCM"),$F83=""),"NCM resultante ausente","OK")))))</f>
        <v/>
      </c>
      <c r="M83" s="25">
        <f>IF($B83="","",IF(OR(NOT(ISNUMBER($C83)),$K83&lt;&gt;"OK",$L83&lt;&gt;"OK"),"",IF($C83=SUMPRODUCT(MAX(IFERROR(($B$6:$B$305=$B83)*$C$6:$C$305,0))),"Sim","Não")))</f>
        <v/>
      </c>
      <c r="O83">
        <f>IF(ROW()&gt;155,"",IF('Matriz NCM'!A83="","",'Matriz NCM'!A83))</f>
        <v/>
      </c>
    </row>
    <row r="84" ht="22" customHeight="1">
      <c r="A84" s="20" t="n"/>
      <c r="B84" s="20" t="n"/>
      <c r="C84" s="22" t="n"/>
      <c r="D84" s="21" t="n"/>
      <c r="E84" s="20" t="n"/>
      <c r="F84" s="20" t="n"/>
      <c r="G84" s="21" t="n"/>
      <c r="H84" s="21" t="n"/>
      <c r="I84" s="21" t="n"/>
      <c r="J84" s="21" t="n"/>
      <c r="K84" s="25">
        <f>IF($B84="","",IF(COUNTIF('Matriz NCM'!$A$6:$A$155,$B84)=1,"OK","SKU ausente ou duplicado"))</f>
        <v/>
      </c>
      <c r="L84" s="25">
        <f>IF($B84="","",IF(OR($A84="",$C84="",$D84="",$G84="",LEN(TRIM($H84))=0,$I84="",LEN(TRIM($J84))=0),"Incompleto",IF(NOT(ISNUMBER($C84)),"Data inválida",IF($C84&gt;'Resumo'!$B$3,"Data futura",IF(AND(OR($D84="Classificação adotada",$D84="Alteração de NCM"),$F84=""),"NCM resultante ausente","OK")))))</f>
        <v/>
      </c>
      <c r="M84" s="25">
        <f>IF($B84="","",IF(OR(NOT(ISNUMBER($C84)),$K84&lt;&gt;"OK",$L84&lt;&gt;"OK"),"",IF($C84=SUMPRODUCT(MAX(IFERROR(($B$6:$B$305=$B84)*$C$6:$C$305,0))),"Sim","Não")))</f>
        <v/>
      </c>
      <c r="O84">
        <f>IF(ROW()&gt;155,"",IF('Matriz NCM'!A84="","",'Matriz NCM'!A84))</f>
        <v/>
      </c>
    </row>
    <row r="85" ht="22" customHeight="1">
      <c r="A85" s="20" t="n"/>
      <c r="B85" s="20" t="n"/>
      <c r="C85" s="22" t="n"/>
      <c r="D85" s="21" t="n"/>
      <c r="E85" s="20" t="n"/>
      <c r="F85" s="20" t="n"/>
      <c r="G85" s="21" t="n"/>
      <c r="H85" s="21" t="n"/>
      <c r="I85" s="21" t="n"/>
      <c r="J85" s="21" t="n"/>
      <c r="K85" s="25">
        <f>IF($B85="","",IF(COUNTIF('Matriz NCM'!$A$6:$A$155,$B85)=1,"OK","SKU ausente ou duplicado"))</f>
        <v/>
      </c>
      <c r="L85" s="25">
        <f>IF($B85="","",IF(OR($A85="",$C85="",$D85="",$G85="",LEN(TRIM($H85))=0,$I85="",LEN(TRIM($J85))=0),"Incompleto",IF(NOT(ISNUMBER($C85)),"Data inválida",IF($C85&gt;'Resumo'!$B$3,"Data futura",IF(AND(OR($D85="Classificação adotada",$D85="Alteração de NCM"),$F85=""),"NCM resultante ausente","OK")))))</f>
        <v/>
      </c>
      <c r="M85" s="25">
        <f>IF($B85="","",IF(OR(NOT(ISNUMBER($C85)),$K85&lt;&gt;"OK",$L85&lt;&gt;"OK"),"",IF($C85=SUMPRODUCT(MAX(IFERROR(($B$6:$B$305=$B85)*$C$6:$C$305,0))),"Sim","Não")))</f>
        <v/>
      </c>
      <c r="O85">
        <f>IF(ROW()&gt;155,"",IF('Matriz NCM'!A85="","",'Matriz NCM'!A85))</f>
        <v/>
      </c>
    </row>
    <row r="86" ht="22" customHeight="1">
      <c r="A86" s="20" t="n"/>
      <c r="B86" s="20" t="n"/>
      <c r="C86" s="22" t="n"/>
      <c r="D86" s="21" t="n"/>
      <c r="E86" s="20" t="n"/>
      <c r="F86" s="20" t="n"/>
      <c r="G86" s="21" t="n"/>
      <c r="H86" s="21" t="n"/>
      <c r="I86" s="21" t="n"/>
      <c r="J86" s="21" t="n"/>
      <c r="K86" s="25">
        <f>IF($B86="","",IF(COUNTIF('Matriz NCM'!$A$6:$A$155,$B86)=1,"OK","SKU ausente ou duplicado"))</f>
        <v/>
      </c>
      <c r="L86" s="25">
        <f>IF($B86="","",IF(OR($A86="",$C86="",$D86="",$G86="",LEN(TRIM($H86))=0,$I86="",LEN(TRIM($J86))=0),"Incompleto",IF(NOT(ISNUMBER($C86)),"Data inválida",IF($C86&gt;'Resumo'!$B$3,"Data futura",IF(AND(OR($D86="Classificação adotada",$D86="Alteração de NCM"),$F86=""),"NCM resultante ausente","OK")))))</f>
        <v/>
      </c>
      <c r="M86" s="25">
        <f>IF($B86="","",IF(OR(NOT(ISNUMBER($C86)),$K86&lt;&gt;"OK",$L86&lt;&gt;"OK"),"",IF($C86=SUMPRODUCT(MAX(IFERROR(($B$6:$B$305=$B86)*$C$6:$C$305,0))),"Sim","Não")))</f>
        <v/>
      </c>
      <c r="O86">
        <f>IF(ROW()&gt;155,"",IF('Matriz NCM'!A86="","",'Matriz NCM'!A86))</f>
        <v/>
      </c>
    </row>
    <row r="87" ht="22" customHeight="1">
      <c r="A87" s="20" t="n"/>
      <c r="B87" s="20" t="n"/>
      <c r="C87" s="22" t="n"/>
      <c r="D87" s="21" t="n"/>
      <c r="E87" s="20" t="n"/>
      <c r="F87" s="20" t="n"/>
      <c r="G87" s="21" t="n"/>
      <c r="H87" s="21" t="n"/>
      <c r="I87" s="21" t="n"/>
      <c r="J87" s="21" t="n"/>
      <c r="K87" s="25">
        <f>IF($B87="","",IF(COUNTIF('Matriz NCM'!$A$6:$A$155,$B87)=1,"OK","SKU ausente ou duplicado"))</f>
        <v/>
      </c>
      <c r="L87" s="25">
        <f>IF($B87="","",IF(OR($A87="",$C87="",$D87="",$G87="",LEN(TRIM($H87))=0,$I87="",LEN(TRIM($J87))=0),"Incompleto",IF(NOT(ISNUMBER($C87)),"Data inválida",IF($C87&gt;'Resumo'!$B$3,"Data futura",IF(AND(OR($D87="Classificação adotada",$D87="Alteração de NCM"),$F87=""),"NCM resultante ausente","OK")))))</f>
        <v/>
      </c>
      <c r="M87" s="25">
        <f>IF($B87="","",IF(OR(NOT(ISNUMBER($C87)),$K87&lt;&gt;"OK",$L87&lt;&gt;"OK"),"",IF($C87=SUMPRODUCT(MAX(IFERROR(($B$6:$B$305=$B87)*$C$6:$C$305,0))),"Sim","Não")))</f>
        <v/>
      </c>
      <c r="O87">
        <f>IF(ROW()&gt;155,"",IF('Matriz NCM'!A87="","",'Matriz NCM'!A87))</f>
        <v/>
      </c>
    </row>
    <row r="88" ht="22" customHeight="1">
      <c r="A88" s="20" t="n"/>
      <c r="B88" s="20" t="n"/>
      <c r="C88" s="22" t="n"/>
      <c r="D88" s="21" t="n"/>
      <c r="E88" s="20" t="n"/>
      <c r="F88" s="20" t="n"/>
      <c r="G88" s="21" t="n"/>
      <c r="H88" s="21" t="n"/>
      <c r="I88" s="21" t="n"/>
      <c r="J88" s="21" t="n"/>
      <c r="K88" s="25">
        <f>IF($B88="","",IF(COUNTIF('Matriz NCM'!$A$6:$A$155,$B88)=1,"OK","SKU ausente ou duplicado"))</f>
        <v/>
      </c>
      <c r="L88" s="25">
        <f>IF($B88="","",IF(OR($A88="",$C88="",$D88="",$G88="",LEN(TRIM($H88))=0,$I88="",LEN(TRIM($J88))=0),"Incompleto",IF(NOT(ISNUMBER($C88)),"Data inválida",IF($C88&gt;'Resumo'!$B$3,"Data futura",IF(AND(OR($D88="Classificação adotada",$D88="Alteração de NCM"),$F88=""),"NCM resultante ausente","OK")))))</f>
        <v/>
      </c>
      <c r="M88" s="25">
        <f>IF($B88="","",IF(OR(NOT(ISNUMBER($C88)),$K88&lt;&gt;"OK",$L88&lt;&gt;"OK"),"",IF($C88=SUMPRODUCT(MAX(IFERROR(($B$6:$B$305=$B88)*$C$6:$C$305,0))),"Sim","Não")))</f>
        <v/>
      </c>
      <c r="O88">
        <f>IF(ROW()&gt;155,"",IF('Matriz NCM'!A88="","",'Matriz NCM'!A88))</f>
        <v/>
      </c>
    </row>
    <row r="89" ht="22" customHeight="1">
      <c r="A89" s="20" t="n"/>
      <c r="B89" s="20" t="n"/>
      <c r="C89" s="22" t="n"/>
      <c r="D89" s="21" t="n"/>
      <c r="E89" s="20" t="n"/>
      <c r="F89" s="20" t="n"/>
      <c r="G89" s="21" t="n"/>
      <c r="H89" s="21" t="n"/>
      <c r="I89" s="21" t="n"/>
      <c r="J89" s="21" t="n"/>
      <c r="K89" s="25">
        <f>IF($B89="","",IF(COUNTIF('Matriz NCM'!$A$6:$A$155,$B89)=1,"OK","SKU ausente ou duplicado"))</f>
        <v/>
      </c>
      <c r="L89" s="25">
        <f>IF($B89="","",IF(OR($A89="",$C89="",$D89="",$G89="",LEN(TRIM($H89))=0,$I89="",LEN(TRIM($J89))=0),"Incompleto",IF(NOT(ISNUMBER($C89)),"Data inválida",IF($C89&gt;'Resumo'!$B$3,"Data futura",IF(AND(OR($D89="Classificação adotada",$D89="Alteração de NCM"),$F89=""),"NCM resultante ausente","OK")))))</f>
        <v/>
      </c>
      <c r="M89" s="25">
        <f>IF($B89="","",IF(OR(NOT(ISNUMBER($C89)),$K89&lt;&gt;"OK",$L89&lt;&gt;"OK"),"",IF($C89=SUMPRODUCT(MAX(IFERROR(($B$6:$B$305=$B89)*$C$6:$C$305,0))),"Sim","Não")))</f>
        <v/>
      </c>
      <c r="O89">
        <f>IF(ROW()&gt;155,"",IF('Matriz NCM'!A89="","",'Matriz NCM'!A89))</f>
        <v/>
      </c>
    </row>
    <row r="90" ht="22" customHeight="1">
      <c r="A90" s="20" t="n"/>
      <c r="B90" s="20" t="n"/>
      <c r="C90" s="22" t="n"/>
      <c r="D90" s="21" t="n"/>
      <c r="E90" s="20" t="n"/>
      <c r="F90" s="20" t="n"/>
      <c r="G90" s="21" t="n"/>
      <c r="H90" s="21" t="n"/>
      <c r="I90" s="21" t="n"/>
      <c r="J90" s="21" t="n"/>
      <c r="K90" s="25">
        <f>IF($B90="","",IF(COUNTIF('Matriz NCM'!$A$6:$A$155,$B90)=1,"OK","SKU ausente ou duplicado"))</f>
        <v/>
      </c>
      <c r="L90" s="25">
        <f>IF($B90="","",IF(OR($A90="",$C90="",$D90="",$G90="",LEN(TRIM($H90))=0,$I90="",LEN(TRIM($J90))=0),"Incompleto",IF(NOT(ISNUMBER($C90)),"Data inválida",IF($C90&gt;'Resumo'!$B$3,"Data futura",IF(AND(OR($D90="Classificação adotada",$D90="Alteração de NCM"),$F90=""),"NCM resultante ausente","OK")))))</f>
        <v/>
      </c>
      <c r="M90" s="25">
        <f>IF($B90="","",IF(OR(NOT(ISNUMBER($C90)),$K90&lt;&gt;"OK",$L90&lt;&gt;"OK"),"",IF($C90=SUMPRODUCT(MAX(IFERROR(($B$6:$B$305=$B90)*$C$6:$C$305,0))),"Sim","Não")))</f>
        <v/>
      </c>
      <c r="O90">
        <f>IF(ROW()&gt;155,"",IF('Matriz NCM'!A90="","",'Matriz NCM'!A90))</f>
        <v/>
      </c>
    </row>
    <row r="91" ht="22" customHeight="1">
      <c r="A91" s="20" t="n"/>
      <c r="B91" s="20" t="n"/>
      <c r="C91" s="22" t="n"/>
      <c r="D91" s="21" t="n"/>
      <c r="E91" s="20" t="n"/>
      <c r="F91" s="20" t="n"/>
      <c r="G91" s="21" t="n"/>
      <c r="H91" s="21" t="n"/>
      <c r="I91" s="21" t="n"/>
      <c r="J91" s="21" t="n"/>
      <c r="K91" s="25">
        <f>IF($B91="","",IF(COUNTIF('Matriz NCM'!$A$6:$A$155,$B91)=1,"OK","SKU ausente ou duplicado"))</f>
        <v/>
      </c>
      <c r="L91" s="25">
        <f>IF($B91="","",IF(OR($A91="",$C91="",$D91="",$G91="",LEN(TRIM($H91))=0,$I91="",LEN(TRIM($J91))=0),"Incompleto",IF(NOT(ISNUMBER($C91)),"Data inválida",IF($C91&gt;'Resumo'!$B$3,"Data futura",IF(AND(OR($D91="Classificação adotada",$D91="Alteração de NCM"),$F91=""),"NCM resultante ausente","OK")))))</f>
        <v/>
      </c>
      <c r="M91" s="25">
        <f>IF($B91="","",IF(OR(NOT(ISNUMBER($C91)),$K91&lt;&gt;"OK",$L91&lt;&gt;"OK"),"",IF($C91=SUMPRODUCT(MAX(IFERROR(($B$6:$B$305=$B91)*$C$6:$C$305,0))),"Sim","Não")))</f>
        <v/>
      </c>
      <c r="O91">
        <f>IF(ROW()&gt;155,"",IF('Matriz NCM'!A91="","",'Matriz NCM'!A91))</f>
        <v/>
      </c>
    </row>
    <row r="92" ht="22" customHeight="1">
      <c r="A92" s="20" t="n"/>
      <c r="B92" s="20" t="n"/>
      <c r="C92" s="22" t="n"/>
      <c r="D92" s="21" t="n"/>
      <c r="E92" s="20" t="n"/>
      <c r="F92" s="20" t="n"/>
      <c r="G92" s="21" t="n"/>
      <c r="H92" s="21" t="n"/>
      <c r="I92" s="21" t="n"/>
      <c r="J92" s="21" t="n"/>
      <c r="K92" s="25">
        <f>IF($B92="","",IF(COUNTIF('Matriz NCM'!$A$6:$A$155,$B92)=1,"OK","SKU ausente ou duplicado"))</f>
        <v/>
      </c>
      <c r="L92" s="25">
        <f>IF($B92="","",IF(OR($A92="",$C92="",$D92="",$G92="",LEN(TRIM($H92))=0,$I92="",LEN(TRIM($J92))=0),"Incompleto",IF(NOT(ISNUMBER($C92)),"Data inválida",IF($C92&gt;'Resumo'!$B$3,"Data futura",IF(AND(OR($D92="Classificação adotada",$D92="Alteração de NCM"),$F92=""),"NCM resultante ausente","OK")))))</f>
        <v/>
      </c>
      <c r="M92" s="25">
        <f>IF($B92="","",IF(OR(NOT(ISNUMBER($C92)),$K92&lt;&gt;"OK",$L92&lt;&gt;"OK"),"",IF($C92=SUMPRODUCT(MAX(IFERROR(($B$6:$B$305=$B92)*$C$6:$C$305,0))),"Sim","Não")))</f>
        <v/>
      </c>
      <c r="O92">
        <f>IF(ROW()&gt;155,"",IF('Matriz NCM'!A92="","",'Matriz NCM'!A92))</f>
        <v/>
      </c>
    </row>
    <row r="93" ht="22" customHeight="1">
      <c r="A93" s="20" t="n"/>
      <c r="B93" s="20" t="n"/>
      <c r="C93" s="22" t="n"/>
      <c r="D93" s="21" t="n"/>
      <c r="E93" s="20" t="n"/>
      <c r="F93" s="20" t="n"/>
      <c r="G93" s="21" t="n"/>
      <c r="H93" s="21" t="n"/>
      <c r="I93" s="21" t="n"/>
      <c r="J93" s="21" t="n"/>
      <c r="K93" s="25">
        <f>IF($B93="","",IF(COUNTIF('Matriz NCM'!$A$6:$A$155,$B93)=1,"OK","SKU ausente ou duplicado"))</f>
        <v/>
      </c>
      <c r="L93" s="25">
        <f>IF($B93="","",IF(OR($A93="",$C93="",$D93="",$G93="",LEN(TRIM($H93))=0,$I93="",LEN(TRIM($J93))=0),"Incompleto",IF(NOT(ISNUMBER($C93)),"Data inválida",IF($C93&gt;'Resumo'!$B$3,"Data futura",IF(AND(OR($D93="Classificação adotada",$D93="Alteração de NCM"),$F93=""),"NCM resultante ausente","OK")))))</f>
        <v/>
      </c>
      <c r="M93" s="25">
        <f>IF($B93="","",IF(OR(NOT(ISNUMBER($C93)),$K93&lt;&gt;"OK",$L93&lt;&gt;"OK"),"",IF($C93=SUMPRODUCT(MAX(IFERROR(($B$6:$B$305=$B93)*$C$6:$C$305,0))),"Sim","Não")))</f>
        <v/>
      </c>
      <c r="O93">
        <f>IF(ROW()&gt;155,"",IF('Matriz NCM'!A93="","",'Matriz NCM'!A93))</f>
        <v/>
      </c>
    </row>
    <row r="94" ht="22" customHeight="1">
      <c r="A94" s="20" t="n"/>
      <c r="B94" s="20" t="n"/>
      <c r="C94" s="22" t="n"/>
      <c r="D94" s="21" t="n"/>
      <c r="E94" s="20" t="n"/>
      <c r="F94" s="20" t="n"/>
      <c r="G94" s="21" t="n"/>
      <c r="H94" s="21" t="n"/>
      <c r="I94" s="21" t="n"/>
      <c r="J94" s="21" t="n"/>
      <c r="K94" s="25">
        <f>IF($B94="","",IF(COUNTIF('Matriz NCM'!$A$6:$A$155,$B94)=1,"OK","SKU ausente ou duplicado"))</f>
        <v/>
      </c>
      <c r="L94" s="25">
        <f>IF($B94="","",IF(OR($A94="",$C94="",$D94="",$G94="",LEN(TRIM($H94))=0,$I94="",LEN(TRIM($J94))=0),"Incompleto",IF(NOT(ISNUMBER($C94)),"Data inválida",IF($C94&gt;'Resumo'!$B$3,"Data futura",IF(AND(OR($D94="Classificação adotada",$D94="Alteração de NCM"),$F94=""),"NCM resultante ausente","OK")))))</f>
        <v/>
      </c>
      <c r="M94" s="25">
        <f>IF($B94="","",IF(OR(NOT(ISNUMBER($C94)),$K94&lt;&gt;"OK",$L94&lt;&gt;"OK"),"",IF($C94=SUMPRODUCT(MAX(IFERROR(($B$6:$B$305=$B94)*$C$6:$C$305,0))),"Sim","Não")))</f>
        <v/>
      </c>
      <c r="O94">
        <f>IF(ROW()&gt;155,"",IF('Matriz NCM'!A94="","",'Matriz NCM'!A94))</f>
        <v/>
      </c>
    </row>
    <row r="95" ht="22" customHeight="1">
      <c r="A95" s="20" t="n"/>
      <c r="B95" s="20" t="n"/>
      <c r="C95" s="22" t="n"/>
      <c r="D95" s="21" t="n"/>
      <c r="E95" s="20" t="n"/>
      <c r="F95" s="20" t="n"/>
      <c r="G95" s="21" t="n"/>
      <c r="H95" s="21" t="n"/>
      <c r="I95" s="21" t="n"/>
      <c r="J95" s="21" t="n"/>
      <c r="K95" s="25">
        <f>IF($B95="","",IF(COUNTIF('Matriz NCM'!$A$6:$A$155,$B95)=1,"OK","SKU ausente ou duplicado"))</f>
        <v/>
      </c>
      <c r="L95" s="25">
        <f>IF($B95="","",IF(OR($A95="",$C95="",$D95="",$G95="",LEN(TRIM($H95))=0,$I95="",LEN(TRIM($J95))=0),"Incompleto",IF(NOT(ISNUMBER($C95)),"Data inválida",IF($C95&gt;'Resumo'!$B$3,"Data futura",IF(AND(OR($D95="Classificação adotada",$D95="Alteração de NCM"),$F95=""),"NCM resultante ausente","OK")))))</f>
        <v/>
      </c>
      <c r="M95" s="25">
        <f>IF($B95="","",IF(OR(NOT(ISNUMBER($C95)),$K95&lt;&gt;"OK",$L95&lt;&gt;"OK"),"",IF($C95=SUMPRODUCT(MAX(IFERROR(($B$6:$B$305=$B95)*$C$6:$C$305,0))),"Sim","Não")))</f>
        <v/>
      </c>
      <c r="O95">
        <f>IF(ROW()&gt;155,"",IF('Matriz NCM'!A95="","",'Matriz NCM'!A95))</f>
        <v/>
      </c>
    </row>
    <row r="96" ht="22" customHeight="1">
      <c r="A96" s="20" t="n"/>
      <c r="B96" s="20" t="n"/>
      <c r="C96" s="22" t="n"/>
      <c r="D96" s="21" t="n"/>
      <c r="E96" s="20" t="n"/>
      <c r="F96" s="20" t="n"/>
      <c r="G96" s="21" t="n"/>
      <c r="H96" s="21" t="n"/>
      <c r="I96" s="21" t="n"/>
      <c r="J96" s="21" t="n"/>
      <c r="K96" s="25">
        <f>IF($B96="","",IF(COUNTIF('Matriz NCM'!$A$6:$A$155,$B96)=1,"OK","SKU ausente ou duplicado"))</f>
        <v/>
      </c>
      <c r="L96" s="25">
        <f>IF($B96="","",IF(OR($A96="",$C96="",$D96="",$G96="",LEN(TRIM($H96))=0,$I96="",LEN(TRIM($J96))=0),"Incompleto",IF(NOT(ISNUMBER($C96)),"Data inválida",IF($C96&gt;'Resumo'!$B$3,"Data futura",IF(AND(OR($D96="Classificação adotada",$D96="Alteração de NCM"),$F96=""),"NCM resultante ausente","OK")))))</f>
        <v/>
      </c>
      <c r="M96" s="25">
        <f>IF($B96="","",IF(OR(NOT(ISNUMBER($C96)),$K96&lt;&gt;"OK",$L96&lt;&gt;"OK"),"",IF($C96=SUMPRODUCT(MAX(IFERROR(($B$6:$B$305=$B96)*$C$6:$C$305,0))),"Sim","Não")))</f>
        <v/>
      </c>
      <c r="O96">
        <f>IF(ROW()&gt;155,"",IF('Matriz NCM'!A96="","",'Matriz NCM'!A96))</f>
        <v/>
      </c>
    </row>
    <row r="97" ht="22" customHeight="1">
      <c r="A97" s="20" t="n"/>
      <c r="B97" s="20" t="n"/>
      <c r="C97" s="22" t="n"/>
      <c r="D97" s="21" t="n"/>
      <c r="E97" s="20" t="n"/>
      <c r="F97" s="20" t="n"/>
      <c r="G97" s="21" t="n"/>
      <c r="H97" s="21" t="n"/>
      <c r="I97" s="21" t="n"/>
      <c r="J97" s="21" t="n"/>
      <c r="K97" s="25">
        <f>IF($B97="","",IF(COUNTIF('Matriz NCM'!$A$6:$A$155,$B97)=1,"OK","SKU ausente ou duplicado"))</f>
        <v/>
      </c>
      <c r="L97" s="25">
        <f>IF($B97="","",IF(OR($A97="",$C97="",$D97="",$G97="",LEN(TRIM($H97))=0,$I97="",LEN(TRIM($J97))=0),"Incompleto",IF(NOT(ISNUMBER($C97)),"Data inválida",IF($C97&gt;'Resumo'!$B$3,"Data futura",IF(AND(OR($D97="Classificação adotada",$D97="Alteração de NCM"),$F97=""),"NCM resultante ausente","OK")))))</f>
        <v/>
      </c>
      <c r="M97" s="25">
        <f>IF($B97="","",IF(OR(NOT(ISNUMBER($C97)),$K97&lt;&gt;"OK",$L97&lt;&gt;"OK"),"",IF($C97=SUMPRODUCT(MAX(IFERROR(($B$6:$B$305=$B97)*$C$6:$C$305,0))),"Sim","Não")))</f>
        <v/>
      </c>
      <c r="O97">
        <f>IF(ROW()&gt;155,"",IF('Matriz NCM'!A97="","",'Matriz NCM'!A97))</f>
        <v/>
      </c>
    </row>
    <row r="98" ht="22" customHeight="1">
      <c r="A98" s="20" t="n"/>
      <c r="B98" s="20" t="n"/>
      <c r="C98" s="22" t="n"/>
      <c r="D98" s="21" t="n"/>
      <c r="E98" s="20" t="n"/>
      <c r="F98" s="20" t="n"/>
      <c r="G98" s="21" t="n"/>
      <c r="H98" s="21" t="n"/>
      <c r="I98" s="21" t="n"/>
      <c r="J98" s="21" t="n"/>
      <c r="K98" s="25">
        <f>IF($B98="","",IF(COUNTIF('Matriz NCM'!$A$6:$A$155,$B98)=1,"OK","SKU ausente ou duplicado"))</f>
        <v/>
      </c>
      <c r="L98" s="25">
        <f>IF($B98="","",IF(OR($A98="",$C98="",$D98="",$G98="",LEN(TRIM($H98))=0,$I98="",LEN(TRIM($J98))=0),"Incompleto",IF(NOT(ISNUMBER($C98)),"Data inválida",IF($C98&gt;'Resumo'!$B$3,"Data futura",IF(AND(OR($D98="Classificação adotada",$D98="Alteração de NCM"),$F98=""),"NCM resultante ausente","OK")))))</f>
        <v/>
      </c>
      <c r="M98" s="25">
        <f>IF($B98="","",IF(OR(NOT(ISNUMBER($C98)),$K98&lt;&gt;"OK",$L98&lt;&gt;"OK"),"",IF($C98=SUMPRODUCT(MAX(IFERROR(($B$6:$B$305=$B98)*$C$6:$C$305,0))),"Sim","Não")))</f>
        <v/>
      </c>
      <c r="O98">
        <f>IF(ROW()&gt;155,"",IF('Matriz NCM'!A98="","",'Matriz NCM'!A98))</f>
        <v/>
      </c>
    </row>
    <row r="99" ht="22" customHeight="1">
      <c r="A99" s="20" t="n"/>
      <c r="B99" s="20" t="n"/>
      <c r="C99" s="22" t="n"/>
      <c r="D99" s="21" t="n"/>
      <c r="E99" s="20" t="n"/>
      <c r="F99" s="20" t="n"/>
      <c r="G99" s="21" t="n"/>
      <c r="H99" s="21" t="n"/>
      <c r="I99" s="21" t="n"/>
      <c r="J99" s="21" t="n"/>
      <c r="K99" s="25">
        <f>IF($B99="","",IF(COUNTIF('Matriz NCM'!$A$6:$A$155,$B99)=1,"OK","SKU ausente ou duplicado"))</f>
        <v/>
      </c>
      <c r="L99" s="25">
        <f>IF($B99="","",IF(OR($A99="",$C99="",$D99="",$G99="",LEN(TRIM($H99))=0,$I99="",LEN(TRIM($J99))=0),"Incompleto",IF(NOT(ISNUMBER($C99)),"Data inválida",IF($C99&gt;'Resumo'!$B$3,"Data futura",IF(AND(OR($D99="Classificação adotada",$D99="Alteração de NCM"),$F99=""),"NCM resultante ausente","OK")))))</f>
        <v/>
      </c>
      <c r="M99" s="25">
        <f>IF($B99="","",IF(OR(NOT(ISNUMBER($C99)),$K99&lt;&gt;"OK",$L99&lt;&gt;"OK"),"",IF($C99=SUMPRODUCT(MAX(IFERROR(($B$6:$B$305=$B99)*$C$6:$C$305,0))),"Sim","Não")))</f>
        <v/>
      </c>
      <c r="O99">
        <f>IF(ROW()&gt;155,"",IF('Matriz NCM'!A99="","",'Matriz NCM'!A99))</f>
        <v/>
      </c>
    </row>
    <row r="100" ht="22" customHeight="1">
      <c r="A100" s="20" t="n"/>
      <c r="B100" s="20" t="n"/>
      <c r="C100" s="22" t="n"/>
      <c r="D100" s="21" t="n"/>
      <c r="E100" s="20" t="n"/>
      <c r="F100" s="20" t="n"/>
      <c r="G100" s="21" t="n"/>
      <c r="H100" s="21" t="n"/>
      <c r="I100" s="21" t="n"/>
      <c r="J100" s="21" t="n"/>
      <c r="K100" s="25">
        <f>IF($B100="","",IF(COUNTIF('Matriz NCM'!$A$6:$A$155,$B100)=1,"OK","SKU ausente ou duplicado"))</f>
        <v/>
      </c>
      <c r="L100" s="25">
        <f>IF($B100="","",IF(OR($A100="",$C100="",$D100="",$G100="",LEN(TRIM($H100))=0,$I100="",LEN(TRIM($J100))=0),"Incompleto",IF(NOT(ISNUMBER($C100)),"Data inválida",IF($C100&gt;'Resumo'!$B$3,"Data futura",IF(AND(OR($D100="Classificação adotada",$D100="Alteração de NCM"),$F100=""),"NCM resultante ausente","OK")))))</f>
        <v/>
      </c>
      <c r="M100" s="25">
        <f>IF($B100="","",IF(OR(NOT(ISNUMBER($C100)),$K100&lt;&gt;"OK",$L100&lt;&gt;"OK"),"",IF($C100=SUMPRODUCT(MAX(IFERROR(($B$6:$B$305=$B100)*$C$6:$C$305,0))),"Sim","Não")))</f>
        <v/>
      </c>
      <c r="O100">
        <f>IF(ROW()&gt;155,"",IF('Matriz NCM'!A100="","",'Matriz NCM'!A100))</f>
        <v/>
      </c>
    </row>
    <row r="101" ht="22" customHeight="1">
      <c r="A101" s="20" t="n"/>
      <c r="B101" s="20" t="n"/>
      <c r="C101" s="22" t="n"/>
      <c r="D101" s="21" t="n"/>
      <c r="E101" s="20" t="n"/>
      <c r="F101" s="20" t="n"/>
      <c r="G101" s="21" t="n"/>
      <c r="H101" s="21" t="n"/>
      <c r="I101" s="21" t="n"/>
      <c r="J101" s="21" t="n"/>
      <c r="K101" s="25">
        <f>IF($B101="","",IF(COUNTIF('Matriz NCM'!$A$6:$A$155,$B101)=1,"OK","SKU ausente ou duplicado"))</f>
        <v/>
      </c>
      <c r="L101" s="25">
        <f>IF($B101="","",IF(OR($A101="",$C101="",$D101="",$G101="",LEN(TRIM($H101))=0,$I101="",LEN(TRIM($J101))=0),"Incompleto",IF(NOT(ISNUMBER($C101)),"Data inválida",IF($C101&gt;'Resumo'!$B$3,"Data futura",IF(AND(OR($D101="Classificação adotada",$D101="Alteração de NCM"),$F101=""),"NCM resultante ausente","OK")))))</f>
        <v/>
      </c>
      <c r="M101" s="25">
        <f>IF($B101="","",IF(OR(NOT(ISNUMBER($C101)),$K101&lt;&gt;"OK",$L101&lt;&gt;"OK"),"",IF($C101=SUMPRODUCT(MAX(IFERROR(($B$6:$B$305=$B101)*$C$6:$C$305,0))),"Sim","Não")))</f>
        <v/>
      </c>
      <c r="O101">
        <f>IF(ROW()&gt;155,"",IF('Matriz NCM'!A101="","",'Matriz NCM'!A101))</f>
        <v/>
      </c>
    </row>
    <row r="102" ht="22" customHeight="1">
      <c r="A102" s="20" t="n"/>
      <c r="B102" s="20" t="n"/>
      <c r="C102" s="22" t="n"/>
      <c r="D102" s="21" t="n"/>
      <c r="E102" s="20" t="n"/>
      <c r="F102" s="20" t="n"/>
      <c r="G102" s="21" t="n"/>
      <c r="H102" s="21" t="n"/>
      <c r="I102" s="21" t="n"/>
      <c r="J102" s="21" t="n"/>
      <c r="K102" s="25">
        <f>IF($B102="","",IF(COUNTIF('Matriz NCM'!$A$6:$A$155,$B102)=1,"OK","SKU ausente ou duplicado"))</f>
        <v/>
      </c>
      <c r="L102" s="25">
        <f>IF($B102="","",IF(OR($A102="",$C102="",$D102="",$G102="",LEN(TRIM($H102))=0,$I102="",LEN(TRIM($J102))=0),"Incompleto",IF(NOT(ISNUMBER($C102)),"Data inválida",IF($C102&gt;'Resumo'!$B$3,"Data futura",IF(AND(OR($D102="Classificação adotada",$D102="Alteração de NCM"),$F102=""),"NCM resultante ausente","OK")))))</f>
        <v/>
      </c>
      <c r="M102" s="25">
        <f>IF($B102="","",IF(OR(NOT(ISNUMBER($C102)),$K102&lt;&gt;"OK",$L102&lt;&gt;"OK"),"",IF($C102=SUMPRODUCT(MAX(IFERROR(($B$6:$B$305=$B102)*$C$6:$C$305,0))),"Sim","Não")))</f>
        <v/>
      </c>
      <c r="O102">
        <f>IF(ROW()&gt;155,"",IF('Matriz NCM'!A102="","",'Matriz NCM'!A102))</f>
        <v/>
      </c>
    </row>
    <row r="103" ht="22" customHeight="1">
      <c r="A103" s="20" t="n"/>
      <c r="B103" s="20" t="n"/>
      <c r="C103" s="22" t="n"/>
      <c r="D103" s="21" t="n"/>
      <c r="E103" s="20" t="n"/>
      <c r="F103" s="20" t="n"/>
      <c r="G103" s="21" t="n"/>
      <c r="H103" s="21" t="n"/>
      <c r="I103" s="21" t="n"/>
      <c r="J103" s="21" t="n"/>
      <c r="K103" s="25">
        <f>IF($B103="","",IF(COUNTIF('Matriz NCM'!$A$6:$A$155,$B103)=1,"OK","SKU ausente ou duplicado"))</f>
        <v/>
      </c>
      <c r="L103" s="25">
        <f>IF($B103="","",IF(OR($A103="",$C103="",$D103="",$G103="",LEN(TRIM($H103))=0,$I103="",LEN(TRIM($J103))=0),"Incompleto",IF(NOT(ISNUMBER($C103)),"Data inválida",IF($C103&gt;'Resumo'!$B$3,"Data futura",IF(AND(OR($D103="Classificação adotada",$D103="Alteração de NCM"),$F103=""),"NCM resultante ausente","OK")))))</f>
        <v/>
      </c>
      <c r="M103" s="25">
        <f>IF($B103="","",IF(OR(NOT(ISNUMBER($C103)),$K103&lt;&gt;"OK",$L103&lt;&gt;"OK"),"",IF($C103=SUMPRODUCT(MAX(IFERROR(($B$6:$B$305=$B103)*$C$6:$C$305,0))),"Sim","Não")))</f>
        <v/>
      </c>
      <c r="O103">
        <f>IF(ROW()&gt;155,"",IF('Matriz NCM'!A103="","",'Matriz NCM'!A103))</f>
        <v/>
      </c>
    </row>
    <row r="104" ht="22" customHeight="1">
      <c r="A104" s="20" t="n"/>
      <c r="B104" s="20" t="n"/>
      <c r="C104" s="22" t="n"/>
      <c r="D104" s="21" t="n"/>
      <c r="E104" s="20" t="n"/>
      <c r="F104" s="20" t="n"/>
      <c r="G104" s="21" t="n"/>
      <c r="H104" s="21" t="n"/>
      <c r="I104" s="21" t="n"/>
      <c r="J104" s="21" t="n"/>
      <c r="K104" s="25">
        <f>IF($B104="","",IF(COUNTIF('Matriz NCM'!$A$6:$A$155,$B104)=1,"OK","SKU ausente ou duplicado"))</f>
        <v/>
      </c>
      <c r="L104" s="25">
        <f>IF($B104="","",IF(OR($A104="",$C104="",$D104="",$G104="",LEN(TRIM($H104))=0,$I104="",LEN(TRIM($J104))=0),"Incompleto",IF(NOT(ISNUMBER($C104)),"Data inválida",IF($C104&gt;'Resumo'!$B$3,"Data futura",IF(AND(OR($D104="Classificação adotada",$D104="Alteração de NCM"),$F104=""),"NCM resultante ausente","OK")))))</f>
        <v/>
      </c>
      <c r="M104" s="25">
        <f>IF($B104="","",IF(OR(NOT(ISNUMBER($C104)),$K104&lt;&gt;"OK",$L104&lt;&gt;"OK"),"",IF($C104=SUMPRODUCT(MAX(IFERROR(($B$6:$B$305=$B104)*$C$6:$C$305,0))),"Sim","Não")))</f>
        <v/>
      </c>
      <c r="O104">
        <f>IF(ROW()&gt;155,"",IF('Matriz NCM'!A104="","",'Matriz NCM'!A104))</f>
        <v/>
      </c>
    </row>
    <row r="105" ht="22" customHeight="1">
      <c r="A105" s="20" t="n"/>
      <c r="B105" s="20" t="n"/>
      <c r="C105" s="22" t="n"/>
      <c r="D105" s="21" t="n"/>
      <c r="E105" s="20" t="n"/>
      <c r="F105" s="20" t="n"/>
      <c r="G105" s="21" t="n"/>
      <c r="H105" s="21" t="n"/>
      <c r="I105" s="21" t="n"/>
      <c r="J105" s="21" t="n"/>
      <c r="K105" s="25">
        <f>IF($B105="","",IF(COUNTIF('Matriz NCM'!$A$6:$A$155,$B105)=1,"OK","SKU ausente ou duplicado"))</f>
        <v/>
      </c>
      <c r="L105" s="25">
        <f>IF($B105="","",IF(OR($A105="",$C105="",$D105="",$G105="",LEN(TRIM($H105))=0,$I105="",LEN(TRIM($J105))=0),"Incompleto",IF(NOT(ISNUMBER($C105)),"Data inválida",IF($C105&gt;'Resumo'!$B$3,"Data futura",IF(AND(OR($D105="Classificação adotada",$D105="Alteração de NCM"),$F105=""),"NCM resultante ausente","OK")))))</f>
        <v/>
      </c>
      <c r="M105" s="25">
        <f>IF($B105="","",IF(OR(NOT(ISNUMBER($C105)),$K105&lt;&gt;"OK",$L105&lt;&gt;"OK"),"",IF($C105=SUMPRODUCT(MAX(IFERROR(($B$6:$B$305=$B105)*$C$6:$C$305,0))),"Sim","Não")))</f>
        <v/>
      </c>
      <c r="O105">
        <f>IF(ROW()&gt;155,"",IF('Matriz NCM'!A105="","",'Matriz NCM'!A105))</f>
        <v/>
      </c>
    </row>
    <row r="106" ht="22" customHeight="1">
      <c r="A106" s="20" t="n"/>
      <c r="B106" s="20" t="n"/>
      <c r="C106" s="22" t="n"/>
      <c r="D106" s="21" t="n"/>
      <c r="E106" s="20" t="n"/>
      <c r="F106" s="20" t="n"/>
      <c r="G106" s="21" t="n"/>
      <c r="H106" s="21" t="n"/>
      <c r="I106" s="21" t="n"/>
      <c r="J106" s="21" t="n"/>
      <c r="K106" s="25">
        <f>IF($B106="","",IF(COUNTIF('Matriz NCM'!$A$6:$A$155,$B106)=1,"OK","SKU ausente ou duplicado"))</f>
        <v/>
      </c>
      <c r="L106" s="25">
        <f>IF($B106="","",IF(OR($A106="",$C106="",$D106="",$G106="",LEN(TRIM($H106))=0,$I106="",LEN(TRIM($J106))=0),"Incompleto",IF(NOT(ISNUMBER($C106)),"Data inválida",IF($C106&gt;'Resumo'!$B$3,"Data futura",IF(AND(OR($D106="Classificação adotada",$D106="Alteração de NCM"),$F106=""),"NCM resultante ausente","OK")))))</f>
        <v/>
      </c>
      <c r="M106" s="25">
        <f>IF($B106="","",IF(OR(NOT(ISNUMBER($C106)),$K106&lt;&gt;"OK",$L106&lt;&gt;"OK"),"",IF($C106=SUMPRODUCT(MAX(IFERROR(($B$6:$B$305=$B106)*$C$6:$C$305,0))),"Sim","Não")))</f>
        <v/>
      </c>
      <c r="O106">
        <f>IF(ROW()&gt;155,"",IF('Matriz NCM'!A106="","",'Matriz NCM'!A106))</f>
        <v/>
      </c>
    </row>
    <row r="107" ht="22" customHeight="1">
      <c r="A107" s="20" t="n"/>
      <c r="B107" s="20" t="n"/>
      <c r="C107" s="22" t="n"/>
      <c r="D107" s="21" t="n"/>
      <c r="E107" s="20" t="n"/>
      <c r="F107" s="20" t="n"/>
      <c r="G107" s="21" t="n"/>
      <c r="H107" s="21" t="n"/>
      <c r="I107" s="21" t="n"/>
      <c r="J107" s="21" t="n"/>
      <c r="K107" s="25">
        <f>IF($B107="","",IF(COUNTIF('Matriz NCM'!$A$6:$A$155,$B107)=1,"OK","SKU ausente ou duplicado"))</f>
        <v/>
      </c>
      <c r="L107" s="25">
        <f>IF($B107="","",IF(OR($A107="",$C107="",$D107="",$G107="",LEN(TRIM($H107))=0,$I107="",LEN(TRIM($J107))=0),"Incompleto",IF(NOT(ISNUMBER($C107)),"Data inválida",IF($C107&gt;'Resumo'!$B$3,"Data futura",IF(AND(OR($D107="Classificação adotada",$D107="Alteração de NCM"),$F107=""),"NCM resultante ausente","OK")))))</f>
        <v/>
      </c>
      <c r="M107" s="25">
        <f>IF($B107="","",IF(OR(NOT(ISNUMBER($C107)),$K107&lt;&gt;"OK",$L107&lt;&gt;"OK"),"",IF($C107=SUMPRODUCT(MAX(IFERROR(($B$6:$B$305=$B107)*$C$6:$C$305,0))),"Sim","Não")))</f>
        <v/>
      </c>
      <c r="O107">
        <f>IF(ROW()&gt;155,"",IF('Matriz NCM'!A107="","",'Matriz NCM'!A107))</f>
        <v/>
      </c>
    </row>
    <row r="108" ht="22" customHeight="1">
      <c r="A108" s="20" t="n"/>
      <c r="B108" s="20" t="n"/>
      <c r="C108" s="22" t="n"/>
      <c r="D108" s="21" t="n"/>
      <c r="E108" s="20" t="n"/>
      <c r="F108" s="20" t="n"/>
      <c r="G108" s="21" t="n"/>
      <c r="H108" s="21" t="n"/>
      <c r="I108" s="21" t="n"/>
      <c r="J108" s="21" t="n"/>
      <c r="K108" s="25">
        <f>IF($B108="","",IF(COUNTIF('Matriz NCM'!$A$6:$A$155,$B108)=1,"OK","SKU ausente ou duplicado"))</f>
        <v/>
      </c>
      <c r="L108" s="25">
        <f>IF($B108="","",IF(OR($A108="",$C108="",$D108="",$G108="",LEN(TRIM($H108))=0,$I108="",LEN(TRIM($J108))=0),"Incompleto",IF(NOT(ISNUMBER($C108)),"Data inválida",IF($C108&gt;'Resumo'!$B$3,"Data futura",IF(AND(OR($D108="Classificação adotada",$D108="Alteração de NCM"),$F108=""),"NCM resultante ausente","OK")))))</f>
        <v/>
      </c>
      <c r="M108" s="25">
        <f>IF($B108="","",IF(OR(NOT(ISNUMBER($C108)),$K108&lt;&gt;"OK",$L108&lt;&gt;"OK"),"",IF($C108=SUMPRODUCT(MAX(IFERROR(($B$6:$B$305=$B108)*$C$6:$C$305,0))),"Sim","Não")))</f>
        <v/>
      </c>
      <c r="O108">
        <f>IF(ROW()&gt;155,"",IF('Matriz NCM'!A108="","",'Matriz NCM'!A108))</f>
        <v/>
      </c>
    </row>
    <row r="109" ht="22" customHeight="1">
      <c r="A109" s="20" t="n"/>
      <c r="B109" s="20" t="n"/>
      <c r="C109" s="22" t="n"/>
      <c r="D109" s="21" t="n"/>
      <c r="E109" s="20" t="n"/>
      <c r="F109" s="20" t="n"/>
      <c r="G109" s="21" t="n"/>
      <c r="H109" s="21" t="n"/>
      <c r="I109" s="21" t="n"/>
      <c r="J109" s="21" t="n"/>
      <c r="K109" s="25">
        <f>IF($B109="","",IF(COUNTIF('Matriz NCM'!$A$6:$A$155,$B109)=1,"OK","SKU ausente ou duplicado"))</f>
        <v/>
      </c>
      <c r="L109" s="25">
        <f>IF($B109="","",IF(OR($A109="",$C109="",$D109="",$G109="",LEN(TRIM($H109))=0,$I109="",LEN(TRIM($J109))=0),"Incompleto",IF(NOT(ISNUMBER($C109)),"Data inválida",IF($C109&gt;'Resumo'!$B$3,"Data futura",IF(AND(OR($D109="Classificação adotada",$D109="Alteração de NCM"),$F109=""),"NCM resultante ausente","OK")))))</f>
        <v/>
      </c>
      <c r="M109" s="25">
        <f>IF($B109="","",IF(OR(NOT(ISNUMBER($C109)),$K109&lt;&gt;"OK",$L109&lt;&gt;"OK"),"",IF($C109=SUMPRODUCT(MAX(IFERROR(($B$6:$B$305=$B109)*$C$6:$C$305,0))),"Sim","Não")))</f>
        <v/>
      </c>
      <c r="O109">
        <f>IF(ROW()&gt;155,"",IF('Matriz NCM'!A109="","",'Matriz NCM'!A109))</f>
        <v/>
      </c>
    </row>
    <row r="110" ht="22" customHeight="1">
      <c r="A110" s="20" t="n"/>
      <c r="B110" s="20" t="n"/>
      <c r="C110" s="22" t="n"/>
      <c r="D110" s="21" t="n"/>
      <c r="E110" s="20" t="n"/>
      <c r="F110" s="20" t="n"/>
      <c r="G110" s="21" t="n"/>
      <c r="H110" s="21" t="n"/>
      <c r="I110" s="21" t="n"/>
      <c r="J110" s="21" t="n"/>
      <c r="K110" s="25">
        <f>IF($B110="","",IF(COUNTIF('Matriz NCM'!$A$6:$A$155,$B110)=1,"OK","SKU ausente ou duplicado"))</f>
        <v/>
      </c>
      <c r="L110" s="25">
        <f>IF($B110="","",IF(OR($A110="",$C110="",$D110="",$G110="",LEN(TRIM($H110))=0,$I110="",LEN(TRIM($J110))=0),"Incompleto",IF(NOT(ISNUMBER($C110)),"Data inválida",IF($C110&gt;'Resumo'!$B$3,"Data futura",IF(AND(OR($D110="Classificação adotada",$D110="Alteração de NCM"),$F110=""),"NCM resultante ausente","OK")))))</f>
        <v/>
      </c>
      <c r="M110" s="25">
        <f>IF($B110="","",IF(OR(NOT(ISNUMBER($C110)),$K110&lt;&gt;"OK",$L110&lt;&gt;"OK"),"",IF($C110=SUMPRODUCT(MAX(IFERROR(($B$6:$B$305=$B110)*$C$6:$C$305,0))),"Sim","Não")))</f>
        <v/>
      </c>
      <c r="O110">
        <f>IF(ROW()&gt;155,"",IF('Matriz NCM'!A110="","",'Matriz NCM'!A110))</f>
        <v/>
      </c>
    </row>
    <row r="111" ht="22" customHeight="1">
      <c r="A111" s="20" t="n"/>
      <c r="B111" s="20" t="n"/>
      <c r="C111" s="22" t="n"/>
      <c r="D111" s="21" t="n"/>
      <c r="E111" s="20" t="n"/>
      <c r="F111" s="20" t="n"/>
      <c r="G111" s="21" t="n"/>
      <c r="H111" s="21" t="n"/>
      <c r="I111" s="21" t="n"/>
      <c r="J111" s="21" t="n"/>
      <c r="K111" s="25">
        <f>IF($B111="","",IF(COUNTIF('Matriz NCM'!$A$6:$A$155,$B111)=1,"OK","SKU ausente ou duplicado"))</f>
        <v/>
      </c>
      <c r="L111" s="25">
        <f>IF($B111="","",IF(OR($A111="",$C111="",$D111="",$G111="",LEN(TRIM($H111))=0,$I111="",LEN(TRIM($J111))=0),"Incompleto",IF(NOT(ISNUMBER($C111)),"Data inválida",IF($C111&gt;'Resumo'!$B$3,"Data futura",IF(AND(OR($D111="Classificação adotada",$D111="Alteração de NCM"),$F111=""),"NCM resultante ausente","OK")))))</f>
        <v/>
      </c>
      <c r="M111" s="25">
        <f>IF($B111="","",IF(OR(NOT(ISNUMBER($C111)),$K111&lt;&gt;"OK",$L111&lt;&gt;"OK"),"",IF($C111=SUMPRODUCT(MAX(IFERROR(($B$6:$B$305=$B111)*$C$6:$C$305,0))),"Sim","Não")))</f>
        <v/>
      </c>
      <c r="O111">
        <f>IF(ROW()&gt;155,"",IF('Matriz NCM'!A111="","",'Matriz NCM'!A111))</f>
        <v/>
      </c>
    </row>
    <row r="112" ht="22" customHeight="1">
      <c r="A112" s="20" t="n"/>
      <c r="B112" s="20" t="n"/>
      <c r="C112" s="22" t="n"/>
      <c r="D112" s="21" t="n"/>
      <c r="E112" s="20" t="n"/>
      <c r="F112" s="20" t="n"/>
      <c r="G112" s="21" t="n"/>
      <c r="H112" s="21" t="n"/>
      <c r="I112" s="21" t="n"/>
      <c r="J112" s="21" t="n"/>
      <c r="K112" s="25">
        <f>IF($B112="","",IF(COUNTIF('Matriz NCM'!$A$6:$A$155,$B112)=1,"OK","SKU ausente ou duplicado"))</f>
        <v/>
      </c>
      <c r="L112" s="25">
        <f>IF($B112="","",IF(OR($A112="",$C112="",$D112="",$G112="",LEN(TRIM($H112))=0,$I112="",LEN(TRIM($J112))=0),"Incompleto",IF(NOT(ISNUMBER($C112)),"Data inválida",IF($C112&gt;'Resumo'!$B$3,"Data futura",IF(AND(OR($D112="Classificação adotada",$D112="Alteração de NCM"),$F112=""),"NCM resultante ausente","OK")))))</f>
        <v/>
      </c>
      <c r="M112" s="25">
        <f>IF($B112="","",IF(OR(NOT(ISNUMBER($C112)),$K112&lt;&gt;"OK",$L112&lt;&gt;"OK"),"",IF($C112=SUMPRODUCT(MAX(IFERROR(($B$6:$B$305=$B112)*$C$6:$C$305,0))),"Sim","Não")))</f>
        <v/>
      </c>
      <c r="O112">
        <f>IF(ROW()&gt;155,"",IF('Matriz NCM'!A112="","",'Matriz NCM'!A112))</f>
        <v/>
      </c>
    </row>
    <row r="113" ht="22" customHeight="1">
      <c r="A113" s="20" t="n"/>
      <c r="B113" s="20" t="n"/>
      <c r="C113" s="22" t="n"/>
      <c r="D113" s="21" t="n"/>
      <c r="E113" s="20" t="n"/>
      <c r="F113" s="20" t="n"/>
      <c r="G113" s="21" t="n"/>
      <c r="H113" s="21" t="n"/>
      <c r="I113" s="21" t="n"/>
      <c r="J113" s="21" t="n"/>
      <c r="K113" s="25">
        <f>IF($B113="","",IF(COUNTIF('Matriz NCM'!$A$6:$A$155,$B113)=1,"OK","SKU ausente ou duplicado"))</f>
        <v/>
      </c>
      <c r="L113" s="25">
        <f>IF($B113="","",IF(OR($A113="",$C113="",$D113="",$G113="",LEN(TRIM($H113))=0,$I113="",LEN(TRIM($J113))=0),"Incompleto",IF(NOT(ISNUMBER($C113)),"Data inválida",IF($C113&gt;'Resumo'!$B$3,"Data futura",IF(AND(OR($D113="Classificação adotada",$D113="Alteração de NCM"),$F113=""),"NCM resultante ausente","OK")))))</f>
        <v/>
      </c>
      <c r="M113" s="25">
        <f>IF($B113="","",IF(OR(NOT(ISNUMBER($C113)),$K113&lt;&gt;"OK",$L113&lt;&gt;"OK"),"",IF($C113=SUMPRODUCT(MAX(IFERROR(($B$6:$B$305=$B113)*$C$6:$C$305,0))),"Sim","Não")))</f>
        <v/>
      </c>
      <c r="O113">
        <f>IF(ROW()&gt;155,"",IF('Matriz NCM'!A113="","",'Matriz NCM'!A113))</f>
        <v/>
      </c>
    </row>
    <row r="114" ht="22" customHeight="1">
      <c r="A114" s="20" t="n"/>
      <c r="B114" s="20" t="n"/>
      <c r="C114" s="22" t="n"/>
      <c r="D114" s="21" t="n"/>
      <c r="E114" s="20" t="n"/>
      <c r="F114" s="20" t="n"/>
      <c r="G114" s="21" t="n"/>
      <c r="H114" s="21" t="n"/>
      <c r="I114" s="21" t="n"/>
      <c r="J114" s="21" t="n"/>
      <c r="K114" s="25">
        <f>IF($B114="","",IF(COUNTIF('Matriz NCM'!$A$6:$A$155,$B114)=1,"OK","SKU ausente ou duplicado"))</f>
        <v/>
      </c>
      <c r="L114" s="25">
        <f>IF($B114="","",IF(OR($A114="",$C114="",$D114="",$G114="",LEN(TRIM($H114))=0,$I114="",LEN(TRIM($J114))=0),"Incompleto",IF(NOT(ISNUMBER($C114)),"Data inválida",IF($C114&gt;'Resumo'!$B$3,"Data futura",IF(AND(OR($D114="Classificação adotada",$D114="Alteração de NCM"),$F114=""),"NCM resultante ausente","OK")))))</f>
        <v/>
      </c>
      <c r="M114" s="25">
        <f>IF($B114="","",IF(OR(NOT(ISNUMBER($C114)),$K114&lt;&gt;"OK",$L114&lt;&gt;"OK"),"",IF($C114=SUMPRODUCT(MAX(IFERROR(($B$6:$B$305=$B114)*$C$6:$C$305,0))),"Sim","Não")))</f>
        <v/>
      </c>
      <c r="O114">
        <f>IF(ROW()&gt;155,"",IF('Matriz NCM'!A114="","",'Matriz NCM'!A114))</f>
        <v/>
      </c>
    </row>
    <row r="115" ht="22" customHeight="1">
      <c r="A115" s="20" t="n"/>
      <c r="B115" s="20" t="n"/>
      <c r="C115" s="22" t="n"/>
      <c r="D115" s="21" t="n"/>
      <c r="E115" s="20" t="n"/>
      <c r="F115" s="20" t="n"/>
      <c r="G115" s="21" t="n"/>
      <c r="H115" s="21" t="n"/>
      <c r="I115" s="21" t="n"/>
      <c r="J115" s="21" t="n"/>
      <c r="K115" s="25">
        <f>IF($B115="","",IF(COUNTIF('Matriz NCM'!$A$6:$A$155,$B115)=1,"OK","SKU ausente ou duplicado"))</f>
        <v/>
      </c>
      <c r="L115" s="25">
        <f>IF($B115="","",IF(OR($A115="",$C115="",$D115="",$G115="",LEN(TRIM($H115))=0,$I115="",LEN(TRIM($J115))=0),"Incompleto",IF(NOT(ISNUMBER($C115)),"Data inválida",IF($C115&gt;'Resumo'!$B$3,"Data futura",IF(AND(OR($D115="Classificação adotada",$D115="Alteração de NCM"),$F115=""),"NCM resultante ausente","OK")))))</f>
        <v/>
      </c>
      <c r="M115" s="25">
        <f>IF($B115="","",IF(OR(NOT(ISNUMBER($C115)),$K115&lt;&gt;"OK",$L115&lt;&gt;"OK"),"",IF($C115=SUMPRODUCT(MAX(IFERROR(($B$6:$B$305=$B115)*$C$6:$C$305,0))),"Sim","Não")))</f>
        <v/>
      </c>
      <c r="O115">
        <f>IF(ROW()&gt;155,"",IF('Matriz NCM'!A115="","",'Matriz NCM'!A115))</f>
        <v/>
      </c>
    </row>
    <row r="116" ht="22" customHeight="1">
      <c r="A116" s="20" t="n"/>
      <c r="B116" s="20" t="n"/>
      <c r="C116" s="22" t="n"/>
      <c r="D116" s="21" t="n"/>
      <c r="E116" s="20" t="n"/>
      <c r="F116" s="20" t="n"/>
      <c r="G116" s="21" t="n"/>
      <c r="H116" s="21" t="n"/>
      <c r="I116" s="21" t="n"/>
      <c r="J116" s="21" t="n"/>
      <c r="K116" s="25">
        <f>IF($B116="","",IF(COUNTIF('Matriz NCM'!$A$6:$A$155,$B116)=1,"OK","SKU ausente ou duplicado"))</f>
        <v/>
      </c>
      <c r="L116" s="25">
        <f>IF($B116="","",IF(OR($A116="",$C116="",$D116="",$G116="",LEN(TRIM($H116))=0,$I116="",LEN(TRIM($J116))=0),"Incompleto",IF(NOT(ISNUMBER($C116)),"Data inválida",IF($C116&gt;'Resumo'!$B$3,"Data futura",IF(AND(OR($D116="Classificação adotada",$D116="Alteração de NCM"),$F116=""),"NCM resultante ausente","OK")))))</f>
        <v/>
      </c>
      <c r="M116" s="25">
        <f>IF($B116="","",IF(OR(NOT(ISNUMBER($C116)),$K116&lt;&gt;"OK",$L116&lt;&gt;"OK"),"",IF($C116=SUMPRODUCT(MAX(IFERROR(($B$6:$B$305=$B116)*$C$6:$C$305,0))),"Sim","Não")))</f>
        <v/>
      </c>
      <c r="O116">
        <f>IF(ROW()&gt;155,"",IF('Matriz NCM'!A116="","",'Matriz NCM'!A116))</f>
        <v/>
      </c>
    </row>
    <row r="117" ht="22" customHeight="1">
      <c r="A117" s="20" t="n"/>
      <c r="B117" s="20" t="n"/>
      <c r="C117" s="22" t="n"/>
      <c r="D117" s="21" t="n"/>
      <c r="E117" s="20" t="n"/>
      <c r="F117" s="20" t="n"/>
      <c r="G117" s="21" t="n"/>
      <c r="H117" s="21" t="n"/>
      <c r="I117" s="21" t="n"/>
      <c r="J117" s="21" t="n"/>
      <c r="K117" s="25">
        <f>IF($B117="","",IF(COUNTIF('Matriz NCM'!$A$6:$A$155,$B117)=1,"OK","SKU ausente ou duplicado"))</f>
        <v/>
      </c>
      <c r="L117" s="25">
        <f>IF($B117="","",IF(OR($A117="",$C117="",$D117="",$G117="",LEN(TRIM($H117))=0,$I117="",LEN(TRIM($J117))=0),"Incompleto",IF(NOT(ISNUMBER($C117)),"Data inválida",IF($C117&gt;'Resumo'!$B$3,"Data futura",IF(AND(OR($D117="Classificação adotada",$D117="Alteração de NCM"),$F117=""),"NCM resultante ausente","OK")))))</f>
        <v/>
      </c>
      <c r="M117" s="25">
        <f>IF($B117="","",IF(OR(NOT(ISNUMBER($C117)),$K117&lt;&gt;"OK",$L117&lt;&gt;"OK"),"",IF($C117=SUMPRODUCT(MAX(IFERROR(($B$6:$B$305=$B117)*$C$6:$C$305,0))),"Sim","Não")))</f>
        <v/>
      </c>
      <c r="O117">
        <f>IF(ROW()&gt;155,"",IF('Matriz NCM'!A117="","",'Matriz NCM'!A117))</f>
        <v/>
      </c>
    </row>
    <row r="118" ht="22" customHeight="1">
      <c r="A118" s="20" t="n"/>
      <c r="B118" s="20" t="n"/>
      <c r="C118" s="22" t="n"/>
      <c r="D118" s="21" t="n"/>
      <c r="E118" s="20" t="n"/>
      <c r="F118" s="20" t="n"/>
      <c r="G118" s="21" t="n"/>
      <c r="H118" s="21" t="n"/>
      <c r="I118" s="21" t="n"/>
      <c r="J118" s="21" t="n"/>
      <c r="K118" s="25">
        <f>IF($B118="","",IF(COUNTIF('Matriz NCM'!$A$6:$A$155,$B118)=1,"OK","SKU ausente ou duplicado"))</f>
        <v/>
      </c>
      <c r="L118" s="25">
        <f>IF($B118="","",IF(OR($A118="",$C118="",$D118="",$G118="",LEN(TRIM($H118))=0,$I118="",LEN(TRIM($J118))=0),"Incompleto",IF(NOT(ISNUMBER($C118)),"Data inválida",IF($C118&gt;'Resumo'!$B$3,"Data futura",IF(AND(OR($D118="Classificação adotada",$D118="Alteração de NCM"),$F118=""),"NCM resultante ausente","OK")))))</f>
        <v/>
      </c>
      <c r="M118" s="25">
        <f>IF($B118="","",IF(OR(NOT(ISNUMBER($C118)),$K118&lt;&gt;"OK",$L118&lt;&gt;"OK"),"",IF($C118=SUMPRODUCT(MAX(IFERROR(($B$6:$B$305=$B118)*$C$6:$C$305,0))),"Sim","Não")))</f>
        <v/>
      </c>
      <c r="O118">
        <f>IF(ROW()&gt;155,"",IF('Matriz NCM'!A118="","",'Matriz NCM'!A118))</f>
        <v/>
      </c>
    </row>
    <row r="119" ht="22" customHeight="1">
      <c r="A119" s="20" t="n"/>
      <c r="B119" s="20" t="n"/>
      <c r="C119" s="22" t="n"/>
      <c r="D119" s="21" t="n"/>
      <c r="E119" s="20" t="n"/>
      <c r="F119" s="20" t="n"/>
      <c r="G119" s="21" t="n"/>
      <c r="H119" s="21" t="n"/>
      <c r="I119" s="21" t="n"/>
      <c r="J119" s="21" t="n"/>
      <c r="K119" s="25">
        <f>IF($B119="","",IF(COUNTIF('Matriz NCM'!$A$6:$A$155,$B119)=1,"OK","SKU ausente ou duplicado"))</f>
        <v/>
      </c>
      <c r="L119" s="25">
        <f>IF($B119="","",IF(OR($A119="",$C119="",$D119="",$G119="",LEN(TRIM($H119))=0,$I119="",LEN(TRIM($J119))=0),"Incompleto",IF(NOT(ISNUMBER($C119)),"Data inválida",IF($C119&gt;'Resumo'!$B$3,"Data futura",IF(AND(OR($D119="Classificação adotada",$D119="Alteração de NCM"),$F119=""),"NCM resultante ausente","OK")))))</f>
        <v/>
      </c>
      <c r="M119" s="25">
        <f>IF($B119="","",IF(OR(NOT(ISNUMBER($C119)),$K119&lt;&gt;"OK",$L119&lt;&gt;"OK"),"",IF($C119=SUMPRODUCT(MAX(IFERROR(($B$6:$B$305=$B119)*$C$6:$C$305,0))),"Sim","Não")))</f>
        <v/>
      </c>
      <c r="O119">
        <f>IF(ROW()&gt;155,"",IF('Matriz NCM'!A119="","",'Matriz NCM'!A119))</f>
        <v/>
      </c>
    </row>
    <row r="120" ht="22" customHeight="1">
      <c r="A120" s="20" t="n"/>
      <c r="B120" s="20" t="n"/>
      <c r="C120" s="22" t="n"/>
      <c r="D120" s="21" t="n"/>
      <c r="E120" s="20" t="n"/>
      <c r="F120" s="20" t="n"/>
      <c r="G120" s="21" t="n"/>
      <c r="H120" s="21" t="n"/>
      <c r="I120" s="21" t="n"/>
      <c r="J120" s="21" t="n"/>
      <c r="K120" s="25">
        <f>IF($B120="","",IF(COUNTIF('Matriz NCM'!$A$6:$A$155,$B120)=1,"OK","SKU ausente ou duplicado"))</f>
        <v/>
      </c>
      <c r="L120" s="25">
        <f>IF($B120="","",IF(OR($A120="",$C120="",$D120="",$G120="",LEN(TRIM($H120))=0,$I120="",LEN(TRIM($J120))=0),"Incompleto",IF(NOT(ISNUMBER($C120)),"Data inválida",IF($C120&gt;'Resumo'!$B$3,"Data futura",IF(AND(OR($D120="Classificação adotada",$D120="Alteração de NCM"),$F120=""),"NCM resultante ausente","OK")))))</f>
        <v/>
      </c>
      <c r="M120" s="25">
        <f>IF($B120="","",IF(OR(NOT(ISNUMBER($C120)),$K120&lt;&gt;"OK",$L120&lt;&gt;"OK"),"",IF($C120=SUMPRODUCT(MAX(IFERROR(($B$6:$B$305=$B120)*$C$6:$C$305,0))),"Sim","Não")))</f>
        <v/>
      </c>
      <c r="O120">
        <f>IF(ROW()&gt;155,"",IF('Matriz NCM'!A120="","",'Matriz NCM'!A120))</f>
        <v/>
      </c>
    </row>
    <row r="121" ht="22" customHeight="1">
      <c r="A121" s="20" t="n"/>
      <c r="B121" s="20" t="n"/>
      <c r="C121" s="22" t="n"/>
      <c r="D121" s="21" t="n"/>
      <c r="E121" s="20" t="n"/>
      <c r="F121" s="20" t="n"/>
      <c r="G121" s="21" t="n"/>
      <c r="H121" s="21" t="n"/>
      <c r="I121" s="21" t="n"/>
      <c r="J121" s="21" t="n"/>
      <c r="K121" s="25">
        <f>IF($B121="","",IF(COUNTIF('Matriz NCM'!$A$6:$A$155,$B121)=1,"OK","SKU ausente ou duplicado"))</f>
        <v/>
      </c>
      <c r="L121" s="25">
        <f>IF($B121="","",IF(OR($A121="",$C121="",$D121="",$G121="",LEN(TRIM($H121))=0,$I121="",LEN(TRIM($J121))=0),"Incompleto",IF(NOT(ISNUMBER($C121)),"Data inválida",IF($C121&gt;'Resumo'!$B$3,"Data futura",IF(AND(OR($D121="Classificação adotada",$D121="Alteração de NCM"),$F121=""),"NCM resultante ausente","OK")))))</f>
        <v/>
      </c>
      <c r="M121" s="25">
        <f>IF($B121="","",IF(OR(NOT(ISNUMBER($C121)),$K121&lt;&gt;"OK",$L121&lt;&gt;"OK"),"",IF($C121=SUMPRODUCT(MAX(IFERROR(($B$6:$B$305=$B121)*$C$6:$C$305,0))),"Sim","Não")))</f>
        <v/>
      </c>
      <c r="O121">
        <f>IF(ROW()&gt;155,"",IF('Matriz NCM'!A121="","",'Matriz NCM'!A121))</f>
        <v/>
      </c>
    </row>
    <row r="122" ht="22" customHeight="1">
      <c r="A122" s="20" t="n"/>
      <c r="B122" s="20" t="n"/>
      <c r="C122" s="22" t="n"/>
      <c r="D122" s="21" t="n"/>
      <c r="E122" s="20" t="n"/>
      <c r="F122" s="20" t="n"/>
      <c r="G122" s="21" t="n"/>
      <c r="H122" s="21" t="n"/>
      <c r="I122" s="21" t="n"/>
      <c r="J122" s="21" t="n"/>
      <c r="K122" s="25">
        <f>IF($B122="","",IF(COUNTIF('Matriz NCM'!$A$6:$A$155,$B122)=1,"OK","SKU ausente ou duplicado"))</f>
        <v/>
      </c>
      <c r="L122" s="25">
        <f>IF($B122="","",IF(OR($A122="",$C122="",$D122="",$G122="",LEN(TRIM($H122))=0,$I122="",LEN(TRIM($J122))=0),"Incompleto",IF(NOT(ISNUMBER($C122)),"Data inválida",IF($C122&gt;'Resumo'!$B$3,"Data futura",IF(AND(OR($D122="Classificação adotada",$D122="Alteração de NCM"),$F122=""),"NCM resultante ausente","OK")))))</f>
        <v/>
      </c>
      <c r="M122" s="25">
        <f>IF($B122="","",IF(OR(NOT(ISNUMBER($C122)),$K122&lt;&gt;"OK",$L122&lt;&gt;"OK"),"",IF($C122=SUMPRODUCT(MAX(IFERROR(($B$6:$B$305=$B122)*$C$6:$C$305,0))),"Sim","Não")))</f>
        <v/>
      </c>
      <c r="O122">
        <f>IF(ROW()&gt;155,"",IF('Matriz NCM'!A122="","",'Matriz NCM'!A122))</f>
        <v/>
      </c>
    </row>
    <row r="123" ht="22" customHeight="1">
      <c r="A123" s="20" t="n"/>
      <c r="B123" s="20" t="n"/>
      <c r="C123" s="22" t="n"/>
      <c r="D123" s="21" t="n"/>
      <c r="E123" s="20" t="n"/>
      <c r="F123" s="20" t="n"/>
      <c r="G123" s="21" t="n"/>
      <c r="H123" s="21" t="n"/>
      <c r="I123" s="21" t="n"/>
      <c r="J123" s="21" t="n"/>
      <c r="K123" s="25">
        <f>IF($B123="","",IF(COUNTIF('Matriz NCM'!$A$6:$A$155,$B123)=1,"OK","SKU ausente ou duplicado"))</f>
        <v/>
      </c>
      <c r="L123" s="25">
        <f>IF($B123="","",IF(OR($A123="",$C123="",$D123="",$G123="",LEN(TRIM($H123))=0,$I123="",LEN(TRIM($J123))=0),"Incompleto",IF(NOT(ISNUMBER($C123)),"Data inválida",IF($C123&gt;'Resumo'!$B$3,"Data futura",IF(AND(OR($D123="Classificação adotada",$D123="Alteração de NCM"),$F123=""),"NCM resultante ausente","OK")))))</f>
        <v/>
      </c>
      <c r="M123" s="25">
        <f>IF($B123="","",IF(OR(NOT(ISNUMBER($C123)),$K123&lt;&gt;"OK",$L123&lt;&gt;"OK"),"",IF($C123=SUMPRODUCT(MAX(IFERROR(($B$6:$B$305=$B123)*$C$6:$C$305,0))),"Sim","Não")))</f>
        <v/>
      </c>
      <c r="O123">
        <f>IF(ROW()&gt;155,"",IF('Matriz NCM'!A123="","",'Matriz NCM'!A123))</f>
        <v/>
      </c>
    </row>
    <row r="124" ht="22" customHeight="1">
      <c r="A124" s="20" t="n"/>
      <c r="B124" s="20" t="n"/>
      <c r="C124" s="22" t="n"/>
      <c r="D124" s="21" t="n"/>
      <c r="E124" s="20" t="n"/>
      <c r="F124" s="20" t="n"/>
      <c r="G124" s="21" t="n"/>
      <c r="H124" s="21" t="n"/>
      <c r="I124" s="21" t="n"/>
      <c r="J124" s="21" t="n"/>
      <c r="K124" s="25">
        <f>IF($B124="","",IF(COUNTIF('Matriz NCM'!$A$6:$A$155,$B124)=1,"OK","SKU ausente ou duplicado"))</f>
        <v/>
      </c>
      <c r="L124" s="25">
        <f>IF($B124="","",IF(OR($A124="",$C124="",$D124="",$G124="",LEN(TRIM($H124))=0,$I124="",LEN(TRIM($J124))=0),"Incompleto",IF(NOT(ISNUMBER($C124)),"Data inválida",IF($C124&gt;'Resumo'!$B$3,"Data futura",IF(AND(OR($D124="Classificação adotada",$D124="Alteração de NCM"),$F124=""),"NCM resultante ausente","OK")))))</f>
        <v/>
      </c>
      <c r="M124" s="25">
        <f>IF($B124="","",IF(OR(NOT(ISNUMBER($C124)),$K124&lt;&gt;"OK",$L124&lt;&gt;"OK"),"",IF($C124=SUMPRODUCT(MAX(IFERROR(($B$6:$B$305=$B124)*$C$6:$C$305,0))),"Sim","Não")))</f>
        <v/>
      </c>
      <c r="O124">
        <f>IF(ROW()&gt;155,"",IF('Matriz NCM'!A124="","",'Matriz NCM'!A124))</f>
        <v/>
      </c>
    </row>
    <row r="125" ht="22" customHeight="1">
      <c r="A125" s="20" t="n"/>
      <c r="B125" s="20" t="n"/>
      <c r="C125" s="22" t="n"/>
      <c r="D125" s="21" t="n"/>
      <c r="E125" s="20" t="n"/>
      <c r="F125" s="20" t="n"/>
      <c r="G125" s="21" t="n"/>
      <c r="H125" s="21" t="n"/>
      <c r="I125" s="21" t="n"/>
      <c r="J125" s="21" t="n"/>
      <c r="K125" s="25">
        <f>IF($B125="","",IF(COUNTIF('Matriz NCM'!$A$6:$A$155,$B125)=1,"OK","SKU ausente ou duplicado"))</f>
        <v/>
      </c>
      <c r="L125" s="25">
        <f>IF($B125="","",IF(OR($A125="",$C125="",$D125="",$G125="",LEN(TRIM($H125))=0,$I125="",LEN(TRIM($J125))=0),"Incompleto",IF(NOT(ISNUMBER($C125)),"Data inválida",IF($C125&gt;'Resumo'!$B$3,"Data futura",IF(AND(OR($D125="Classificação adotada",$D125="Alteração de NCM"),$F125=""),"NCM resultante ausente","OK")))))</f>
        <v/>
      </c>
      <c r="M125" s="25">
        <f>IF($B125="","",IF(OR(NOT(ISNUMBER($C125)),$K125&lt;&gt;"OK",$L125&lt;&gt;"OK"),"",IF($C125=SUMPRODUCT(MAX(IFERROR(($B$6:$B$305=$B125)*$C$6:$C$305,0))),"Sim","Não")))</f>
        <v/>
      </c>
      <c r="O125">
        <f>IF(ROW()&gt;155,"",IF('Matriz NCM'!A125="","",'Matriz NCM'!A125))</f>
        <v/>
      </c>
    </row>
    <row r="126" ht="22" customHeight="1">
      <c r="A126" s="20" t="n"/>
      <c r="B126" s="20" t="n"/>
      <c r="C126" s="22" t="n"/>
      <c r="D126" s="21" t="n"/>
      <c r="E126" s="20" t="n"/>
      <c r="F126" s="20" t="n"/>
      <c r="G126" s="21" t="n"/>
      <c r="H126" s="21" t="n"/>
      <c r="I126" s="21" t="n"/>
      <c r="J126" s="21" t="n"/>
      <c r="K126" s="25">
        <f>IF($B126="","",IF(COUNTIF('Matriz NCM'!$A$6:$A$155,$B126)=1,"OK","SKU ausente ou duplicado"))</f>
        <v/>
      </c>
      <c r="L126" s="25">
        <f>IF($B126="","",IF(OR($A126="",$C126="",$D126="",$G126="",LEN(TRIM($H126))=0,$I126="",LEN(TRIM($J126))=0),"Incompleto",IF(NOT(ISNUMBER($C126)),"Data inválida",IF($C126&gt;'Resumo'!$B$3,"Data futura",IF(AND(OR($D126="Classificação adotada",$D126="Alteração de NCM"),$F126=""),"NCM resultante ausente","OK")))))</f>
        <v/>
      </c>
      <c r="M126" s="25">
        <f>IF($B126="","",IF(OR(NOT(ISNUMBER($C126)),$K126&lt;&gt;"OK",$L126&lt;&gt;"OK"),"",IF($C126=SUMPRODUCT(MAX(IFERROR(($B$6:$B$305=$B126)*$C$6:$C$305,0))),"Sim","Não")))</f>
        <v/>
      </c>
      <c r="O126">
        <f>IF(ROW()&gt;155,"",IF('Matriz NCM'!A126="","",'Matriz NCM'!A126))</f>
        <v/>
      </c>
    </row>
    <row r="127" ht="22" customHeight="1">
      <c r="A127" s="20" t="n"/>
      <c r="B127" s="20" t="n"/>
      <c r="C127" s="22" t="n"/>
      <c r="D127" s="21" t="n"/>
      <c r="E127" s="20" t="n"/>
      <c r="F127" s="20" t="n"/>
      <c r="G127" s="21" t="n"/>
      <c r="H127" s="21" t="n"/>
      <c r="I127" s="21" t="n"/>
      <c r="J127" s="21" t="n"/>
      <c r="K127" s="25">
        <f>IF($B127="","",IF(COUNTIF('Matriz NCM'!$A$6:$A$155,$B127)=1,"OK","SKU ausente ou duplicado"))</f>
        <v/>
      </c>
      <c r="L127" s="25">
        <f>IF($B127="","",IF(OR($A127="",$C127="",$D127="",$G127="",LEN(TRIM($H127))=0,$I127="",LEN(TRIM($J127))=0),"Incompleto",IF(NOT(ISNUMBER($C127)),"Data inválida",IF($C127&gt;'Resumo'!$B$3,"Data futura",IF(AND(OR($D127="Classificação adotada",$D127="Alteração de NCM"),$F127=""),"NCM resultante ausente","OK")))))</f>
        <v/>
      </c>
      <c r="M127" s="25">
        <f>IF($B127="","",IF(OR(NOT(ISNUMBER($C127)),$K127&lt;&gt;"OK",$L127&lt;&gt;"OK"),"",IF($C127=SUMPRODUCT(MAX(IFERROR(($B$6:$B$305=$B127)*$C$6:$C$305,0))),"Sim","Não")))</f>
        <v/>
      </c>
      <c r="O127">
        <f>IF(ROW()&gt;155,"",IF('Matriz NCM'!A127="","",'Matriz NCM'!A127))</f>
        <v/>
      </c>
    </row>
    <row r="128" ht="22" customHeight="1">
      <c r="A128" s="20" t="n"/>
      <c r="B128" s="20" t="n"/>
      <c r="C128" s="22" t="n"/>
      <c r="D128" s="21" t="n"/>
      <c r="E128" s="20" t="n"/>
      <c r="F128" s="20" t="n"/>
      <c r="G128" s="21" t="n"/>
      <c r="H128" s="21" t="n"/>
      <c r="I128" s="21" t="n"/>
      <c r="J128" s="21" t="n"/>
      <c r="K128" s="25">
        <f>IF($B128="","",IF(COUNTIF('Matriz NCM'!$A$6:$A$155,$B128)=1,"OK","SKU ausente ou duplicado"))</f>
        <v/>
      </c>
      <c r="L128" s="25">
        <f>IF($B128="","",IF(OR($A128="",$C128="",$D128="",$G128="",LEN(TRIM($H128))=0,$I128="",LEN(TRIM($J128))=0),"Incompleto",IF(NOT(ISNUMBER($C128)),"Data inválida",IF($C128&gt;'Resumo'!$B$3,"Data futura",IF(AND(OR($D128="Classificação adotada",$D128="Alteração de NCM"),$F128=""),"NCM resultante ausente","OK")))))</f>
        <v/>
      </c>
      <c r="M128" s="25">
        <f>IF($B128="","",IF(OR(NOT(ISNUMBER($C128)),$K128&lt;&gt;"OK",$L128&lt;&gt;"OK"),"",IF($C128=SUMPRODUCT(MAX(IFERROR(($B$6:$B$305=$B128)*$C$6:$C$305,0))),"Sim","Não")))</f>
        <v/>
      </c>
      <c r="O128">
        <f>IF(ROW()&gt;155,"",IF('Matriz NCM'!A128="","",'Matriz NCM'!A128))</f>
        <v/>
      </c>
    </row>
    <row r="129" ht="22" customHeight="1">
      <c r="A129" s="20" t="n"/>
      <c r="B129" s="20" t="n"/>
      <c r="C129" s="22" t="n"/>
      <c r="D129" s="21" t="n"/>
      <c r="E129" s="20" t="n"/>
      <c r="F129" s="20" t="n"/>
      <c r="G129" s="21" t="n"/>
      <c r="H129" s="21" t="n"/>
      <c r="I129" s="21" t="n"/>
      <c r="J129" s="21" t="n"/>
      <c r="K129" s="25">
        <f>IF($B129="","",IF(COUNTIF('Matriz NCM'!$A$6:$A$155,$B129)=1,"OK","SKU ausente ou duplicado"))</f>
        <v/>
      </c>
      <c r="L129" s="25">
        <f>IF($B129="","",IF(OR($A129="",$C129="",$D129="",$G129="",LEN(TRIM($H129))=0,$I129="",LEN(TRIM($J129))=0),"Incompleto",IF(NOT(ISNUMBER($C129)),"Data inválida",IF($C129&gt;'Resumo'!$B$3,"Data futura",IF(AND(OR($D129="Classificação adotada",$D129="Alteração de NCM"),$F129=""),"NCM resultante ausente","OK")))))</f>
        <v/>
      </c>
      <c r="M129" s="25">
        <f>IF($B129="","",IF(OR(NOT(ISNUMBER($C129)),$K129&lt;&gt;"OK",$L129&lt;&gt;"OK"),"",IF($C129=SUMPRODUCT(MAX(IFERROR(($B$6:$B$305=$B129)*$C$6:$C$305,0))),"Sim","Não")))</f>
        <v/>
      </c>
      <c r="O129">
        <f>IF(ROW()&gt;155,"",IF('Matriz NCM'!A129="","",'Matriz NCM'!A129))</f>
        <v/>
      </c>
    </row>
    <row r="130" ht="22" customHeight="1">
      <c r="A130" s="20" t="n"/>
      <c r="B130" s="20" t="n"/>
      <c r="C130" s="22" t="n"/>
      <c r="D130" s="21" t="n"/>
      <c r="E130" s="20" t="n"/>
      <c r="F130" s="20" t="n"/>
      <c r="G130" s="21" t="n"/>
      <c r="H130" s="21" t="n"/>
      <c r="I130" s="21" t="n"/>
      <c r="J130" s="21" t="n"/>
      <c r="K130" s="25">
        <f>IF($B130="","",IF(COUNTIF('Matriz NCM'!$A$6:$A$155,$B130)=1,"OK","SKU ausente ou duplicado"))</f>
        <v/>
      </c>
      <c r="L130" s="25">
        <f>IF($B130="","",IF(OR($A130="",$C130="",$D130="",$G130="",LEN(TRIM($H130))=0,$I130="",LEN(TRIM($J130))=0),"Incompleto",IF(NOT(ISNUMBER($C130)),"Data inválida",IF($C130&gt;'Resumo'!$B$3,"Data futura",IF(AND(OR($D130="Classificação adotada",$D130="Alteração de NCM"),$F130=""),"NCM resultante ausente","OK")))))</f>
        <v/>
      </c>
      <c r="M130" s="25">
        <f>IF($B130="","",IF(OR(NOT(ISNUMBER($C130)),$K130&lt;&gt;"OK",$L130&lt;&gt;"OK"),"",IF($C130=SUMPRODUCT(MAX(IFERROR(($B$6:$B$305=$B130)*$C$6:$C$305,0))),"Sim","Não")))</f>
        <v/>
      </c>
      <c r="O130">
        <f>IF(ROW()&gt;155,"",IF('Matriz NCM'!A130="","",'Matriz NCM'!A130))</f>
        <v/>
      </c>
    </row>
    <row r="131" ht="22" customHeight="1">
      <c r="A131" s="20" t="n"/>
      <c r="B131" s="20" t="n"/>
      <c r="C131" s="22" t="n"/>
      <c r="D131" s="21" t="n"/>
      <c r="E131" s="20" t="n"/>
      <c r="F131" s="20" t="n"/>
      <c r="G131" s="21" t="n"/>
      <c r="H131" s="21" t="n"/>
      <c r="I131" s="21" t="n"/>
      <c r="J131" s="21" t="n"/>
      <c r="K131" s="25">
        <f>IF($B131="","",IF(COUNTIF('Matriz NCM'!$A$6:$A$155,$B131)=1,"OK","SKU ausente ou duplicado"))</f>
        <v/>
      </c>
      <c r="L131" s="25">
        <f>IF($B131="","",IF(OR($A131="",$C131="",$D131="",$G131="",LEN(TRIM($H131))=0,$I131="",LEN(TRIM($J131))=0),"Incompleto",IF(NOT(ISNUMBER($C131)),"Data inválida",IF($C131&gt;'Resumo'!$B$3,"Data futura",IF(AND(OR($D131="Classificação adotada",$D131="Alteração de NCM"),$F131=""),"NCM resultante ausente","OK")))))</f>
        <v/>
      </c>
      <c r="M131" s="25">
        <f>IF($B131="","",IF(OR(NOT(ISNUMBER($C131)),$K131&lt;&gt;"OK",$L131&lt;&gt;"OK"),"",IF($C131=SUMPRODUCT(MAX(IFERROR(($B$6:$B$305=$B131)*$C$6:$C$305,0))),"Sim","Não")))</f>
        <v/>
      </c>
      <c r="O131">
        <f>IF(ROW()&gt;155,"",IF('Matriz NCM'!A131="","",'Matriz NCM'!A131))</f>
        <v/>
      </c>
    </row>
    <row r="132" ht="22" customHeight="1">
      <c r="A132" s="20" t="n"/>
      <c r="B132" s="20" t="n"/>
      <c r="C132" s="22" t="n"/>
      <c r="D132" s="21" t="n"/>
      <c r="E132" s="20" t="n"/>
      <c r="F132" s="20" t="n"/>
      <c r="G132" s="21" t="n"/>
      <c r="H132" s="21" t="n"/>
      <c r="I132" s="21" t="n"/>
      <c r="J132" s="21" t="n"/>
      <c r="K132" s="25">
        <f>IF($B132="","",IF(COUNTIF('Matriz NCM'!$A$6:$A$155,$B132)=1,"OK","SKU ausente ou duplicado"))</f>
        <v/>
      </c>
      <c r="L132" s="25">
        <f>IF($B132="","",IF(OR($A132="",$C132="",$D132="",$G132="",LEN(TRIM($H132))=0,$I132="",LEN(TRIM($J132))=0),"Incompleto",IF(NOT(ISNUMBER($C132)),"Data inválida",IF($C132&gt;'Resumo'!$B$3,"Data futura",IF(AND(OR($D132="Classificação adotada",$D132="Alteração de NCM"),$F132=""),"NCM resultante ausente","OK")))))</f>
        <v/>
      </c>
      <c r="M132" s="25">
        <f>IF($B132="","",IF(OR(NOT(ISNUMBER($C132)),$K132&lt;&gt;"OK",$L132&lt;&gt;"OK"),"",IF($C132=SUMPRODUCT(MAX(IFERROR(($B$6:$B$305=$B132)*$C$6:$C$305,0))),"Sim","Não")))</f>
        <v/>
      </c>
      <c r="O132">
        <f>IF(ROW()&gt;155,"",IF('Matriz NCM'!A132="","",'Matriz NCM'!A132))</f>
        <v/>
      </c>
    </row>
    <row r="133" ht="22" customHeight="1">
      <c r="A133" s="20" t="n"/>
      <c r="B133" s="20" t="n"/>
      <c r="C133" s="22" t="n"/>
      <c r="D133" s="21" t="n"/>
      <c r="E133" s="20" t="n"/>
      <c r="F133" s="20" t="n"/>
      <c r="G133" s="21" t="n"/>
      <c r="H133" s="21" t="n"/>
      <c r="I133" s="21" t="n"/>
      <c r="J133" s="21" t="n"/>
      <c r="K133" s="25">
        <f>IF($B133="","",IF(COUNTIF('Matriz NCM'!$A$6:$A$155,$B133)=1,"OK","SKU ausente ou duplicado"))</f>
        <v/>
      </c>
      <c r="L133" s="25">
        <f>IF($B133="","",IF(OR($A133="",$C133="",$D133="",$G133="",LEN(TRIM($H133))=0,$I133="",LEN(TRIM($J133))=0),"Incompleto",IF(NOT(ISNUMBER($C133)),"Data inválida",IF($C133&gt;'Resumo'!$B$3,"Data futura",IF(AND(OR($D133="Classificação adotada",$D133="Alteração de NCM"),$F133=""),"NCM resultante ausente","OK")))))</f>
        <v/>
      </c>
      <c r="M133" s="25">
        <f>IF($B133="","",IF(OR(NOT(ISNUMBER($C133)),$K133&lt;&gt;"OK",$L133&lt;&gt;"OK"),"",IF($C133=SUMPRODUCT(MAX(IFERROR(($B$6:$B$305=$B133)*$C$6:$C$305,0))),"Sim","Não")))</f>
        <v/>
      </c>
      <c r="O133">
        <f>IF(ROW()&gt;155,"",IF('Matriz NCM'!A133="","",'Matriz NCM'!A133))</f>
        <v/>
      </c>
    </row>
    <row r="134" ht="22" customHeight="1">
      <c r="A134" s="20" t="n"/>
      <c r="B134" s="20" t="n"/>
      <c r="C134" s="22" t="n"/>
      <c r="D134" s="21" t="n"/>
      <c r="E134" s="20" t="n"/>
      <c r="F134" s="20" t="n"/>
      <c r="G134" s="21" t="n"/>
      <c r="H134" s="21" t="n"/>
      <c r="I134" s="21" t="n"/>
      <c r="J134" s="21" t="n"/>
      <c r="K134" s="25">
        <f>IF($B134="","",IF(COUNTIF('Matriz NCM'!$A$6:$A$155,$B134)=1,"OK","SKU ausente ou duplicado"))</f>
        <v/>
      </c>
      <c r="L134" s="25">
        <f>IF($B134="","",IF(OR($A134="",$C134="",$D134="",$G134="",LEN(TRIM($H134))=0,$I134="",LEN(TRIM($J134))=0),"Incompleto",IF(NOT(ISNUMBER($C134)),"Data inválida",IF($C134&gt;'Resumo'!$B$3,"Data futura",IF(AND(OR($D134="Classificação adotada",$D134="Alteração de NCM"),$F134=""),"NCM resultante ausente","OK")))))</f>
        <v/>
      </c>
      <c r="M134" s="25">
        <f>IF($B134="","",IF(OR(NOT(ISNUMBER($C134)),$K134&lt;&gt;"OK",$L134&lt;&gt;"OK"),"",IF($C134=SUMPRODUCT(MAX(IFERROR(($B$6:$B$305=$B134)*$C$6:$C$305,0))),"Sim","Não")))</f>
        <v/>
      </c>
      <c r="O134">
        <f>IF(ROW()&gt;155,"",IF('Matriz NCM'!A134="","",'Matriz NCM'!A134))</f>
        <v/>
      </c>
    </row>
    <row r="135" ht="22" customHeight="1">
      <c r="A135" s="20" t="n"/>
      <c r="B135" s="20" t="n"/>
      <c r="C135" s="22" t="n"/>
      <c r="D135" s="21" t="n"/>
      <c r="E135" s="20" t="n"/>
      <c r="F135" s="20" t="n"/>
      <c r="G135" s="21" t="n"/>
      <c r="H135" s="21" t="n"/>
      <c r="I135" s="21" t="n"/>
      <c r="J135" s="21" t="n"/>
      <c r="K135" s="25">
        <f>IF($B135="","",IF(COUNTIF('Matriz NCM'!$A$6:$A$155,$B135)=1,"OK","SKU ausente ou duplicado"))</f>
        <v/>
      </c>
      <c r="L135" s="25">
        <f>IF($B135="","",IF(OR($A135="",$C135="",$D135="",$G135="",LEN(TRIM($H135))=0,$I135="",LEN(TRIM($J135))=0),"Incompleto",IF(NOT(ISNUMBER($C135)),"Data inválida",IF($C135&gt;'Resumo'!$B$3,"Data futura",IF(AND(OR($D135="Classificação adotada",$D135="Alteração de NCM"),$F135=""),"NCM resultante ausente","OK")))))</f>
        <v/>
      </c>
      <c r="M135" s="25">
        <f>IF($B135="","",IF(OR(NOT(ISNUMBER($C135)),$K135&lt;&gt;"OK",$L135&lt;&gt;"OK"),"",IF($C135=SUMPRODUCT(MAX(IFERROR(($B$6:$B$305=$B135)*$C$6:$C$305,0))),"Sim","Não")))</f>
        <v/>
      </c>
      <c r="O135">
        <f>IF(ROW()&gt;155,"",IF('Matriz NCM'!A135="","",'Matriz NCM'!A135))</f>
        <v/>
      </c>
    </row>
    <row r="136" ht="22" customHeight="1">
      <c r="A136" s="20" t="n"/>
      <c r="B136" s="20" t="n"/>
      <c r="C136" s="22" t="n"/>
      <c r="D136" s="21" t="n"/>
      <c r="E136" s="20" t="n"/>
      <c r="F136" s="20" t="n"/>
      <c r="G136" s="21" t="n"/>
      <c r="H136" s="21" t="n"/>
      <c r="I136" s="21" t="n"/>
      <c r="J136" s="21" t="n"/>
      <c r="K136" s="25">
        <f>IF($B136="","",IF(COUNTIF('Matriz NCM'!$A$6:$A$155,$B136)=1,"OK","SKU ausente ou duplicado"))</f>
        <v/>
      </c>
      <c r="L136" s="25">
        <f>IF($B136="","",IF(OR($A136="",$C136="",$D136="",$G136="",LEN(TRIM($H136))=0,$I136="",LEN(TRIM($J136))=0),"Incompleto",IF(NOT(ISNUMBER($C136)),"Data inválida",IF($C136&gt;'Resumo'!$B$3,"Data futura",IF(AND(OR($D136="Classificação adotada",$D136="Alteração de NCM"),$F136=""),"NCM resultante ausente","OK")))))</f>
        <v/>
      </c>
      <c r="M136" s="25">
        <f>IF($B136="","",IF(OR(NOT(ISNUMBER($C136)),$K136&lt;&gt;"OK",$L136&lt;&gt;"OK"),"",IF($C136=SUMPRODUCT(MAX(IFERROR(($B$6:$B$305=$B136)*$C$6:$C$305,0))),"Sim","Não")))</f>
        <v/>
      </c>
      <c r="O136">
        <f>IF(ROW()&gt;155,"",IF('Matriz NCM'!A136="","",'Matriz NCM'!A136))</f>
        <v/>
      </c>
    </row>
    <row r="137" ht="22" customHeight="1">
      <c r="A137" s="20" t="n"/>
      <c r="B137" s="20" t="n"/>
      <c r="C137" s="22" t="n"/>
      <c r="D137" s="21" t="n"/>
      <c r="E137" s="20" t="n"/>
      <c r="F137" s="20" t="n"/>
      <c r="G137" s="21" t="n"/>
      <c r="H137" s="21" t="n"/>
      <c r="I137" s="21" t="n"/>
      <c r="J137" s="21" t="n"/>
      <c r="K137" s="25">
        <f>IF($B137="","",IF(COUNTIF('Matriz NCM'!$A$6:$A$155,$B137)=1,"OK","SKU ausente ou duplicado"))</f>
        <v/>
      </c>
      <c r="L137" s="25">
        <f>IF($B137="","",IF(OR($A137="",$C137="",$D137="",$G137="",LEN(TRIM($H137))=0,$I137="",LEN(TRIM($J137))=0),"Incompleto",IF(NOT(ISNUMBER($C137)),"Data inválida",IF($C137&gt;'Resumo'!$B$3,"Data futura",IF(AND(OR($D137="Classificação adotada",$D137="Alteração de NCM"),$F137=""),"NCM resultante ausente","OK")))))</f>
        <v/>
      </c>
      <c r="M137" s="25">
        <f>IF($B137="","",IF(OR(NOT(ISNUMBER($C137)),$K137&lt;&gt;"OK",$L137&lt;&gt;"OK"),"",IF($C137=SUMPRODUCT(MAX(IFERROR(($B$6:$B$305=$B137)*$C$6:$C$305,0))),"Sim","Não")))</f>
        <v/>
      </c>
      <c r="O137">
        <f>IF(ROW()&gt;155,"",IF('Matriz NCM'!A137="","",'Matriz NCM'!A137))</f>
        <v/>
      </c>
    </row>
    <row r="138" ht="22" customHeight="1">
      <c r="A138" s="20" t="n"/>
      <c r="B138" s="20" t="n"/>
      <c r="C138" s="22" t="n"/>
      <c r="D138" s="21" t="n"/>
      <c r="E138" s="20" t="n"/>
      <c r="F138" s="20" t="n"/>
      <c r="G138" s="21" t="n"/>
      <c r="H138" s="21" t="n"/>
      <c r="I138" s="21" t="n"/>
      <c r="J138" s="21" t="n"/>
      <c r="K138" s="25">
        <f>IF($B138="","",IF(COUNTIF('Matriz NCM'!$A$6:$A$155,$B138)=1,"OK","SKU ausente ou duplicado"))</f>
        <v/>
      </c>
      <c r="L138" s="25">
        <f>IF($B138="","",IF(OR($A138="",$C138="",$D138="",$G138="",LEN(TRIM($H138))=0,$I138="",LEN(TRIM($J138))=0),"Incompleto",IF(NOT(ISNUMBER($C138)),"Data inválida",IF($C138&gt;'Resumo'!$B$3,"Data futura",IF(AND(OR($D138="Classificação adotada",$D138="Alteração de NCM"),$F138=""),"NCM resultante ausente","OK")))))</f>
        <v/>
      </c>
      <c r="M138" s="25">
        <f>IF($B138="","",IF(OR(NOT(ISNUMBER($C138)),$K138&lt;&gt;"OK",$L138&lt;&gt;"OK"),"",IF($C138=SUMPRODUCT(MAX(IFERROR(($B$6:$B$305=$B138)*$C$6:$C$305,0))),"Sim","Não")))</f>
        <v/>
      </c>
      <c r="O138">
        <f>IF(ROW()&gt;155,"",IF('Matriz NCM'!A138="","",'Matriz NCM'!A138))</f>
        <v/>
      </c>
    </row>
    <row r="139" ht="22" customHeight="1">
      <c r="A139" s="20" t="n"/>
      <c r="B139" s="20" t="n"/>
      <c r="C139" s="22" t="n"/>
      <c r="D139" s="21" t="n"/>
      <c r="E139" s="20" t="n"/>
      <c r="F139" s="20" t="n"/>
      <c r="G139" s="21" t="n"/>
      <c r="H139" s="21" t="n"/>
      <c r="I139" s="21" t="n"/>
      <c r="J139" s="21" t="n"/>
      <c r="K139" s="25">
        <f>IF($B139="","",IF(COUNTIF('Matriz NCM'!$A$6:$A$155,$B139)=1,"OK","SKU ausente ou duplicado"))</f>
        <v/>
      </c>
      <c r="L139" s="25">
        <f>IF($B139="","",IF(OR($A139="",$C139="",$D139="",$G139="",LEN(TRIM($H139))=0,$I139="",LEN(TRIM($J139))=0),"Incompleto",IF(NOT(ISNUMBER($C139)),"Data inválida",IF($C139&gt;'Resumo'!$B$3,"Data futura",IF(AND(OR($D139="Classificação adotada",$D139="Alteração de NCM"),$F139=""),"NCM resultante ausente","OK")))))</f>
        <v/>
      </c>
      <c r="M139" s="25">
        <f>IF($B139="","",IF(OR(NOT(ISNUMBER($C139)),$K139&lt;&gt;"OK",$L139&lt;&gt;"OK"),"",IF($C139=SUMPRODUCT(MAX(IFERROR(($B$6:$B$305=$B139)*$C$6:$C$305,0))),"Sim","Não")))</f>
        <v/>
      </c>
      <c r="O139">
        <f>IF(ROW()&gt;155,"",IF('Matriz NCM'!A139="","",'Matriz NCM'!A139))</f>
        <v/>
      </c>
    </row>
    <row r="140" ht="22" customHeight="1">
      <c r="A140" s="20" t="n"/>
      <c r="B140" s="20" t="n"/>
      <c r="C140" s="22" t="n"/>
      <c r="D140" s="21" t="n"/>
      <c r="E140" s="20" t="n"/>
      <c r="F140" s="20" t="n"/>
      <c r="G140" s="21" t="n"/>
      <c r="H140" s="21" t="n"/>
      <c r="I140" s="21" t="n"/>
      <c r="J140" s="21" t="n"/>
      <c r="K140" s="25">
        <f>IF($B140="","",IF(COUNTIF('Matriz NCM'!$A$6:$A$155,$B140)=1,"OK","SKU ausente ou duplicado"))</f>
        <v/>
      </c>
      <c r="L140" s="25">
        <f>IF($B140="","",IF(OR($A140="",$C140="",$D140="",$G140="",LEN(TRIM($H140))=0,$I140="",LEN(TRIM($J140))=0),"Incompleto",IF(NOT(ISNUMBER($C140)),"Data inválida",IF($C140&gt;'Resumo'!$B$3,"Data futura",IF(AND(OR($D140="Classificação adotada",$D140="Alteração de NCM"),$F140=""),"NCM resultante ausente","OK")))))</f>
        <v/>
      </c>
      <c r="M140" s="25">
        <f>IF($B140="","",IF(OR(NOT(ISNUMBER($C140)),$K140&lt;&gt;"OK",$L140&lt;&gt;"OK"),"",IF($C140=SUMPRODUCT(MAX(IFERROR(($B$6:$B$305=$B140)*$C$6:$C$305,0))),"Sim","Não")))</f>
        <v/>
      </c>
      <c r="O140">
        <f>IF(ROW()&gt;155,"",IF('Matriz NCM'!A140="","",'Matriz NCM'!A140))</f>
        <v/>
      </c>
    </row>
    <row r="141" ht="22" customHeight="1">
      <c r="A141" s="20" t="n"/>
      <c r="B141" s="20" t="n"/>
      <c r="C141" s="22" t="n"/>
      <c r="D141" s="21" t="n"/>
      <c r="E141" s="20" t="n"/>
      <c r="F141" s="20" t="n"/>
      <c r="G141" s="21" t="n"/>
      <c r="H141" s="21" t="n"/>
      <c r="I141" s="21" t="n"/>
      <c r="J141" s="21" t="n"/>
      <c r="K141" s="25">
        <f>IF($B141="","",IF(COUNTIF('Matriz NCM'!$A$6:$A$155,$B141)=1,"OK","SKU ausente ou duplicado"))</f>
        <v/>
      </c>
      <c r="L141" s="25">
        <f>IF($B141="","",IF(OR($A141="",$C141="",$D141="",$G141="",LEN(TRIM($H141))=0,$I141="",LEN(TRIM($J141))=0),"Incompleto",IF(NOT(ISNUMBER($C141)),"Data inválida",IF($C141&gt;'Resumo'!$B$3,"Data futura",IF(AND(OR($D141="Classificação adotada",$D141="Alteração de NCM"),$F141=""),"NCM resultante ausente","OK")))))</f>
        <v/>
      </c>
      <c r="M141" s="25">
        <f>IF($B141="","",IF(OR(NOT(ISNUMBER($C141)),$K141&lt;&gt;"OK",$L141&lt;&gt;"OK"),"",IF($C141=SUMPRODUCT(MAX(IFERROR(($B$6:$B$305=$B141)*$C$6:$C$305,0))),"Sim","Não")))</f>
        <v/>
      </c>
      <c r="O141">
        <f>IF(ROW()&gt;155,"",IF('Matriz NCM'!A141="","",'Matriz NCM'!A141))</f>
        <v/>
      </c>
    </row>
    <row r="142" ht="22" customHeight="1">
      <c r="A142" s="20" t="n"/>
      <c r="B142" s="20" t="n"/>
      <c r="C142" s="22" t="n"/>
      <c r="D142" s="21" t="n"/>
      <c r="E142" s="20" t="n"/>
      <c r="F142" s="20" t="n"/>
      <c r="G142" s="21" t="n"/>
      <c r="H142" s="21" t="n"/>
      <c r="I142" s="21" t="n"/>
      <c r="J142" s="21" t="n"/>
      <c r="K142" s="25">
        <f>IF($B142="","",IF(COUNTIF('Matriz NCM'!$A$6:$A$155,$B142)=1,"OK","SKU ausente ou duplicado"))</f>
        <v/>
      </c>
      <c r="L142" s="25">
        <f>IF($B142="","",IF(OR($A142="",$C142="",$D142="",$G142="",LEN(TRIM($H142))=0,$I142="",LEN(TRIM($J142))=0),"Incompleto",IF(NOT(ISNUMBER($C142)),"Data inválida",IF($C142&gt;'Resumo'!$B$3,"Data futura",IF(AND(OR($D142="Classificação adotada",$D142="Alteração de NCM"),$F142=""),"NCM resultante ausente","OK")))))</f>
        <v/>
      </c>
      <c r="M142" s="25">
        <f>IF($B142="","",IF(OR(NOT(ISNUMBER($C142)),$K142&lt;&gt;"OK",$L142&lt;&gt;"OK"),"",IF($C142=SUMPRODUCT(MAX(IFERROR(($B$6:$B$305=$B142)*$C$6:$C$305,0))),"Sim","Não")))</f>
        <v/>
      </c>
      <c r="O142">
        <f>IF(ROW()&gt;155,"",IF('Matriz NCM'!A142="","",'Matriz NCM'!A142))</f>
        <v/>
      </c>
    </row>
    <row r="143" ht="22" customHeight="1">
      <c r="A143" s="20" t="n"/>
      <c r="B143" s="20" t="n"/>
      <c r="C143" s="22" t="n"/>
      <c r="D143" s="21" t="n"/>
      <c r="E143" s="20" t="n"/>
      <c r="F143" s="20" t="n"/>
      <c r="G143" s="21" t="n"/>
      <c r="H143" s="21" t="n"/>
      <c r="I143" s="21" t="n"/>
      <c r="J143" s="21" t="n"/>
      <c r="K143" s="25">
        <f>IF($B143="","",IF(COUNTIF('Matriz NCM'!$A$6:$A$155,$B143)=1,"OK","SKU ausente ou duplicado"))</f>
        <v/>
      </c>
      <c r="L143" s="25">
        <f>IF($B143="","",IF(OR($A143="",$C143="",$D143="",$G143="",LEN(TRIM($H143))=0,$I143="",LEN(TRIM($J143))=0),"Incompleto",IF(NOT(ISNUMBER($C143)),"Data inválida",IF($C143&gt;'Resumo'!$B$3,"Data futura",IF(AND(OR($D143="Classificação adotada",$D143="Alteração de NCM"),$F143=""),"NCM resultante ausente","OK")))))</f>
        <v/>
      </c>
      <c r="M143" s="25">
        <f>IF($B143="","",IF(OR(NOT(ISNUMBER($C143)),$K143&lt;&gt;"OK",$L143&lt;&gt;"OK"),"",IF($C143=SUMPRODUCT(MAX(IFERROR(($B$6:$B$305=$B143)*$C$6:$C$305,0))),"Sim","Não")))</f>
        <v/>
      </c>
      <c r="O143">
        <f>IF(ROW()&gt;155,"",IF('Matriz NCM'!A143="","",'Matriz NCM'!A143))</f>
        <v/>
      </c>
    </row>
    <row r="144" ht="22" customHeight="1">
      <c r="A144" s="20" t="n"/>
      <c r="B144" s="20" t="n"/>
      <c r="C144" s="22" t="n"/>
      <c r="D144" s="21" t="n"/>
      <c r="E144" s="20" t="n"/>
      <c r="F144" s="20" t="n"/>
      <c r="G144" s="21" t="n"/>
      <c r="H144" s="21" t="n"/>
      <c r="I144" s="21" t="n"/>
      <c r="J144" s="21" t="n"/>
      <c r="K144" s="25">
        <f>IF($B144="","",IF(COUNTIF('Matriz NCM'!$A$6:$A$155,$B144)=1,"OK","SKU ausente ou duplicado"))</f>
        <v/>
      </c>
      <c r="L144" s="25">
        <f>IF($B144="","",IF(OR($A144="",$C144="",$D144="",$G144="",LEN(TRIM($H144))=0,$I144="",LEN(TRIM($J144))=0),"Incompleto",IF(NOT(ISNUMBER($C144)),"Data inválida",IF($C144&gt;'Resumo'!$B$3,"Data futura",IF(AND(OR($D144="Classificação adotada",$D144="Alteração de NCM"),$F144=""),"NCM resultante ausente","OK")))))</f>
        <v/>
      </c>
      <c r="M144" s="25">
        <f>IF($B144="","",IF(OR(NOT(ISNUMBER($C144)),$K144&lt;&gt;"OK",$L144&lt;&gt;"OK"),"",IF($C144=SUMPRODUCT(MAX(IFERROR(($B$6:$B$305=$B144)*$C$6:$C$305,0))),"Sim","Não")))</f>
        <v/>
      </c>
      <c r="O144">
        <f>IF(ROW()&gt;155,"",IF('Matriz NCM'!A144="","",'Matriz NCM'!A144))</f>
        <v/>
      </c>
    </row>
    <row r="145" ht="22" customHeight="1">
      <c r="A145" s="20" t="n"/>
      <c r="B145" s="20" t="n"/>
      <c r="C145" s="22" t="n"/>
      <c r="D145" s="21" t="n"/>
      <c r="E145" s="20" t="n"/>
      <c r="F145" s="20" t="n"/>
      <c r="G145" s="21" t="n"/>
      <c r="H145" s="21" t="n"/>
      <c r="I145" s="21" t="n"/>
      <c r="J145" s="21" t="n"/>
      <c r="K145" s="25">
        <f>IF($B145="","",IF(COUNTIF('Matriz NCM'!$A$6:$A$155,$B145)=1,"OK","SKU ausente ou duplicado"))</f>
        <v/>
      </c>
      <c r="L145" s="25">
        <f>IF($B145="","",IF(OR($A145="",$C145="",$D145="",$G145="",LEN(TRIM($H145))=0,$I145="",LEN(TRIM($J145))=0),"Incompleto",IF(NOT(ISNUMBER($C145)),"Data inválida",IF($C145&gt;'Resumo'!$B$3,"Data futura",IF(AND(OR($D145="Classificação adotada",$D145="Alteração de NCM"),$F145=""),"NCM resultante ausente","OK")))))</f>
        <v/>
      </c>
      <c r="M145" s="25">
        <f>IF($B145="","",IF(OR(NOT(ISNUMBER($C145)),$K145&lt;&gt;"OK",$L145&lt;&gt;"OK"),"",IF($C145=SUMPRODUCT(MAX(IFERROR(($B$6:$B$305=$B145)*$C$6:$C$305,0))),"Sim","Não")))</f>
        <v/>
      </c>
      <c r="O145">
        <f>IF(ROW()&gt;155,"",IF('Matriz NCM'!A145="","",'Matriz NCM'!A145))</f>
        <v/>
      </c>
    </row>
    <row r="146" ht="22" customHeight="1">
      <c r="A146" s="20" t="n"/>
      <c r="B146" s="20" t="n"/>
      <c r="C146" s="22" t="n"/>
      <c r="D146" s="21" t="n"/>
      <c r="E146" s="20" t="n"/>
      <c r="F146" s="20" t="n"/>
      <c r="G146" s="21" t="n"/>
      <c r="H146" s="21" t="n"/>
      <c r="I146" s="21" t="n"/>
      <c r="J146" s="21" t="n"/>
      <c r="K146" s="25">
        <f>IF($B146="","",IF(COUNTIF('Matriz NCM'!$A$6:$A$155,$B146)=1,"OK","SKU ausente ou duplicado"))</f>
        <v/>
      </c>
      <c r="L146" s="25">
        <f>IF($B146="","",IF(OR($A146="",$C146="",$D146="",$G146="",LEN(TRIM($H146))=0,$I146="",LEN(TRIM($J146))=0),"Incompleto",IF(NOT(ISNUMBER($C146)),"Data inválida",IF($C146&gt;'Resumo'!$B$3,"Data futura",IF(AND(OR($D146="Classificação adotada",$D146="Alteração de NCM"),$F146=""),"NCM resultante ausente","OK")))))</f>
        <v/>
      </c>
      <c r="M146" s="25">
        <f>IF($B146="","",IF(OR(NOT(ISNUMBER($C146)),$K146&lt;&gt;"OK",$L146&lt;&gt;"OK"),"",IF($C146=SUMPRODUCT(MAX(IFERROR(($B$6:$B$305=$B146)*$C$6:$C$305,0))),"Sim","Não")))</f>
        <v/>
      </c>
      <c r="O146">
        <f>IF(ROW()&gt;155,"",IF('Matriz NCM'!A146="","",'Matriz NCM'!A146))</f>
        <v/>
      </c>
    </row>
    <row r="147" ht="22" customHeight="1">
      <c r="A147" s="20" t="n"/>
      <c r="B147" s="20" t="n"/>
      <c r="C147" s="22" t="n"/>
      <c r="D147" s="21" t="n"/>
      <c r="E147" s="20" t="n"/>
      <c r="F147" s="20" t="n"/>
      <c r="G147" s="21" t="n"/>
      <c r="H147" s="21" t="n"/>
      <c r="I147" s="21" t="n"/>
      <c r="J147" s="21" t="n"/>
      <c r="K147" s="25">
        <f>IF($B147="","",IF(COUNTIF('Matriz NCM'!$A$6:$A$155,$B147)=1,"OK","SKU ausente ou duplicado"))</f>
        <v/>
      </c>
      <c r="L147" s="25">
        <f>IF($B147="","",IF(OR($A147="",$C147="",$D147="",$G147="",LEN(TRIM($H147))=0,$I147="",LEN(TRIM($J147))=0),"Incompleto",IF(NOT(ISNUMBER($C147)),"Data inválida",IF($C147&gt;'Resumo'!$B$3,"Data futura",IF(AND(OR($D147="Classificação adotada",$D147="Alteração de NCM"),$F147=""),"NCM resultante ausente","OK")))))</f>
        <v/>
      </c>
      <c r="M147" s="25">
        <f>IF($B147="","",IF(OR(NOT(ISNUMBER($C147)),$K147&lt;&gt;"OK",$L147&lt;&gt;"OK"),"",IF($C147=SUMPRODUCT(MAX(IFERROR(($B$6:$B$305=$B147)*$C$6:$C$305,0))),"Sim","Não")))</f>
        <v/>
      </c>
      <c r="O147">
        <f>IF(ROW()&gt;155,"",IF('Matriz NCM'!A147="","",'Matriz NCM'!A147))</f>
        <v/>
      </c>
    </row>
    <row r="148" ht="22" customHeight="1">
      <c r="A148" s="20" t="n"/>
      <c r="B148" s="20" t="n"/>
      <c r="C148" s="22" t="n"/>
      <c r="D148" s="21" t="n"/>
      <c r="E148" s="20" t="n"/>
      <c r="F148" s="20" t="n"/>
      <c r="G148" s="21" t="n"/>
      <c r="H148" s="21" t="n"/>
      <c r="I148" s="21" t="n"/>
      <c r="J148" s="21" t="n"/>
      <c r="K148" s="25">
        <f>IF($B148="","",IF(COUNTIF('Matriz NCM'!$A$6:$A$155,$B148)=1,"OK","SKU ausente ou duplicado"))</f>
        <v/>
      </c>
      <c r="L148" s="25">
        <f>IF($B148="","",IF(OR($A148="",$C148="",$D148="",$G148="",LEN(TRIM($H148))=0,$I148="",LEN(TRIM($J148))=0),"Incompleto",IF(NOT(ISNUMBER($C148)),"Data inválida",IF($C148&gt;'Resumo'!$B$3,"Data futura",IF(AND(OR($D148="Classificação adotada",$D148="Alteração de NCM"),$F148=""),"NCM resultante ausente","OK")))))</f>
        <v/>
      </c>
      <c r="M148" s="25">
        <f>IF($B148="","",IF(OR(NOT(ISNUMBER($C148)),$K148&lt;&gt;"OK",$L148&lt;&gt;"OK"),"",IF($C148=SUMPRODUCT(MAX(IFERROR(($B$6:$B$305=$B148)*$C$6:$C$305,0))),"Sim","Não")))</f>
        <v/>
      </c>
      <c r="O148">
        <f>IF(ROW()&gt;155,"",IF('Matriz NCM'!A148="","",'Matriz NCM'!A148))</f>
        <v/>
      </c>
    </row>
    <row r="149" ht="22" customHeight="1">
      <c r="A149" s="20" t="n"/>
      <c r="B149" s="20" t="n"/>
      <c r="C149" s="22" t="n"/>
      <c r="D149" s="21" t="n"/>
      <c r="E149" s="20" t="n"/>
      <c r="F149" s="20" t="n"/>
      <c r="G149" s="21" t="n"/>
      <c r="H149" s="21" t="n"/>
      <c r="I149" s="21" t="n"/>
      <c r="J149" s="21" t="n"/>
      <c r="K149" s="25">
        <f>IF($B149="","",IF(COUNTIF('Matriz NCM'!$A$6:$A$155,$B149)=1,"OK","SKU ausente ou duplicado"))</f>
        <v/>
      </c>
      <c r="L149" s="25">
        <f>IF($B149="","",IF(OR($A149="",$C149="",$D149="",$G149="",LEN(TRIM($H149))=0,$I149="",LEN(TRIM($J149))=0),"Incompleto",IF(NOT(ISNUMBER($C149)),"Data inválida",IF($C149&gt;'Resumo'!$B$3,"Data futura",IF(AND(OR($D149="Classificação adotada",$D149="Alteração de NCM"),$F149=""),"NCM resultante ausente","OK")))))</f>
        <v/>
      </c>
      <c r="M149" s="25">
        <f>IF($B149="","",IF(OR(NOT(ISNUMBER($C149)),$K149&lt;&gt;"OK",$L149&lt;&gt;"OK"),"",IF($C149=SUMPRODUCT(MAX(IFERROR(($B$6:$B$305=$B149)*$C$6:$C$305,0))),"Sim","Não")))</f>
        <v/>
      </c>
      <c r="O149">
        <f>IF(ROW()&gt;155,"",IF('Matriz NCM'!A149="","",'Matriz NCM'!A149))</f>
        <v/>
      </c>
    </row>
    <row r="150" ht="22" customHeight="1">
      <c r="A150" s="20" t="n"/>
      <c r="B150" s="20" t="n"/>
      <c r="C150" s="22" t="n"/>
      <c r="D150" s="21" t="n"/>
      <c r="E150" s="20" t="n"/>
      <c r="F150" s="20" t="n"/>
      <c r="G150" s="21" t="n"/>
      <c r="H150" s="21" t="n"/>
      <c r="I150" s="21" t="n"/>
      <c r="J150" s="21" t="n"/>
      <c r="K150" s="25">
        <f>IF($B150="","",IF(COUNTIF('Matriz NCM'!$A$6:$A$155,$B150)=1,"OK","SKU ausente ou duplicado"))</f>
        <v/>
      </c>
      <c r="L150" s="25">
        <f>IF($B150="","",IF(OR($A150="",$C150="",$D150="",$G150="",LEN(TRIM($H150))=0,$I150="",LEN(TRIM($J150))=0),"Incompleto",IF(NOT(ISNUMBER($C150)),"Data inválida",IF($C150&gt;'Resumo'!$B$3,"Data futura",IF(AND(OR($D150="Classificação adotada",$D150="Alteração de NCM"),$F150=""),"NCM resultante ausente","OK")))))</f>
        <v/>
      </c>
      <c r="M150" s="25">
        <f>IF($B150="","",IF(OR(NOT(ISNUMBER($C150)),$K150&lt;&gt;"OK",$L150&lt;&gt;"OK"),"",IF($C150=SUMPRODUCT(MAX(IFERROR(($B$6:$B$305=$B150)*$C$6:$C$305,0))),"Sim","Não")))</f>
        <v/>
      </c>
      <c r="O150">
        <f>IF(ROW()&gt;155,"",IF('Matriz NCM'!A150="","",'Matriz NCM'!A150))</f>
        <v/>
      </c>
    </row>
    <row r="151" ht="22" customHeight="1">
      <c r="A151" s="20" t="n"/>
      <c r="B151" s="20" t="n"/>
      <c r="C151" s="22" t="n"/>
      <c r="D151" s="21" t="n"/>
      <c r="E151" s="20" t="n"/>
      <c r="F151" s="20" t="n"/>
      <c r="G151" s="21" t="n"/>
      <c r="H151" s="21" t="n"/>
      <c r="I151" s="21" t="n"/>
      <c r="J151" s="21" t="n"/>
      <c r="K151" s="25">
        <f>IF($B151="","",IF(COUNTIF('Matriz NCM'!$A$6:$A$155,$B151)=1,"OK","SKU ausente ou duplicado"))</f>
        <v/>
      </c>
      <c r="L151" s="25">
        <f>IF($B151="","",IF(OR($A151="",$C151="",$D151="",$G151="",LEN(TRIM($H151))=0,$I151="",LEN(TRIM($J151))=0),"Incompleto",IF(NOT(ISNUMBER($C151)),"Data inválida",IF($C151&gt;'Resumo'!$B$3,"Data futura",IF(AND(OR($D151="Classificação adotada",$D151="Alteração de NCM"),$F151=""),"NCM resultante ausente","OK")))))</f>
        <v/>
      </c>
      <c r="M151" s="25">
        <f>IF($B151="","",IF(OR(NOT(ISNUMBER($C151)),$K151&lt;&gt;"OK",$L151&lt;&gt;"OK"),"",IF($C151=SUMPRODUCT(MAX(IFERROR(($B$6:$B$305=$B151)*$C$6:$C$305,0))),"Sim","Não")))</f>
        <v/>
      </c>
      <c r="O151">
        <f>IF(ROW()&gt;155,"",IF('Matriz NCM'!A151="","",'Matriz NCM'!A151))</f>
        <v/>
      </c>
    </row>
    <row r="152" ht="22" customHeight="1">
      <c r="A152" s="20" t="n"/>
      <c r="B152" s="20" t="n"/>
      <c r="C152" s="22" t="n"/>
      <c r="D152" s="21" t="n"/>
      <c r="E152" s="20" t="n"/>
      <c r="F152" s="20" t="n"/>
      <c r="G152" s="21" t="n"/>
      <c r="H152" s="21" t="n"/>
      <c r="I152" s="21" t="n"/>
      <c r="J152" s="21" t="n"/>
      <c r="K152" s="25">
        <f>IF($B152="","",IF(COUNTIF('Matriz NCM'!$A$6:$A$155,$B152)=1,"OK","SKU ausente ou duplicado"))</f>
        <v/>
      </c>
      <c r="L152" s="25">
        <f>IF($B152="","",IF(OR($A152="",$C152="",$D152="",$G152="",LEN(TRIM($H152))=0,$I152="",LEN(TRIM($J152))=0),"Incompleto",IF(NOT(ISNUMBER($C152)),"Data inválida",IF($C152&gt;'Resumo'!$B$3,"Data futura",IF(AND(OR($D152="Classificação adotada",$D152="Alteração de NCM"),$F152=""),"NCM resultante ausente","OK")))))</f>
        <v/>
      </c>
      <c r="M152" s="25">
        <f>IF($B152="","",IF(OR(NOT(ISNUMBER($C152)),$K152&lt;&gt;"OK",$L152&lt;&gt;"OK"),"",IF($C152=SUMPRODUCT(MAX(IFERROR(($B$6:$B$305=$B152)*$C$6:$C$305,0))),"Sim","Não")))</f>
        <v/>
      </c>
      <c r="O152">
        <f>IF(ROW()&gt;155,"",IF('Matriz NCM'!A152="","",'Matriz NCM'!A152))</f>
        <v/>
      </c>
    </row>
    <row r="153" ht="22" customHeight="1">
      <c r="A153" s="20" t="n"/>
      <c r="B153" s="20" t="n"/>
      <c r="C153" s="22" t="n"/>
      <c r="D153" s="21" t="n"/>
      <c r="E153" s="20" t="n"/>
      <c r="F153" s="20" t="n"/>
      <c r="G153" s="21" t="n"/>
      <c r="H153" s="21" t="n"/>
      <c r="I153" s="21" t="n"/>
      <c r="J153" s="21" t="n"/>
      <c r="K153" s="25">
        <f>IF($B153="","",IF(COUNTIF('Matriz NCM'!$A$6:$A$155,$B153)=1,"OK","SKU ausente ou duplicado"))</f>
        <v/>
      </c>
      <c r="L153" s="25">
        <f>IF($B153="","",IF(OR($A153="",$C153="",$D153="",$G153="",LEN(TRIM($H153))=0,$I153="",LEN(TRIM($J153))=0),"Incompleto",IF(NOT(ISNUMBER($C153)),"Data inválida",IF($C153&gt;'Resumo'!$B$3,"Data futura",IF(AND(OR($D153="Classificação adotada",$D153="Alteração de NCM"),$F153=""),"NCM resultante ausente","OK")))))</f>
        <v/>
      </c>
      <c r="M153" s="25">
        <f>IF($B153="","",IF(OR(NOT(ISNUMBER($C153)),$K153&lt;&gt;"OK",$L153&lt;&gt;"OK"),"",IF($C153=SUMPRODUCT(MAX(IFERROR(($B$6:$B$305=$B153)*$C$6:$C$305,0))),"Sim","Não")))</f>
        <v/>
      </c>
      <c r="O153">
        <f>IF(ROW()&gt;155,"",IF('Matriz NCM'!A153="","",'Matriz NCM'!A153))</f>
        <v/>
      </c>
    </row>
    <row r="154" ht="22" customHeight="1">
      <c r="A154" s="20" t="n"/>
      <c r="B154" s="20" t="n"/>
      <c r="C154" s="22" t="n"/>
      <c r="D154" s="21" t="n"/>
      <c r="E154" s="20" t="n"/>
      <c r="F154" s="20" t="n"/>
      <c r="G154" s="21" t="n"/>
      <c r="H154" s="21" t="n"/>
      <c r="I154" s="21" t="n"/>
      <c r="J154" s="21" t="n"/>
      <c r="K154" s="25">
        <f>IF($B154="","",IF(COUNTIF('Matriz NCM'!$A$6:$A$155,$B154)=1,"OK","SKU ausente ou duplicado"))</f>
        <v/>
      </c>
      <c r="L154" s="25">
        <f>IF($B154="","",IF(OR($A154="",$C154="",$D154="",$G154="",LEN(TRIM($H154))=0,$I154="",LEN(TRIM($J154))=0),"Incompleto",IF(NOT(ISNUMBER($C154)),"Data inválida",IF($C154&gt;'Resumo'!$B$3,"Data futura",IF(AND(OR($D154="Classificação adotada",$D154="Alteração de NCM"),$F154=""),"NCM resultante ausente","OK")))))</f>
        <v/>
      </c>
      <c r="M154" s="25">
        <f>IF($B154="","",IF(OR(NOT(ISNUMBER($C154)),$K154&lt;&gt;"OK",$L154&lt;&gt;"OK"),"",IF($C154=SUMPRODUCT(MAX(IFERROR(($B$6:$B$305=$B154)*$C$6:$C$305,0))),"Sim","Não")))</f>
        <v/>
      </c>
      <c r="O154">
        <f>IF(ROW()&gt;155,"",IF('Matriz NCM'!A154="","",'Matriz NCM'!A154))</f>
        <v/>
      </c>
    </row>
    <row r="155" ht="22" customHeight="1">
      <c r="A155" s="20" t="n"/>
      <c r="B155" s="20" t="n"/>
      <c r="C155" s="22" t="n"/>
      <c r="D155" s="21" t="n"/>
      <c r="E155" s="20" t="n"/>
      <c r="F155" s="20" t="n"/>
      <c r="G155" s="21" t="n"/>
      <c r="H155" s="21" t="n"/>
      <c r="I155" s="21" t="n"/>
      <c r="J155" s="21" t="n"/>
      <c r="K155" s="25">
        <f>IF($B155="","",IF(COUNTIF('Matriz NCM'!$A$6:$A$155,$B155)=1,"OK","SKU ausente ou duplicado"))</f>
        <v/>
      </c>
      <c r="L155" s="25">
        <f>IF($B155="","",IF(OR($A155="",$C155="",$D155="",$G155="",LEN(TRIM($H155))=0,$I155="",LEN(TRIM($J155))=0),"Incompleto",IF(NOT(ISNUMBER($C155)),"Data inválida",IF($C155&gt;'Resumo'!$B$3,"Data futura",IF(AND(OR($D155="Classificação adotada",$D155="Alteração de NCM"),$F155=""),"NCM resultante ausente","OK")))))</f>
        <v/>
      </c>
      <c r="M155" s="25">
        <f>IF($B155="","",IF(OR(NOT(ISNUMBER($C155)),$K155&lt;&gt;"OK",$L155&lt;&gt;"OK"),"",IF($C155=SUMPRODUCT(MAX(IFERROR(($B$6:$B$305=$B155)*$C$6:$C$305,0))),"Sim","Não")))</f>
        <v/>
      </c>
      <c r="O155">
        <f>IF(ROW()&gt;155,"",IF('Matriz NCM'!A155="","",'Matriz NCM'!A155))</f>
        <v/>
      </c>
    </row>
    <row r="156" ht="22" customHeight="1">
      <c r="A156" s="20" t="n"/>
      <c r="B156" s="20" t="n"/>
      <c r="C156" s="22" t="n"/>
      <c r="D156" s="21" t="n"/>
      <c r="E156" s="20" t="n"/>
      <c r="F156" s="20" t="n"/>
      <c r="G156" s="21" t="n"/>
      <c r="H156" s="21" t="n"/>
      <c r="I156" s="21" t="n"/>
      <c r="J156" s="21" t="n"/>
      <c r="K156" s="25">
        <f>IF($B156="","",IF(COUNTIF('Matriz NCM'!$A$6:$A$155,$B156)=1,"OK","SKU ausente ou duplicado"))</f>
        <v/>
      </c>
      <c r="L156" s="25">
        <f>IF($B156="","",IF(OR($A156="",$C156="",$D156="",$G156="",LEN(TRIM($H156))=0,$I156="",LEN(TRIM($J156))=0),"Incompleto",IF(NOT(ISNUMBER($C156)),"Data inválida",IF($C156&gt;'Resumo'!$B$3,"Data futura",IF(AND(OR($D156="Classificação adotada",$D156="Alteração de NCM"),$F156=""),"NCM resultante ausente","OK")))))</f>
        <v/>
      </c>
      <c r="M156" s="25">
        <f>IF($B156="","",IF(OR(NOT(ISNUMBER($C156)),$K156&lt;&gt;"OK",$L156&lt;&gt;"OK"),"",IF($C156=SUMPRODUCT(MAX(IFERROR(($B$6:$B$305=$B156)*$C$6:$C$305,0))),"Sim","Não")))</f>
        <v/>
      </c>
      <c r="O156">
        <f>IF(ROW()&gt;155,"",IF('Matriz NCM'!A156="","",'Matriz NCM'!A156))</f>
        <v/>
      </c>
    </row>
    <row r="157" ht="22" customHeight="1">
      <c r="A157" s="20" t="n"/>
      <c r="B157" s="20" t="n"/>
      <c r="C157" s="22" t="n"/>
      <c r="D157" s="21" t="n"/>
      <c r="E157" s="20" t="n"/>
      <c r="F157" s="20" t="n"/>
      <c r="G157" s="21" t="n"/>
      <c r="H157" s="21" t="n"/>
      <c r="I157" s="21" t="n"/>
      <c r="J157" s="21" t="n"/>
      <c r="K157" s="25">
        <f>IF($B157="","",IF(COUNTIF('Matriz NCM'!$A$6:$A$155,$B157)=1,"OK","SKU ausente ou duplicado"))</f>
        <v/>
      </c>
      <c r="L157" s="25">
        <f>IF($B157="","",IF(OR($A157="",$C157="",$D157="",$G157="",LEN(TRIM($H157))=0,$I157="",LEN(TRIM($J157))=0),"Incompleto",IF(NOT(ISNUMBER($C157)),"Data inválida",IF($C157&gt;'Resumo'!$B$3,"Data futura",IF(AND(OR($D157="Classificação adotada",$D157="Alteração de NCM"),$F157=""),"NCM resultante ausente","OK")))))</f>
        <v/>
      </c>
      <c r="M157" s="25">
        <f>IF($B157="","",IF(OR(NOT(ISNUMBER($C157)),$K157&lt;&gt;"OK",$L157&lt;&gt;"OK"),"",IF($C157=SUMPRODUCT(MAX(IFERROR(($B$6:$B$305=$B157)*$C$6:$C$305,0))),"Sim","Não")))</f>
        <v/>
      </c>
      <c r="O157">
        <f>IF(ROW()&gt;155,"",IF('Matriz NCM'!A157="","",'Matriz NCM'!A157))</f>
        <v/>
      </c>
    </row>
    <row r="158" ht="22" customHeight="1">
      <c r="A158" s="20" t="n"/>
      <c r="B158" s="20" t="n"/>
      <c r="C158" s="22" t="n"/>
      <c r="D158" s="21" t="n"/>
      <c r="E158" s="20" t="n"/>
      <c r="F158" s="20" t="n"/>
      <c r="G158" s="21" t="n"/>
      <c r="H158" s="21" t="n"/>
      <c r="I158" s="21" t="n"/>
      <c r="J158" s="21" t="n"/>
      <c r="K158" s="25">
        <f>IF($B158="","",IF(COUNTIF('Matriz NCM'!$A$6:$A$155,$B158)=1,"OK","SKU ausente ou duplicado"))</f>
        <v/>
      </c>
      <c r="L158" s="25">
        <f>IF($B158="","",IF(OR($A158="",$C158="",$D158="",$G158="",LEN(TRIM($H158))=0,$I158="",LEN(TRIM($J158))=0),"Incompleto",IF(NOT(ISNUMBER($C158)),"Data inválida",IF($C158&gt;'Resumo'!$B$3,"Data futura",IF(AND(OR($D158="Classificação adotada",$D158="Alteração de NCM"),$F158=""),"NCM resultante ausente","OK")))))</f>
        <v/>
      </c>
      <c r="M158" s="25">
        <f>IF($B158="","",IF(OR(NOT(ISNUMBER($C158)),$K158&lt;&gt;"OK",$L158&lt;&gt;"OK"),"",IF($C158=SUMPRODUCT(MAX(IFERROR(($B$6:$B$305=$B158)*$C$6:$C$305,0))),"Sim","Não")))</f>
        <v/>
      </c>
      <c r="O158">
        <f>IF(ROW()&gt;155,"",IF('Matriz NCM'!A158="","",'Matriz NCM'!A158))</f>
        <v/>
      </c>
    </row>
    <row r="159" ht="22" customHeight="1">
      <c r="A159" s="20" t="n"/>
      <c r="B159" s="20" t="n"/>
      <c r="C159" s="22" t="n"/>
      <c r="D159" s="21" t="n"/>
      <c r="E159" s="20" t="n"/>
      <c r="F159" s="20" t="n"/>
      <c r="G159" s="21" t="n"/>
      <c r="H159" s="21" t="n"/>
      <c r="I159" s="21" t="n"/>
      <c r="J159" s="21" t="n"/>
      <c r="K159" s="25">
        <f>IF($B159="","",IF(COUNTIF('Matriz NCM'!$A$6:$A$155,$B159)=1,"OK","SKU ausente ou duplicado"))</f>
        <v/>
      </c>
      <c r="L159" s="25">
        <f>IF($B159="","",IF(OR($A159="",$C159="",$D159="",$G159="",LEN(TRIM($H159))=0,$I159="",LEN(TRIM($J159))=0),"Incompleto",IF(NOT(ISNUMBER($C159)),"Data inválida",IF($C159&gt;'Resumo'!$B$3,"Data futura",IF(AND(OR($D159="Classificação adotada",$D159="Alteração de NCM"),$F159=""),"NCM resultante ausente","OK")))))</f>
        <v/>
      </c>
      <c r="M159" s="25">
        <f>IF($B159="","",IF(OR(NOT(ISNUMBER($C159)),$K159&lt;&gt;"OK",$L159&lt;&gt;"OK"),"",IF($C159=SUMPRODUCT(MAX(IFERROR(($B$6:$B$305=$B159)*$C$6:$C$305,0))),"Sim","Não")))</f>
        <v/>
      </c>
      <c r="O159">
        <f>IF(ROW()&gt;155,"",IF('Matriz NCM'!A159="","",'Matriz NCM'!A159))</f>
        <v/>
      </c>
    </row>
    <row r="160" ht="22" customHeight="1">
      <c r="A160" s="20" t="n"/>
      <c r="B160" s="20" t="n"/>
      <c r="C160" s="22" t="n"/>
      <c r="D160" s="21" t="n"/>
      <c r="E160" s="20" t="n"/>
      <c r="F160" s="20" t="n"/>
      <c r="G160" s="21" t="n"/>
      <c r="H160" s="21" t="n"/>
      <c r="I160" s="21" t="n"/>
      <c r="J160" s="21" t="n"/>
      <c r="K160" s="25">
        <f>IF($B160="","",IF(COUNTIF('Matriz NCM'!$A$6:$A$155,$B160)=1,"OK","SKU ausente ou duplicado"))</f>
        <v/>
      </c>
      <c r="L160" s="25">
        <f>IF($B160="","",IF(OR($A160="",$C160="",$D160="",$G160="",LEN(TRIM($H160))=0,$I160="",LEN(TRIM($J160))=0),"Incompleto",IF(NOT(ISNUMBER($C160)),"Data inválida",IF($C160&gt;'Resumo'!$B$3,"Data futura",IF(AND(OR($D160="Classificação adotada",$D160="Alteração de NCM"),$F160=""),"NCM resultante ausente","OK")))))</f>
        <v/>
      </c>
      <c r="M160" s="25">
        <f>IF($B160="","",IF(OR(NOT(ISNUMBER($C160)),$K160&lt;&gt;"OK",$L160&lt;&gt;"OK"),"",IF($C160=SUMPRODUCT(MAX(IFERROR(($B$6:$B$305=$B160)*$C$6:$C$305,0))),"Sim","Não")))</f>
        <v/>
      </c>
      <c r="O160">
        <f>IF(ROW()&gt;155,"",IF('Matriz NCM'!A160="","",'Matriz NCM'!A160))</f>
        <v/>
      </c>
    </row>
    <row r="161" ht="22" customHeight="1">
      <c r="A161" s="20" t="n"/>
      <c r="B161" s="20" t="n"/>
      <c r="C161" s="22" t="n"/>
      <c r="D161" s="21" t="n"/>
      <c r="E161" s="20" t="n"/>
      <c r="F161" s="20" t="n"/>
      <c r="G161" s="21" t="n"/>
      <c r="H161" s="21" t="n"/>
      <c r="I161" s="21" t="n"/>
      <c r="J161" s="21" t="n"/>
      <c r="K161" s="25">
        <f>IF($B161="","",IF(COUNTIF('Matriz NCM'!$A$6:$A$155,$B161)=1,"OK","SKU ausente ou duplicado"))</f>
        <v/>
      </c>
      <c r="L161" s="25">
        <f>IF($B161="","",IF(OR($A161="",$C161="",$D161="",$G161="",LEN(TRIM($H161))=0,$I161="",LEN(TRIM($J161))=0),"Incompleto",IF(NOT(ISNUMBER($C161)),"Data inválida",IF($C161&gt;'Resumo'!$B$3,"Data futura",IF(AND(OR($D161="Classificação adotada",$D161="Alteração de NCM"),$F161=""),"NCM resultante ausente","OK")))))</f>
        <v/>
      </c>
      <c r="M161" s="25">
        <f>IF($B161="","",IF(OR(NOT(ISNUMBER($C161)),$K161&lt;&gt;"OK",$L161&lt;&gt;"OK"),"",IF($C161=SUMPRODUCT(MAX(IFERROR(($B$6:$B$305=$B161)*$C$6:$C$305,0))),"Sim","Não")))</f>
        <v/>
      </c>
      <c r="O161">
        <f>IF(ROW()&gt;155,"",IF('Matriz NCM'!A161="","",'Matriz NCM'!A161))</f>
        <v/>
      </c>
    </row>
    <row r="162" ht="22" customHeight="1">
      <c r="A162" s="20" t="n"/>
      <c r="B162" s="20" t="n"/>
      <c r="C162" s="22" t="n"/>
      <c r="D162" s="21" t="n"/>
      <c r="E162" s="20" t="n"/>
      <c r="F162" s="20" t="n"/>
      <c r="G162" s="21" t="n"/>
      <c r="H162" s="21" t="n"/>
      <c r="I162" s="21" t="n"/>
      <c r="J162" s="21" t="n"/>
      <c r="K162" s="25">
        <f>IF($B162="","",IF(COUNTIF('Matriz NCM'!$A$6:$A$155,$B162)=1,"OK","SKU ausente ou duplicado"))</f>
        <v/>
      </c>
      <c r="L162" s="25">
        <f>IF($B162="","",IF(OR($A162="",$C162="",$D162="",$G162="",LEN(TRIM($H162))=0,$I162="",LEN(TRIM($J162))=0),"Incompleto",IF(NOT(ISNUMBER($C162)),"Data inválida",IF($C162&gt;'Resumo'!$B$3,"Data futura",IF(AND(OR($D162="Classificação adotada",$D162="Alteração de NCM"),$F162=""),"NCM resultante ausente","OK")))))</f>
        <v/>
      </c>
      <c r="M162" s="25">
        <f>IF($B162="","",IF(OR(NOT(ISNUMBER($C162)),$K162&lt;&gt;"OK",$L162&lt;&gt;"OK"),"",IF($C162=SUMPRODUCT(MAX(IFERROR(($B$6:$B$305=$B162)*$C$6:$C$305,0))),"Sim","Não")))</f>
        <v/>
      </c>
      <c r="O162">
        <f>IF(ROW()&gt;155,"",IF('Matriz NCM'!A162="","",'Matriz NCM'!A162))</f>
        <v/>
      </c>
    </row>
    <row r="163" ht="22" customHeight="1">
      <c r="A163" s="20" t="n"/>
      <c r="B163" s="20" t="n"/>
      <c r="C163" s="22" t="n"/>
      <c r="D163" s="21" t="n"/>
      <c r="E163" s="20" t="n"/>
      <c r="F163" s="20" t="n"/>
      <c r="G163" s="21" t="n"/>
      <c r="H163" s="21" t="n"/>
      <c r="I163" s="21" t="n"/>
      <c r="J163" s="21" t="n"/>
      <c r="K163" s="25">
        <f>IF($B163="","",IF(COUNTIF('Matriz NCM'!$A$6:$A$155,$B163)=1,"OK","SKU ausente ou duplicado"))</f>
        <v/>
      </c>
      <c r="L163" s="25">
        <f>IF($B163="","",IF(OR($A163="",$C163="",$D163="",$G163="",LEN(TRIM($H163))=0,$I163="",LEN(TRIM($J163))=0),"Incompleto",IF(NOT(ISNUMBER($C163)),"Data inválida",IF($C163&gt;'Resumo'!$B$3,"Data futura",IF(AND(OR($D163="Classificação adotada",$D163="Alteração de NCM"),$F163=""),"NCM resultante ausente","OK")))))</f>
        <v/>
      </c>
      <c r="M163" s="25">
        <f>IF($B163="","",IF(OR(NOT(ISNUMBER($C163)),$K163&lt;&gt;"OK",$L163&lt;&gt;"OK"),"",IF($C163=SUMPRODUCT(MAX(IFERROR(($B$6:$B$305=$B163)*$C$6:$C$305,0))),"Sim","Não")))</f>
        <v/>
      </c>
      <c r="O163">
        <f>IF(ROW()&gt;155,"",IF('Matriz NCM'!A163="","",'Matriz NCM'!A163))</f>
        <v/>
      </c>
    </row>
    <row r="164" ht="22" customHeight="1">
      <c r="A164" s="20" t="n"/>
      <c r="B164" s="20" t="n"/>
      <c r="C164" s="22" t="n"/>
      <c r="D164" s="21" t="n"/>
      <c r="E164" s="20" t="n"/>
      <c r="F164" s="20" t="n"/>
      <c r="G164" s="21" t="n"/>
      <c r="H164" s="21" t="n"/>
      <c r="I164" s="21" t="n"/>
      <c r="J164" s="21" t="n"/>
      <c r="K164" s="25">
        <f>IF($B164="","",IF(COUNTIF('Matriz NCM'!$A$6:$A$155,$B164)=1,"OK","SKU ausente ou duplicado"))</f>
        <v/>
      </c>
      <c r="L164" s="25">
        <f>IF($B164="","",IF(OR($A164="",$C164="",$D164="",$G164="",LEN(TRIM($H164))=0,$I164="",LEN(TRIM($J164))=0),"Incompleto",IF(NOT(ISNUMBER($C164)),"Data inválida",IF($C164&gt;'Resumo'!$B$3,"Data futura",IF(AND(OR($D164="Classificação adotada",$D164="Alteração de NCM"),$F164=""),"NCM resultante ausente","OK")))))</f>
        <v/>
      </c>
      <c r="M164" s="25">
        <f>IF($B164="","",IF(OR(NOT(ISNUMBER($C164)),$K164&lt;&gt;"OK",$L164&lt;&gt;"OK"),"",IF($C164=SUMPRODUCT(MAX(IFERROR(($B$6:$B$305=$B164)*$C$6:$C$305,0))),"Sim","Não")))</f>
        <v/>
      </c>
      <c r="O164">
        <f>IF(ROW()&gt;155,"",IF('Matriz NCM'!A164="","",'Matriz NCM'!A164))</f>
        <v/>
      </c>
    </row>
    <row r="165" ht="22" customHeight="1">
      <c r="A165" s="20" t="n"/>
      <c r="B165" s="20" t="n"/>
      <c r="C165" s="22" t="n"/>
      <c r="D165" s="21" t="n"/>
      <c r="E165" s="20" t="n"/>
      <c r="F165" s="20" t="n"/>
      <c r="G165" s="21" t="n"/>
      <c r="H165" s="21" t="n"/>
      <c r="I165" s="21" t="n"/>
      <c r="J165" s="21" t="n"/>
      <c r="K165" s="25">
        <f>IF($B165="","",IF(COUNTIF('Matriz NCM'!$A$6:$A$155,$B165)=1,"OK","SKU ausente ou duplicado"))</f>
        <v/>
      </c>
      <c r="L165" s="25">
        <f>IF($B165="","",IF(OR($A165="",$C165="",$D165="",$G165="",LEN(TRIM($H165))=0,$I165="",LEN(TRIM($J165))=0),"Incompleto",IF(NOT(ISNUMBER($C165)),"Data inválida",IF($C165&gt;'Resumo'!$B$3,"Data futura",IF(AND(OR($D165="Classificação adotada",$D165="Alteração de NCM"),$F165=""),"NCM resultante ausente","OK")))))</f>
        <v/>
      </c>
      <c r="M165" s="25">
        <f>IF($B165="","",IF(OR(NOT(ISNUMBER($C165)),$K165&lt;&gt;"OK",$L165&lt;&gt;"OK"),"",IF($C165=SUMPRODUCT(MAX(IFERROR(($B$6:$B$305=$B165)*$C$6:$C$305,0))),"Sim","Não")))</f>
        <v/>
      </c>
      <c r="O165">
        <f>IF(ROW()&gt;155,"",IF('Matriz NCM'!A165="","",'Matriz NCM'!A165))</f>
        <v/>
      </c>
    </row>
    <row r="166" ht="22" customHeight="1">
      <c r="A166" s="20" t="n"/>
      <c r="B166" s="20" t="n"/>
      <c r="C166" s="22" t="n"/>
      <c r="D166" s="21" t="n"/>
      <c r="E166" s="20" t="n"/>
      <c r="F166" s="20" t="n"/>
      <c r="G166" s="21" t="n"/>
      <c r="H166" s="21" t="n"/>
      <c r="I166" s="21" t="n"/>
      <c r="J166" s="21" t="n"/>
      <c r="K166" s="25">
        <f>IF($B166="","",IF(COUNTIF('Matriz NCM'!$A$6:$A$155,$B166)=1,"OK","SKU ausente ou duplicado"))</f>
        <v/>
      </c>
      <c r="L166" s="25">
        <f>IF($B166="","",IF(OR($A166="",$C166="",$D166="",$G166="",LEN(TRIM($H166))=0,$I166="",LEN(TRIM($J166))=0),"Incompleto",IF(NOT(ISNUMBER($C166)),"Data inválida",IF($C166&gt;'Resumo'!$B$3,"Data futura",IF(AND(OR($D166="Classificação adotada",$D166="Alteração de NCM"),$F166=""),"NCM resultante ausente","OK")))))</f>
        <v/>
      </c>
      <c r="M166" s="25">
        <f>IF($B166="","",IF(OR(NOT(ISNUMBER($C166)),$K166&lt;&gt;"OK",$L166&lt;&gt;"OK"),"",IF($C166=SUMPRODUCT(MAX(IFERROR(($B$6:$B$305=$B166)*$C$6:$C$305,0))),"Sim","Não")))</f>
        <v/>
      </c>
      <c r="O166">
        <f>IF(ROW()&gt;155,"",IF('Matriz NCM'!A166="","",'Matriz NCM'!A166))</f>
        <v/>
      </c>
    </row>
    <row r="167" ht="22" customHeight="1">
      <c r="A167" s="20" t="n"/>
      <c r="B167" s="20" t="n"/>
      <c r="C167" s="22" t="n"/>
      <c r="D167" s="21" t="n"/>
      <c r="E167" s="20" t="n"/>
      <c r="F167" s="20" t="n"/>
      <c r="G167" s="21" t="n"/>
      <c r="H167" s="21" t="n"/>
      <c r="I167" s="21" t="n"/>
      <c r="J167" s="21" t="n"/>
      <c r="K167" s="25">
        <f>IF($B167="","",IF(COUNTIF('Matriz NCM'!$A$6:$A$155,$B167)=1,"OK","SKU ausente ou duplicado"))</f>
        <v/>
      </c>
      <c r="L167" s="25">
        <f>IF($B167="","",IF(OR($A167="",$C167="",$D167="",$G167="",LEN(TRIM($H167))=0,$I167="",LEN(TRIM($J167))=0),"Incompleto",IF(NOT(ISNUMBER($C167)),"Data inválida",IF($C167&gt;'Resumo'!$B$3,"Data futura",IF(AND(OR($D167="Classificação adotada",$D167="Alteração de NCM"),$F167=""),"NCM resultante ausente","OK")))))</f>
        <v/>
      </c>
      <c r="M167" s="25">
        <f>IF($B167="","",IF(OR(NOT(ISNUMBER($C167)),$K167&lt;&gt;"OK",$L167&lt;&gt;"OK"),"",IF($C167=SUMPRODUCT(MAX(IFERROR(($B$6:$B$305=$B167)*$C$6:$C$305,0))),"Sim","Não")))</f>
        <v/>
      </c>
      <c r="O167">
        <f>IF(ROW()&gt;155,"",IF('Matriz NCM'!A167="","",'Matriz NCM'!A167))</f>
        <v/>
      </c>
    </row>
    <row r="168" ht="22" customHeight="1">
      <c r="A168" s="20" t="n"/>
      <c r="B168" s="20" t="n"/>
      <c r="C168" s="22" t="n"/>
      <c r="D168" s="21" t="n"/>
      <c r="E168" s="20" t="n"/>
      <c r="F168" s="20" t="n"/>
      <c r="G168" s="21" t="n"/>
      <c r="H168" s="21" t="n"/>
      <c r="I168" s="21" t="n"/>
      <c r="J168" s="21" t="n"/>
      <c r="K168" s="25">
        <f>IF($B168="","",IF(COUNTIF('Matriz NCM'!$A$6:$A$155,$B168)=1,"OK","SKU ausente ou duplicado"))</f>
        <v/>
      </c>
      <c r="L168" s="25">
        <f>IF($B168="","",IF(OR($A168="",$C168="",$D168="",$G168="",LEN(TRIM($H168))=0,$I168="",LEN(TRIM($J168))=0),"Incompleto",IF(NOT(ISNUMBER($C168)),"Data inválida",IF($C168&gt;'Resumo'!$B$3,"Data futura",IF(AND(OR($D168="Classificação adotada",$D168="Alteração de NCM"),$F168=""),"NCM resultante ausente","OK")))))</f>
        <v/>
      </c>
      <c r="M168" s="25">
        <f>IF($B168="","",IF(OR(NOT(ISNUMBER($C168)),$K168&lt;&gt;"OK",$L168&lt;&gt;"OK"),"",IF($C168=SUMPRODUCT(MAX(IFERROR(($B$6:$B$305=$B168)*$C$6:$C$305,0))),"Sim","Não")))</f>
        <v/>
      </c>
      <c r="O168">
        <f>IF(ROW()&gt;155,"",IF('Matriz NCM'!A168="","",'Matriz NCM'!A168))</f>
        <v/>
      </c>
    </row>
    <row r="169" ht="22" customHeight="1">
      <c r="A169" s="20" t="n"/>
      <c r="B169" s="20" t="n"/>
      <c r="C169" s="22" t="n"/>
      <c r="D169" s="21" t="n"/>
      <c r="E169" s="20" t="n"/>
      <c r="F169" s="20" t="n"/>
      <c r="G169" s="21" t="n"/>
      <c r="H169" s="21" t="n"/>
      <c r="I169" s="21" t="n"/>
      <c r="J169" s="21" t="n"/>
      <c r="K169" s="25">
        <f>IF($B169="","",IF(COUNTIF('Matriz NCM'!$A$6:$A$155,$B169)=1,"OK","SKU ausente ou duplicado"))</f>
        <v/>
      </c>
      <c r="L169" s="25">
        <f>IF($B169="","",IF(OR($A169="",$C169="",$D169="",$G169="",LEN(TRIM($H169))=0,$I169="",LEN(TRIM($J169))=0),"Incompleto",IF(NOT(ISNUMBER($C169)),"Data inválida",IF($C169&gt;'Resumo'!$B$3,"Data futura",IF(AND(OR($D169="Classificação adotada",$D169="Alteração de NCM"),$F169=""),"NCM resultante ausente","OK")))))</f>
        <v/>
      </c>
      <c r="M169" s="25">
        <f>IF($B169="","",IF(OR(NOT(ISNUMBER($C169)),$K169&lt;&gt;"OK",$L169&lt;&gt;"OK"),"",IF($C169=SUMPRODUCT(MAX(IFERROR(($B$6:$B$305=$B169)*$C$6:$C$305,0))),"Sim","Não")))</f>
        <v/>
      </c>
      <c r="O169">
        <f>IF(ROW()&gt;155,"",IF('Matriz NCM'!A169="","",'Matriz NCM'!A169))</f>
        <v/>
      </c>
    </row>
    <row r="170" ht="22" customHeight="1">
      <c r="A170" s="20" t="n"/>
      <c r="B170" s="20" t="n"/>
      <c r="C170" s="22" t="n"/>
      <c r="D170" s="21" t="n"/>
      <c r="E170" s="20" t="n"/>
      <c r="F170" s="20" t="n"/>
      <c r="G170" s="21" t="n"/>
      <c r="H170" s="21" t="n"/>
      <c r="I170" s="21" t="n"/>
      <c r="J170" s="21" t="n"/>
      <c r="K170" s="25">
        <f>IF($B170="","",IF(COUNTIF('Matriz NCM'!$A$6:$A$155,$B170)=1,"OK","SKU ausente ou duplicado"))</f>
        <v/>
      </c>
      <c r="L170" s="25">
        <f>IF($B170="","",IF(OR($A170="",$C170="",$D170="",$G170="",LEN(TRIM($H170))=0,$I170="",LEN(TRIM($J170))=0),"Incompleto",IF(NOT(ISNUMBER($C170)),"Data inválida",IF($C170&gt;'Resumo'!$B$3,"Data futura",IF(AND(OR($D170="Classificação adotada",$D170="Alteração de NCM"),$F170=""),"NCM resultante ausente","OK")))))</f>
        <v/>
      </c>
      <c r="M170" s="25">
        <f>IF($B170="","",IF(OR(NOT(ISNUMBER($C170)),$K170&lt;&gt;"OK",$L170&lt;&gt;"OK"),"",IF($C170=SUMPRODUCT(MAX(IFERROR(($B$6:$B$305=$B170)*$C$6:$C$305,0))),"Sim","Não")))</f>
        <v/>
      </c>
      <c r="O170">
        <f>IF(ROW()&gt;155,"",IF('Matriz NCM'!A170="","",'Matriz NCM'!A170))</f>
        <v/>
      </c>
    </row>
    <row r="171" ht="22" customHeight="1">
      <c r="A171" s="20" t="n"/>
      <c r="B171" s="20" t="n"/>
      <c r="C171" s="22" t="n"/>
      <c r="D171" s="21" t="n"/>
      <c r="E171" s="20" t="n"/>
      <c r="F171" s="20" t="n"/>
      <c r="G171" s="21" t="n"/>
      <c r="H171" s="21" t="n"/>
      <c r="I171" s="21" t="n"/>
      <c r="J171" s="21" t="n"/>
      <c r="K171" s="25">
        <f>IF($B171="","",IF(COUNTIF('Matriz NCM'!$A$6:$A$155,$B171)=1,"OK","SKU ausente ou duplicado"))</f>
        <v/>
      </c>
      <c r="L171" s="25">
        <f>IF($B171="","",IF(OR($A171="",$C171="",$D171="",$G171="",LEN(TRIM($H171))=0,$I171="",LEN(TRIM($J171))=0),"Incompleto",IF(NOT(ISNUMBER($C171)),"Data inválida",IF($C171&gt;'Resumo'!$B$3,"Data futura",IF(AND(OR($D171="Classificação adotada",$D171="Alteração de NCM"),$F171=""),"NCM resultante ausente","OK")))))</f>
        <v/>
      </c>
      <c r="M171" s="25">
        <f>IF($B171="","",IF(OR(NOT(ISNUMBER($C171)),$K171&lt;&gt;"OK",$L171&lt;&gt;"OK"),"",IF($C171=SUMPRODUCT(MAX(IFERROR(($B$6:$B$305=$B171)*$C$6:$C$305,0))),"Sim","Não")))</f>
        <v/>
      </c>
      <c r="O171">
        <f>IF(ROW()&gt;155,"",IF('Matriz NCM'!A171="","",'Matriz NCM'!A171))</f>
        <v/>
      </c>
    </row>
    <row r="172" ht="22" customHeight="1">
      <c r="A172" s="20" t="n"/>
      <c r="B172" s="20" t="n"/>
      <c r="C172" s="22" t="n"/>
      <c r="D172" s="21" t="n"/>
      <c r="E172" s="20" t="n"/>
      <c r="F172" s="20" t="n"/>
      <c r="G172" s="21" t="n"/>
      <c r="H172" s="21" t="n"/>
      <c r="I172" s="21" t="n"/>
      <c r="J172" s="21" t="n"/>
      <c r="K172" s="25">
        <f>IF($B172="","",IF(COUNTIF('Matriz NCM'!$A$6:$A$155,$B172)=1,"OK","SKU ausente ou duplicado"))</f>
        <v/>
      </c>
      <c r="L172" s="25">
        <f>IF($B172="","",IF(OR($A172="",$C172="",$D172="",$G172="",LEN(TRIM($H172))=0,$I172="",LEN(TRIM($J172))=0),"Incompleto",IF(NOT(ISNUMBER($C172)),"Data inválida",IF($C172&gt;'Resumo'!$B$3,"Data futura",IF(AND(OR($D172="Classificação adotada",$D172="Alteração de NCM"),$F172=""),"NCM resultante ausente","OK")))))</f>
        <v/>
      </c>
      <c r="M172" s="25">
        <f>IF($B172="","",IF(OR(NOT(ISNUMBER($C172)),$K172&lt;&gt;"OK",$L172&lt;&gt;"OK"),"",IF($C172=SUMPRODUCT(MAX(IFERROR(($B$6:$B$305=$B172)*$C$6:$C$305,0))),"Sim","Não")))</f>
        <v/>
      </c>
      <c r="O172">
        <f>IF(ROW()&gt;155,"",IF('Matriz NCM'!A172="","",'Matriz NCM'!A172))</f>
        <v/>
      </c>
    </row>
    <row r="173" ht="22" customHeight="1">
      <c r="A173" s="20" t="n"/>
      <c r="B173" s="20" t="n"/>
      <c r="C173" s="22" t="n"/>
      <c r="D173" s="21" t="n"/>
      <c r="E173" s="20" t="n"/>
      <c r="F173" s="20" t="n"/>
      <c r="G173" s="21" t="n"/>
      <c r="H173" s="21" t="n"/>
      <c r="I173" s="21" t="n"/>
      <c r="J173" s="21" t="n"/>
      <c r="K173" s="25">
        <f>IF($B173="","",IF(COUNTIF('Matriz NCM'!$A$6:$A$155,$B173)=1,"OK","SKU ausente ou duplicado"))</f>
        <v/>
      </c>
      <c r="L173" s="25">
        <f>IF($B173="","",IF(OR($A173="",$C173="",$D173="",$G173="",LEN(TRIM($H173))=0,$I173="",LEN(TRIM($J173))=0),"Incompleto",IF(NOT(ISNUMBER($C173)),"Data inválida",IF($C173&gt;'Resumo'!$B$3,"Data futura",IF(AND(OR($D173="Classificação adotada",$D173="Alteração de NCM"),$F173=""),"NCM resultante ausente","OK")))))</f>
        <v/>
      </c>
      <c r="M173" s="25">
        <f>IF($B173="","",IF(OR(NOT(ISNUMBER($C173)),$K173&lt;&gt;"OK",$L173&lt;&gt;"OK"),"",IF($C173=SUMPRODUCT(MAX(IFERROR(($B$6:$B$305=$B173)*$C$6:$C$305,0))),"Sim","Não")))</f>
        <v/>
      </c>
      <c r="O173">
        <f>IF(ROW()&gt;155,"",IF('Matriz NCM'!A173="","",'Matriz NCM'!A173))</f>
        <v/>
      </c>
    </row>
    <row r="174" ht="22" customHeight="1">
      <c r="A174" s="20" t="n"/>
      <c r="B174" s="20" t="n"/>
      <c r="C174" s="22" t="n"/>
      <c r="D174" s="21" t="n"/>
      <c r="E174" s="20" t="n"/>
      <c r="F174" s="20" t="n"/>
      <c r="G174" s="21" t="n"/>
      <c r="H174" s="21" t="n"/>
      <c r="I174" s="21" t="n"/>
      <c r="J174" s="21" t="n"/>
      <c r="K174" s="25">
        <f>IF($B174="","",IF(COUNTIF('Matriz NCM'!$A$6:$A$155,$B174)=1,"OK","SKU ausente ou duplicado"))</f>
        <v/>
      </c>
      <c r="L174" s="25">
        <f>IF($B174="","",IF(OR($A174="",$C174="",$D174="",$G174="",LEN(TRIM($H174))=0,$I174="",LEN(TRIM($J174))=0),"Incompleto",IF(NOT(ISNUMBER($C174)),"Data inválida",IF($C174&gt;'Resumo'!$B$3,"Data futura",IF(AND(OR($D174="Classificação adotada",$D174="Alteração de NCM"),$F174=""),"NCM resultante ausente","OK")))))</f>
        <v/>
      </c>
      <c r="M174" s="25">
        <f>IF($B174="","",IF(OR(NOT(ISNUMBER($C174)),$K174&lt;&gt;"OK",$L174&lt;&gt;"OK"),"",IF($C174=SUMPRODUCT(MAX(IFERROR(($B$6:$B$305=$B174)*$C$6:$C$305,0))),"Sim","Não")))</f>
        <v/>
      </c>
      <c r="O174">
        <f>IF(ROW()&gt;155,"",IF('Matriz NCM'!A174="","",'Matriz NCM'!A174))</f>
        <v/>
      </c>
    </row>
    <row r="175" ht="22" customHeight="1">
      <c r="A175" s="20" t="n"/>
      <c r="B175" s="20" t="n"/>
      <c r="C175" s="22" t="n"/>
      <c r="D175" s="21" t="n"/>
      <c r="E175" s="20" t="n"/>
      <c r="F175" s="20" t="n"/>
      <c r="G175" s="21" t="n"/>
      <c r="H175" s="21" t="n"/>
      <c r="I175" s="21" t="n"/>
      <c r="J175" s="21" t="n"/>
      <c r="K175" s="25">
        <f>IF($B175="","",IF(COUNTIF('Matriz NCM'!$A$6:$A$155,$B175)=1,"OK","SKU ausente ou duplicado"))</f>
        <v/>
      </c>
      <c r="L175" s="25">
        <f>IF($B175="","",IF(OR($A175="",$C175="",$D175="",$G175="",LEN(TRIM($H175))=0,$I175="",LEN(TRIM($J175))=0),"Incompleto",IF(NOT(ISNUMBER($C175)),"Data inválida",IF($C175&gt;'Resumo'!$B$3,"Data futura",IF(AND(OR($D175="Classificação adotada",$D175="Alteração de NCM"),$F175=""),"NCM resultante ausente","OK")))))</f>
        <v/>
      </c>
      <c r="M175" s="25">
        <f>IF($B175="","",IF(OR(NOT(ISNUMBER($C175)),$K175&lt;&gt;"OK",$L175&lt;&gt;"OK"),"",IF($C175=SUMPRODUCT(MAX(IFERROR(($B$6:$B$305=$B175)*$C$6:$C$305,0))),"Sim","Não")))</f>
        <v/>
      </c>
      <c r="O175">
        <f>IF(ROW()&gt;155,"",IF('Matriz NCM'!A175="","",'Matriz NCM'!A175))</f>
        <v/>
      </c>
    </row>
    <row r="176" ht="22" customHeight="1">
      <c r="A176" s="20" t="n"/>
      <c r="B176" s="20" t="n"/>
      <c r="C176" s="22" t="n"/>
      <c r="D176" s="21" t="n"/>
      <c r="E176" s="20" t="n"/>
      <c r="F176" s="20" t="n"/>
      <c r="G176" s="21" t="n"/>
      <c r="H176" s="21" t="n"/>
      <c r="I176" s="21" t="n"/>
      <c r="J176" s="21" t="n"/>
      <c r="K176" s="25">
        <f>IF($B176="","",IF(COUNTIF('Matriz NCM'!$A$6:$A$155,$B176)=1,"OK","SKU ausente ou duplicado"))</f>
        <v/>
      </c>
      <c r="L176" s="25">
        <f>IF($B176="","",IF(OR($A176="",$C176="",$D176="",$G176="",LEN(TRIM($H176))=0,$I176="",LEN(TRIM($J176))=0),"Incompleto",IF(NOT(ISNUMBER($C176)),"Data inválida",IF($C176&gt;'Resumo'!$B$3,"Data futura",IF(AND(OR($D176="Classificação adotada",$D176="Alteração de NCM"),$F176=""),"NCM resultante ausente","OK")))))</f>
        <v/>
      </c>
      <c r="M176" s="25">
        <f>IF($B176="","",IF(OR(NOT(ISNUMBER($C176)),$K176&lt;&gt;"OK",$L176&lt;&gt;"OK"),"",IF($C176=SUMPRODUCT(MAX(IFERROR(($B$6:$B$305=$B176)*$C$6:$C$305,0))),"Sim","Não")))</f>
        <v/>
      </c>
      <c r="O176">
        <f>IF(ROW()&gt;155,"",IF('Matriz NCM'!A176="","",'Matriz NCM'!A176))</f>
        <v/>
      </c>
    </row>
    <row r="177" ht="22" customHeight="1">
      <c r="A177" s="20" t="n"/>
      <c r="B177" s="20" t="n"/>
      <c r="C177" s="22" t="n"/>
      <c r="D177" s="21" t="n"/>
      <c r="E177" s="20" t="n"/>
      <c r="F177" s="20" t="n"/>
      <c r="G177" s="21" t="n"/>
      <c r="H177" s="21" t="n"/>
      <c r="I177" s="21" t="n"/>
      <c r="J177" s="21" t="n"/>
      <c r="K177" s="25">
        <f>IF($B177="","",IF(COUNTIF('Matriz NCM'!$A$6:$A$155,$B177)=1,"OK","SKU ausente ou duplicado"))</f>
        <v/>
      </c>
      <c r="L177" s="25">
        <f>IF($B177="","",IF(OR($A177="",$C177="",$D177="",$G177="",LEN(TRIM($H177))=0,$I177="",LEN(TRIM($J177))=0),"Incompleto",IF(NOT(ISNUMBER($C177)),"Data inválida",IF($C177&gt;'Resumo'!$B$3,"Data futura",IF(AND(OR($D177="Classificação adotada",$D177="Alteração de NCM"),$F177=""),"NCM resultante ausente","OK")))))</f>
        <v/>
      </c>
      <c r="M177" s="25">
        <f>IF($B177="","",IF(OR(NOT(ISNUMBER($C177)),$K177&lt;&gt;"OK",$L177&lt;&gt;"OK"),"",IF($C177=SUMPRODUCT(MAX(IFERROR(($B$6:$B$305=$B177)*$C$6:$C$305,0))),"Sim","Não")))</f>
        <v/>
      </c>
      <c r="O177">
        <f>IF(ROW()&gt;155,"",IF('Matriz NCM'!A177="","",'Matriz NCM'!A177))</f>
        <v/>
      </c>
    </row>
    <row r="178" ht="22" customHeight="1">
      <c r="A178" s="20" t="n"/>
      <c r="B178" s="20" t="n"/>
      <c r="C178" s="22" t="n"/>
      <c r="D178" s="21" t="n"/>
      <c r="E178" s="20" t="n"/>
      <c r="F178" s="20" t="n"/>
      <c r="G178" s="21" t="n"/>
      <c r="H178" s="21" t="n"/>
      <c r="I178" s="21" t="n"/>
      <c r="J178" s="21" t="n"/>
      <c r="K178" s="25">
        <f>IF($B178="","",IF(COUNTIF('Matriz NCM'!$A$6:$A$155,$B178)=1,"OK","SKU ausente ou duplicado"))</f>
        <v/>
      </c>
      <c r="L178" s="25">
        <f>IF($B178="","",IF(OR($A178="",$C178="",$D178="",$G178="",LEN(TRIM($H178))=0,$I178="",LEN(TRIM($J178))=0),"Incompleto",IF(NOT(ISNUMBER($C178)),"Data inválida",IF($C178&gt;'Resumo'!$B$3,"Data futura",IF(AND(OR($D178="Classificação adotada",$D178="Alteração de NCM"),$F178=""),"NCM resultante ausente","OK")))))</f>
        <v/>
      </c>
      <c r="M178" s="25">
        <f>IF($B178="","",IF(OR(NOT(ISNUMBER($C178)),$K178&lt;&gt;"OK",$L178&lt;&gt;"OK"),"",IF($C178=SUMPRODUCT(MAX(IFERROR(($B$6:$B$305=$B178)*$C$6:$C$305,0))),"Sim","Não")))</f>
        <v/>
      </c>
      <c r="O178">
        <f>IF(ROW()&gt;155,"",IF('Matriz NCM'!A178="","",'Matriz NCM'!A178))</f>
        <v/>
      </c>
    </row>
    <row r="179" ht="22" customHeight="1">
      <c r="A179" s="20" t="n"/>
      <c r="B179" s="20" t="n"/>
      <c r="C179" s="22" t="n"/>
      <c r="D179" s="21" t="n"/>
      <c r="E179" s="20" t="n"/>
      <c r="F179" s="20" t="n"/>
      <c r="G179" s="21" t="n"/>
      <c r="H179" s="21" t="n"/>
      <c r="I179" s="21" t="n"/>
      <c r="J179" s="21" t="n"/>
      <c r="K179" s="25">
        <f>IF($B179="","",IF(COUNTIF('Matriz NCM'!$A$6:$A$155,$B179)=1,"OK","SKU ausente ou duplicado"))</f>
        <v/>
      </c>
      <c r="L179" s="25">
        <f>IF($B179="","",IF(OR($A179="",$C179="",$D179="",$G179="",LEN(TRIM($H179))=0,$I179="",LEN(TRIM($J179))=0),"Incompleto",IF(NOT(ISNUMBER($C179)),"Data inválida",IF($C179&gt;'Resumo'!$B$3,"Data futura",IF(AND(OR($D179="Classificação adotada",$D179="Alteração de NCM"),$F179=""),"NCM resultante ausente","OK")))))</f>
        <v/>
      </c>
      <c r="M179" s="25">
        <f>IF($B179="","",IF(OR(NOT(ISNUMBER($C179)),$K179&lt;&gt;"OK",$L179&lt;&gt;"OK"),"",IF($C179=SUMPRODUCT(MAX(IFERROR(($B$6:$B$305=$B179)*$C$6:$C$305,0))),"Sim","Não")))</f>
        <v/>
      </c>
      <c r="O179">
        <f>IF(ROW()&gt;155,"",IF('Matriz NCM'!A179="","",'Matriz NCM'!A179))</f>
        <v/>
      </c>
    </row>
    <row r="180" ht="22" customHeight="1">
      <c r="A180" s="20" t="n"/>
      <c r="B180" s="20" t="n"/>
      <c r="C180" s="22" t="n"/>
      <c r="D180" s="21" t="n"/>
      <c r="E180" s="20" t="n"/>
      <c r="F180" s="20" t="n"/>
      <c r="G180" s="21" t="n"/>
      <c r="H180" s="21" t="n"/>
      <c r="I180" s="21" t="n"/>
      <c r="J180" s="21" t="n"/>
      <c r="K180" s="25">
        <f>IF($B180="","",IF(COUNTIF('Matriz NCM'!$A$6:$A$155,$B180)=1,"OK","SKU ausente ou duplicado"))</f>
        <v/>
      </c>
      <c r="L180" s="25">
        <f>IF($B180="","",IF(OR($A180="",$C180="",$D180="",$G180="",LEN(TRIM($H180))=0,$I180="",LEN(TRIM($J180))=0),"Incompleto",IF(NOT(ISNUMBER($C180)),"Data inválida",IF($C180&gt;'Resumo'!$B$3,"Data futura",IF(AND(OR($D180="Classificação adotada",$D180="Alteração de NCM"),$F180=""),"NCM resultante ausente","OK")))))</f>
        <v/>
      </c>
      <c r="M180" s="25">
        <f>IF($B180="","",IF(OR(NOT(ISNUMBER($C180)),$K180&lt;&gt;"OK",$L180&lt;&gt;"OK"),"",IF($C180=SUMPRODUCT(MAX(IFERROR(($B$6:$B$305=$B180)*$C$6:$C$305,0))),"Sim","Não")))</f>
        <v/>
      </c>
      <c r="O180">
        <f>IF(ROW()&gt;155,"",IF('Matriz NCM'!A180="","",'Matriz NCM'!A180))</f>
        <v/>
      </c>
    </row>
    <row r="181" ht="22" customHeight="1">
      <c r="A181" s="20" t="n"/>
      <c r="B181" s="20" t="n"/>
      <c r="C181" s="22" t="n"/>
      <c r="D181" s="21" t="n"/>
      <c r="E181" s="20" t="n"/>
      <c r="F181" s="20" t="n"/>
      <c r="G181" s="21" t="n"/>
      <c r="H181" s="21" t="n"/>
      <c r="I181" s="21" t="n"/>
      <c r="J181" s="21" t="n"/>
      <c r="K181" s="25">
        <f>IF($B181="","",IF(COUNTIF('Matriz NCM'!$A$6:$A$155,$B181)=1,"OK","SKU ausente ou duplicado"))</f>
        <v/>
      </c>
      <c r="L181" s="25">
        <f>IF($B181="","",IF(OR($A181="",$C181="",$D181="",$G181="",LEN(TRIM($H181))=0,$I181="",LEN(TRIM($J181))=0),"Incompleto",IF(NOT(ISNUMBER($C181)),"Data inválida",IF($C181&gt;'Resumo'!$B$3,"Data futura",IF(AND(OR($D181="Classificação adotada",$D181="Alteração de NCM"),$F181=""),"NCM resultante ausente","OK")))))</f>
        <v/>
      </c>
      <c r="M181" s="25">
        <f>IF($B181="","",IF(OR(NOT(ISNUMBER($C181)),$K181&lt;&gt;"OK",$L181&lt;&gt;"OK"),"",IF($C181=SUMPRODUCT(MAX(IFERROR(($B$6:$B$305=$B181)*$C$6:$C$305,0))),"Sim","Não")))</f>
        <v/>
      </c>
      <c r="O181">
        <f>IF(ROW()&gt;155,"",IF('Matriz NCM'!A181="","",'Matriz NCM'!A181))</f>
        <v/>
      </c>
    </row>
    <row r="182" ht="22" customHeight="1">
      <c r="A182" s="20" t="n"/>
      <c r="B182" s="20" t="n"/>
      <c r="C182" s="22" t="n"/>
      <c r="D182" s="21" t="n"/>
      <c r="E182" s="20" t="n"/>
      <c r="F182" s="20" t="n"/>
      <c r="G182" s="21" t="n"/>
      <c r="H182" s="21" t="n"/>
      <c r="I182" s="21" t="n"/>
      <c r="J182" s="21" t="n"/>
      <c r="K182" s="25">
        <f>IF($B182="","",IF(COUNTIF('Matriz NCM'!$A$6:$A$155,$B182)=1,"OK","SKU ausente ou duplicado"))</f>
        <v/>
      </c>
      <c r="L182" s="25">
        <f>IF($B182="","",IF(OR($A182="",$C182="",$D182="",$G182="",LEN(TRIM($H182))=0,$I182="",LEN(TRIM($J182))=0),"Incompleto",IF(NOT(ISNUMBER($C182)),"Data inválida",IF($C182&gt;'Resumo'!$B$3,"Data futura",IF(AND(OR($D182="Classificação adotada",$D182="Alteração de NCM"),$F182=""),"NCM resultante ausente","OK")))))</f>
        <v/>
      </c>
      <c r="M182" s="25">
        <f>IF($B182="","",IF(OR(NOT(ISNUMBER($C182)),$K182&lt;&gt;"OK",$L182&lt;&gt;"OK"),"",IF($C182=SUMPRODUCT(MAX(IFERROR(($B$6:$B$305=$B182)*$C$6:$C$305,0))),"Sim","Não")))</f>
        <v/>
      </c>
      <c r="O182">
        <f>IF(ROW()&gt;155,"",IF('Matriz NCM'!A182="","",'Matriz NCM'!A182))</f>
        <v/>
      </c>
    </row>
    <row r="183" ht="22" customHeight="1">
      <c r="A183" s="20" t="n"/>
      <c r="B183" s="20" t="n"/>
      <c r="C183" s="22" t="n"/>
      <c r="D183" s="21" t="n"/>
      <c r="E183" s="20" t="n"/>
      <c r="F183" s="20" t="n"/>
      <c r="G183" s="21" t="n"/>
      <c r="H183" s="21" t="n"/>
      <c r="I183" s="21" t="n"/>
      <c r="J183" s="21" t="n"/>
      <c r="K183" s="25">
        <f>IF($B183="","",IF(COUNTIF('Matriz NCM'!$A$6:$A$155,$B183)=1,"OK","SKU ausente ou duplicado"))</f>
        <v/>
      </c>
      <c r="L183" s="25">
        <f>IF($B183="","",IF(OR($A183="",$C183="",$D183="",$G183="",LEN(TRIM($H183))=0,$I183="",LEN(TRIM($J183))=0),"Incompleto",IF(NOT(ISNUMBER($C183)),"Data inválida",IF($C183&gt;'Resumo'!$B$3,"Data futura",IF(AND(OR($D183="Classificação adotada",$D183="Alteração de NCM"),$F183=""),"NCM resultante ausente","OK")))))</f>
        <v/>
      </c>
      <c r="M183" s="25">
        <f>IF($B183="","",IF(OR(NOT(ISNUMBER($C183)),$K183&lt;&gt;"OK",$L183&lt;&gt;"OK"),"",IF($C183=SUMPRODUCT(MAX(IFERROR(($B$6:$B$305=$B183)*$C$6:$C$305,0))),"Sim","Não")))</f>
        <v/>
      </c>
      <c r="O183">
        <f>IF(ROW()&gt;155,"",IF('Matriz NCM'!A183="","",'Matriz NCM'!A183))</f>
        <v/>
      </c>
    </row>
    <row r="184" ht="22" customHeight="1">
      <c r="A184" s="20" t="n"/>
      <c r="B184" s="20" t="n"/>
      <c r="C184" s="22" t="n"/>
      <c r="D184" s="21" t="n"/>
      <c r="E184" s="20" t="n"/>
      <c r="F184" s="20" t="n"/>
      <c r="G184" s="21" t="n"/>
      <c r="H184" s="21" t="n"/>
      <c r="I184" s="21" t="n"/>
      <c r="J184" s="21" t="n"/>
      <c r="K184" s="25">
        <f>IF($B184="","",IF(COUNTIF('Matriz NCM'!$A$6:$A$155,$B184)=1,"OK","SKU ausente ou duplicado"))</f>
        <v/>
      </c>
      <c r="L184" s="25">
        <f>IF($B184="","",IF(OR($A184="",$C184="",$D184="",$G184="",LEN(TRIM($H184))=0,$I184="",LEN(TRIM($J184))=0),"Incompleto",IF(NOT(ISNUMBER($C184)),"Data inválida",IF($C184&gt;'Resumo'!$B$3,"Data futura",IF(AND(OR($D184="Classificação adotada",$D184="Alteração de NCM"),$F184=""),"NCM resultante ausente","OK")))))</f>
        <v/>
      </c>
      <c r="M184" s="25">
        <f>IF($B184="","",IF(OR(NOT(ISNUMBER($C184)),$K184&lt;&gt;"OK",$L184&lt;&gt;"OK"),"",IF($C184=SUMPRODUCT(MAX(IFERROR(($B$6:$B$305=$B184)*$C$6:$C$305,0))),"Sim","Não")))</f>
        <v/>
      </c>
      <c r="O184">
        <f>IF(ROW()&gt;155,"",IF('Matriz NCM'!A184="","",'Matriz NCM'!A184))</f>
        <v/>
      </c>
    </row>
    <row r="185" ht="22" customHeight="1">
      <c r="A185" s="20" t="n"/>
      <c r="B185" s="20" t="n"/>
      <c r="C185" s="22" t="n"/>
      <c r="D185" s="21" t="n"/>
      <c r="E185" s="20" t="n"/>
      <c r="F185" s="20" t="n"/>
      <c r="G185" s="21" t="n"/>
      <c r="H185" s="21" t="n"/>
      <c r="I185" s="21" t="n"/>
      <c r="J185" s="21" t="n"/>
      <c r="K185" s="25">
        <f>IF($B185="","",IF(COUNTIF('Matriz NCM'!$A$6:$A$155,$B185)=1,"OK","SKU ausente ou duplicado"))</f>
        <v/>
      </c>
      <c r="L185" s="25">
        <f>IF($B185="","",IF(OR($A185="",$C185="",$D185="",$G185="",LEN(TRIM($H185))=0,$I185="",LEN(TRIM($J185))=0),"Incompleto",IF(NOT(ISNUMBER($C185)),"Data inválida",IF($C185&gt;'Resumo'!$B$3,"Data futura",IF(AND(OR($D185="Classificação adotada",$D185="Alteração de NCM"),$F185=""),"NCM resultante ausente","OK")))))</f>
        <v/>
      </c>
      <c r="M185" s="25">
        <f>IF($B185="","",IF(OR(NOT(ISNUMBER($C185)),$K185&lt;&gt;"OK",$L185&lt;&gt;"OK"),"",IF($C185=SUMPRODUCT(MAX(IFERROR(($B$6:$B$305=$B185)*$C$6:$C$305,0))),"Sim","Não")))</f>
        <v/>
      </c>
      <c r="O185">
        <f>IF(ROW()&gt;155,"",IF('Matriz NCM'!A185="","",'Matriz NCM'!A185))</f>
        <v/>
      </c>
    </row>
    <row r="186" ht="22" customHeight="1">
      <c r="A186" s="20" t="n"/>
      <c r="B186" s="20" t="n"/>
      <c r="C186" s="22" t="n"/>
      <c r="D186" s="21" t="n"/>
      <c r="E186" s="20" t="n"/>
      <c r="F186" s="20" t="n"/>
      <c r="G186" s="21" t="n"/>
      <c r="H186" s="21" t="n"/>
      <c r="I186" s="21" t="n"/>
      <c r="J186" s="21" t="n"/>
      <c r="K186" s="25">
        <f>IF($B186="","",IF(COUNTIF('Matriz NCM'!$A$6:$A$155,$B186)=1,"OK","SKU ausente ou duplicado"))</f>
        <v/>
      </c>
      <c r="L186" s="25">
        <f>IF($B186="","",IF(OR($A186="",$C186="",$D186="",$G186="",LEN(TRIM($H186))=0,$I186="",LEN(TRIM($J186))=0),"Incompleto",IF(NOT(ISNUMBER($C186)),"Data inválida",IF($C186&gt;'Resumo'!$B$3,"Data futura",IF(AND(OR($D186="Classificação adotada",$D186="Alteração de NCM"),$F186=""),"NCM resultante ausente","OK")))))</f>
        <v/>
      </c>
      <c r="M186" s="25">
        <f>IF($B186="","",IF(OR(NOT(ISNUMBER($C186)),$K186&lt;&gt;"OK",$L186&lt;&gt;"OK"),"",IF($C186=SUMPRODUCT(MAX(IFERROR(($B$6:$B$305=$B186)*$C$6:$C$305,0))),"Sim","Não")))</f>
        <v/>
      </c>
      <c r="O186">
        <f>IF(ROW()&gt;155,"",IF('Matriz NCM'!A186="","",'Matriz NCM'!A186))</f>
        <v/>
      </c>
    </row>
    <row r="187" ht="22" customHeight="1">
      <c r="A187" s="20" t="n"/>
      <c r="B187" s="20" t="n"/>
      <c r="C187" s="22" t="n"/>
      <c r="D187" s="21" t="n"/>
      <c r="E187" s="20" t="n"/>
      <c r="F187" s="20" t="n"/>
      <c r="G187" s="21" t="n"/>
      <c r="H187" s="21" t="n"/>
      <c r="I187" s="21" t="n"/>
      <c r="J187" s="21" t="n"/>
      <c r="K187" s="25">
        <f>IF($B187="","",IF(COUNTIF('Matriz NCM'!$A$6:$A$155,$B187)=1,"OK","SKU ausente ou duplicado"))</f>
        <v/>
      </c>
      <c r="L187" s="25">
        <f>IF($B187="","",IF(OR($A187="",$C187="",$D187="",$G187="",LEN(TRIM($H187))=0,$I187="",LEN(TRIM($J187))=0),"Incompleto",IF(NOT(ISNUMBER($C187)),"Data inválida",IF($C187&gt;'Resumo'!$B$3,"Data futura",IF(AND(OR($D187="Classificação adotada",$D187="Alteração de NCM"),$F187=""),"NCM resultante ausente","OK")))))</f>
        <v/>
      </c>
      <c r="M187" s="25">
        <f>IF($B187="","",IF(OR(NOT(ISNUMBER($C187)),$K187&lt;&gt;"OK",$L187&lt;&gt;"OK"),"",IF($C187=SUMPRODUCT(MAX(IFERROR(($B$6:$B$305=$B187)*$C$6:$C$305,0))),"Sim","Não")))</f>
        <v/>
      </c>
      <c r="O187">
        <f>IF(ROW()&gt;155,"",IF('Matriz NCM'!A187="","",'Matriz NCM'!A187))</f>
        <v/>
      </c>
    </row>
    <row r="188" ht="22" customHeight="1">
      <c r="A188" s="20" t="n"/>
      <c r="B188" s="20" t="n"/>
      <c r="C188" s="22" t="n"/>
      <c r="D188" s="21" t="n"/>
      <c r="E188" s="20" t="n"/>
      <c r="F188" s="20" t="n"/>
      <c r="G188" s="21" t="n"/>
      <c r="H188" s="21" t="n"/>
      <c r="I188" s="21" t="n"/>
      <c r="J188" s="21" t="n"/>
      <c r="K188" s="25">
        <f>IF($B188="","",IF(COUNTIF('Matriz NCM'!$A$6:$A$155,$B188)=1,"OK","SKU ausente ou duplicado"))</f>
        <v/>
      </c>
      <c r="L188" s="25">
        <f>IF($B188="","",IF(OR($A188="",$C188="",$D188="",$G188="",LEN(TRIM($H188))=0,$I188="",LEN(TRIM($J188))=0),"Incompleto",IF(NOT(ISNUMBER($C188)),"Data inválida",IF($C188&gt;'Resumo'!$B$3,"Data futura",IF(AND(OR($D188="Classificação adotada",$D188="Alteração de NCM"),$F188=""),"NCM resultante ausente","OK")))))</f>
        <v/>
      </c>
      <c r="M188" s="25">
        <f>IF($B188="","",IF(OR(NOT(ISNUMBER($C188)),$K188&lt;&gt;"OK",$L188&lt;&gt;"OK"),"",IF($C188=SUMPRODUCT(MAX(IFERROR(($B$6:$B$305=$B188)*$C$6:$C$305,0))),"Sim","Não")))</f>
        <v/>
      </c>
      <c r="O188">
        <f>IF(ROW()&gt;155,"",IF('Matriz NCM'!A188="","",'Matriz NCM'!A188))</f>
        <v/>
      </c>
    </row>
    <row r="189" ht="22" customHeight="1">
      <c r="A189" s="20" t="n"/>
      <c r="B189" s="20" t="n"/>
      <c r="C189" s="22" t="n"/>
      <c r="D189" s="21" t="n"/>
      <c r="E189" s="20" t="n"/>
      <c r="F189" s="20" t="n"/>
      <c r="G189" s="21" t="n"/>
      <c r="H189" s="21" t="n"/>
      <c r="I189" s="21" t="n"/>
      <c r="J189" s="21" t="n"/>
      <c r="K189" s="25">
        <f>IF($B189="","",IF(COUNTIF('Matriz NCM'!$A$6:$A$155,$B189)=1,"OK","SKU ausente ou duplicado"))</f>
        <v/>
      </c>
      <c r="L189" s="25">
        <f>IF($B189="","",IF(OR($A189="",$C189="",$D189="",$G189="",LEN(TRIM($H189))=0,$I189="",LEN(TRIM($J189))=0),"Incompleto",IF(NOT(ISNUMBER($C189)),"Data inválida",IF($C189&gt;'Resumo'!$B$3,"Data futura",IF(AND(OR($D189="Classificação adotada",$D189="Alteração de NCM"),$F189=""),"NCM resultante ausente","OK")))))</f>
        <v/>
      </c>
      <c r="M189" s="25">
        <f>IF($B189="","",IF(OR(NOT(ISNUMBER($C189)),$K189&lt;&gt;"OK",$L189&lt;&gt;"OK"),"",IF($C189=SUMPRODUCT(MAX(IFERROR(($B$6:$B$305=$B189)*$C$6:$C$305,0))),"Sim","Não")))</f>
        <v/>
      </c>
      <c r="O189">
        <f>IF(ROW()&gt;155,"",IF('Matriz NCM'!A189="","",'Matriz NCM'!A189))</f>
        <v/>
      </c>
    </row>
    <row r="190" ht="22" customHeight="1">
      <c r="A190" s="20" t="n"/>
      <c r="B190" s="20" t="n"/>
      <c r="C190" s="22" t="n"/>
      <c r="D190" s="21" t="n"/>
      <c r="E190" s="20" t="n"/>
      <c r="F190" s="20" t="n"/>
      <c r="G190" s="21" t="n"/>
      <c r="H190" s="21" t="n"/>
      <c r="I190" s="21" t="n"/>
      <c r="J190" s="21" t="n"/>
      <c r="K190" s="25">
        <f>IF($B190="","",IF(COUNTIF('Matriz NCM'!$A$6:$A$155,$B190)=1,"OK","SKU ausente ou duplicado"))</f>
        <v/>
      </c>
      <c r="L190" s="25">
        <f>IF($B190="","",IF(OR($A190="",$C190="",$D190="",$G190="",LEN(TRIM($H190))=0,$I190="",LEN(TRIM($J190))=0),"Incompleto",IF(NOT(ISNUMBER($C190)),"Data inválida",IF($C190&gt;'Resumo'!$B$3,"Data futura",IF(AND(OR($D190="Classificação adotada",$D190="Alteração de NCM"),$F190=""),"NCM resultante ausente","OK")))))</f>
        <v/>
      </c>
      <c r="M190" s="25">
        <f>IF($B190="","",IF(OR(NOT(ISNUMBER($C190)),$K190&lt;&gt;"OK",$L190&lt;&gt;"OK"),"",IF($C190=SUMPRODUCT(MAX(IFERROR(($B$6:$B$305=$B190)*$C$6:$C$305,0))),"Sim","Não")))</f>
        <v/>
      </c>
      <c r="O190">
        <f>IF(ROW()&gt;155,"",IF('Matriz NCM'!A190="","",'Matriz NCM'!A190))</f>
        <v/>
      </c>
    </row>
    <row r="191" ht="22" customHeight="1">
      <c r="A191" s="20" t="n"/>
      <c r="B191" s="20" t="n"/>
      <c r="C191" s="22" t="n"/>
      <c r="D191" s="21" t="n"/>
      <c r="E191" s="20" t="n"/>
      <c r="F191" s="20" t="n"/>
      <c r="G191" s="21" t="n"/>
      <c r="H191" s="21" t="n"/>
      <c r="I191" s="21" t="n"/>
      <c r="J191" s="21" t="n"/>
      <c r="K191" s="25">
        <f>IF($B191="","",IF(COUNTIF('Matriz NCM'!$A$6:$A$155,$B191)=1,"OK","SKU ausente ou duplicado"))</f>
        <v/>
      </c>
      <c r="L191" s="25">
        <f>IF($B191="","",IF(OR($A191="",$C191="",$D191="",$G191="",LEN(TRIM($H191))=0,$I191="",LEN(TRIM($J191))=0),"Incompleto",IF(NOT(ISNUMBER($C191)),"Data inválida",IF($C191&gt;'Resumo'!$B$3,"Data futura",IF(AND(OR($D191="Classificação adotada",$D191="Alteração de NCM"),$F191=""),"NCM resultante ausente","OK")))))</f>
        <v/>
      </c>
      <c r="M191" s="25">
        <f>IF($B191="","",IF(OR(NOT(ISNUMBER($C191)),$K191&lt;&gt;"OK",$L191&lt;&gt;"OK"),"",IF($C191=SUMPRODUCT(MAX(IFERROR(($B$6:$B$305=$B191)*$C$6:$C$305,0))),"Sim","Não")))</f>
        <v/>
      </c>
      <c r="O191">
        <f>IF(ROW()&gt;155,"",IF('Matriz NCM'!A191="","",'Matriz NCM'!A191))</f>
        <v/>
      </c>
    </row>
    <row r="192" ht="22" customHeight="1">
      <c r="A192" s="20" t="n"/>
      <c r="B192" s="20" t="n"/>
      <c r="C192" s="22" t="n"/>
      <c r="D192" s="21" t="n"/>
      <c r="E192" s="20" t="n"/>
      <c r="F192" s="20" t="n"/>
      <c r="G192" s="21" t="n"/>
      <c r="H192" s="21" t="n"/>
      <c r="I192" s="21" t="n"/>
      <c r="J192" s="21" t="n"/>
      <c r="K192" s="25">
        <f>IF($B192="","",IF(COUNTIF('Matriz NCM'!$A$6:$A$155,$B192)=1,"OK","SKU ausente ou duplicado"))</f>
        <v/>
      </c>
      <c r="L192" s="25">
        <f>IF($B192="","",IF(OR($A192="",$C192="",$D192="",$G192="",LEN(TRIM($H192))=0,$I192="",LEN(TRIM($J192))=0),"Incompleto",IF(NOT(ISNUMBER($C192)),"Data inválida",IF($C192&gt;'Resumo'!$B$3,"Data futura",IF(AND(OR($D192="Classificação adotada",$D192="Alteração de NCM"),$F192=""),"NCM resultante ausente","OK")))))</f>
        <v/>
      </c>
      <c r="M192" s="25">
        <f>IF($B192="","",IF(OR(NOT(ISNUMBER($C192)),$K192&lt;&gt;"OK",$L192&lt;&gt;"OK"),"",IF($C192=SUMPRODUCT(MAX(IFERROR(($B$6:$B$305=$B192)*$C$6:$C$305,0))),"Sim","Não")))</f>
        <v/>
      </c>
      <c r="O192">
        <f>IF(ROW()&gt;155,"",IF('Matriz NCM'!A192="","",'Matriz NCM'!A192))</f>
        <v/>
      </c>
    </row>
    <row r="193" ht="22" customHeight="1">
      <c r="A193" s="20" t="n"/>
      <c r="B193" s="20" t="n"/>
      <c r="C193" s="22" t="n"/>
      <c r="D193" s="21" t="n"/>
      <c r="E193" s="20" t="n"/>
      <c r="F193" s="20" t="n"/>
      <c r="G193" s="21" t="n"/>
      <c r="H193" s="21" t="n"/>
      <c r="I193" s="21" t="n"/>
      <c r="J193" s="21" t="n"/>
      <c r="K193" s="25">
        <f>IF($B193="","",IF(COUNTIF('Matriz NCM'!$A$6:$A$155,$B193)=1,"OK","SKU ausente ou duplicado"))</f>
        <v/>
      </c>
      <c r="L193" s="25">
        <f>IF($B193="","",IF(OR($A193="",$C193="",$D193="",$G193="",LEN(TRIM($H193))=0,$I193="",LEN(TRIM($J193))=0),"Incompleto",IF(NOT(ISNUMBER($C193)),"Data inválida",IF($C193&gt;'Resumo'!$B$3,"Data futura",IF(AND(OR($D193="Classificação adotada",$D193="Alteração de NCM"),$F193=""),"NCM resultante ausente","OK")))))</f>
        <v/>
      </c>
      <c r="M193" s="25">
        <f>IF($B193="","",IF(OR(NOT(ISNUMBER($C193)),$K193&lt;&gt;"OK",$L193&lt;&gt;"OK"),"",IF($C193=SUMPRODUCT(MAX(IFERROR(($B$6:$B$305=$B193)*$C$6:$C$305,0))),"Sim","Não")))</f>
        <v/>
      </c>
      <c r="O193">
        <f>IF(ROW()&gt;155,"",IF('Matriz NCM'!A193="","",'Matriz NCM'!A193))</f>
        <v/>
      </c>
    </row>
    <row r="194" ht="22" customHeight="1">
      <c r="A194" s="20" t="n"/>
      <c r="B194" s="20" t="n"/>
      <c r="C194" s="22" t="n"/>
      <c r="D194" s="21" t="n"/>
      <c r="E194" s="20" t="n"/>
      <c r="F194" s="20" t="n"/>
      <c r="G194" s="21" t="n"/>
      <c r="H194" s="21" t="n"/>
      <c r="I194" s="21" t="n"/>
      <c r="J194" s="21" t="n"/>
      <c r="K194" s="25">
        <f>IF($B194="","",IF(COUNTIF('Matriz NCM'!$A$6:$A$155,$B194)=1,"OK","SKU ausente ou duplicado"))</f>
        <v/>
      </c>
      <c r="L194" s="25">
        <f>IF($B194="","",IF(OR($A194="",$C194="",$D194="",$G194="",LEN(TRIM($H194))=0,$I194="",LEN(TRIM($J194))=0),"Incompleto",IF(NOT(ISNUMBER($C194)),"Data inválida",IF($C194&gt;'Resumo'!$B$3,"Data futura",IF(AND(OR($D194="Classificação adotada",$D194="Alteração de NCM"),$F194=""),"NCM resultante ausente","OK")))))</f>
        <v/>
      </c>
      <c r="M194" s="25">
        <f>IF($B194="","",IF(OR(NOT(ISNUMBER($C194)),$K194&lt;&gt;"OK",$L194&lt;&gt;"OK"),"",IF($C194=SUMPRODUCT(MAX(IFERROR(($B$6:$B$305=$B194)*$C$6:$C$305,0))),"Sim","Não")))</f>
        <v/>
      </c>
      <c r="O194">
        <f>IF(ROW()&gt;155,"",IF('Matriz NCM'!A194="","",'Matriz NCM'!A194))</f>
        <v/>
      </c>
    </row>
    <row r="195" ht="22" customHeight="1">
      <c r="A195" s="20" t="n"/>
      <c r="B195" s="20" t="n"/>
      <c r="C195" s="22" t="n"/>
      <c r="D195" s="21" t="n"/>
      <c r="E195" s="20" t="n"/>
      <c r="F195" s="20" t="n"/>
      <c r="G195" s="21" t="n"/>
      <c r="H195" s="21" t="n"/>
      <c r="I195" s="21" t="n"/>
      <c r="J195" s="21" t="n"/>
      <c r="K195" s="25">
        <f>IF($B195="","",IF(COUNTIF('Matriz NCM'!$A$6:$A$155,$B195)=1,"OK","SKU ausente ou duplicado"))</f>
        <v/>
      </c>
      <c r="L195" s="25">
        <f>IF($B195="","",IF(OR($A195="",$C195="",$D195="",$G195="",LEN(TRIM($H195))=0,$I195="",LEN(TRIM($J195))=0),"Incompleto",IF(NOT(ISNUMBER($C195)),"Data inválida",IF($C195&gt;'Resumo'!$B$3,"Data futura",IF(AND(OR($D195="Classificação adotada",$D195="Alteração de NCM"),$F195=""),"NCM resultante ausente","OK")))))</f>
        <v/>
      </c>
      <c r="M195" s="25">
        <f>IF($B195="","",IF(OR(NOT(ISNUMBER($C195)),$K195&lt;&gt;"OK",$L195&lt;&gt;"OK"),"",IF($C195=SUMPRODUCT(MAX(IFERROR(($B$6:$B$305=$B195)*$C$6:$C$305,0))),"Sim","Não")))</f>
        <v/>
      </c>
      <c r="O195">
        <f>IF(ROW()&gt;155,"",IF('Matriz NCM'!A195="","",'Matriz NCM'!A195))</f>
        <v/>
      </c>
    </row>
    <row r="196" ht="22" customHeight="1">
      <c r="A196" s="20" t="n"/>
      <c r="B196" s="20" t="n"/>
      <c r="C196" s="22" t="n"/>
      <c r="D196" s="21" t="n"/>
      <c r="E196" s="20" t="n"/>
      <c r="F196" s="20" t="n"/>
      <c r="G196" s="21" t="n"/>
      <c r="H196" s="21" t="n"/>
      <c r="I196" s="21" t="n"/>
      <c r="J196" s="21" t="n"/>
      <c r="K196" s="25">
        <f>IF($B196="","",IF(COUNTIF('Matriz NCM'!$A$6:$A$155,$B196)=1,"OK","SKU ausente ou duplicado"))</f>
        <v/>
      </c>
      <c r="L196" s="25">
        <f>IF($B196="","",IF(OR($A196="",$C196="",$D196="",$G196="",LEN(TRIM($H196))=0,$I196="",LEN(TRIM($J196))=0),"Incompleto",IF(NOT(ISNUMBER($C196)),"Data inválida",IF($C196&gt;'Resumo'!$B$3,"Data futura",IF(AND(OR($D196="Classificação adotada",$D196="Alteração de NCM"),$F196=""),"NCM resultante ausente","OK")))))</f>
        <v/>
      </c>
      <c r="M196" s="25">
        <f>IF($B196="","",IF(OR(NOT(ISNUMBER($C196)),$K196&lt;&gt;"OK",$L196&lt;&gt;"OK"),"",IF($C196=SUMPRODUCT(MAX(IFERROR(($B$6:$B$305=$B196)*$C$6:$C$305,0))),"Sim","Não")))</f>
        <v/>
      </c>
      <c r="O196">
        <f>IF(ROW()&gt;155,"",IF('Matriz NCM'!A196="","",'Matriz NCM'!A196))</f>
        <v/>
      </c>
    </row>
    <row r="197" ht="22" customHeight="1">
      <c r="A197" s="20" t="n"/>
      <c r="B197" s="20" t="n"/>
      <c r="C197" s="22" t="n"/>
      <c r="D197" s="21" t="n"/>
      <c r="E197" s="20" t="n"/>
      <c r="F197" s="20" t="n"/>
      <c r="G197" s="21" t="n"/>
      <c r="H197" s="21" t="n"/>
      <c r="I197" s="21" t="n"/>
      <c r="J197" s="21" t="n"/>
      <c r="K197" s="25">
        <f>IF($B197="","",IF(COUNTIF('Matriz NCM'!$A$6:$A$155,$B197)=1,"OK","SKU ausente ou duplicado"))</f>
        <v/>
      </c>
      <c r="L197" s="25">
        <f>IF($B197="","",IF(OR($A197="",$C197="",$D197="",$G197="",LEN(TRIM($H197))=0,$I197="",LEN(TRIM($J197))=0),"Incompleto",IF(NOT(ISNUMBER($C197)),"Data inválida",IF($C197&gt;'Resumo'!$B$3,"Data futura",IF(AND(OR($D197="Classificação adotada",$D197="Alteração de NCM"),$F197=""),"NCM resultante ausente","OK")))))</f>
        <v/>
      </c>
      <c r="M197" s="25">
        <f>IF($B197="","",IF(OR(NOT(ISNUMBER($C197)),$K197&lt;&gt;"OK",$L197&lt;&gt;"OK"),"",IF($C197=SUMPRODUCT(MAX(IFERROR(($B$6:$B$305=$B197)*$C$6:$C$305,0))),"Sim","Não")))</f>
        <v/>
      </c>
      <c r="O197">
        <f>IF(ROW()&gt;155,"",IF('Matriz NCM'!A197="","",'Matriz NCM'!A197))</f>
        <v/>
      </c>
    </row>
    <row r="198" ht="22" customHeight="1">
      <c r="A198" s="20" t="n"/>
      <c r="B198" s="20" t="n"/>
      <c r="C198" s="22" t="n"/>
      <c r="D198" s="21" t="n"/>
      <c r="E198" s="20" t="n"/>
      <c r="F198" s="20" t="n"/>
      <c r="G198" s="21" t="n"/>
      <c r="H198" s="21" t="n"/>
      <c r="I198" s="21" t="n"/>
      <c r="J198" s="21" t="n"/>
      <c r="K198" s="25">
        <f>IF($B198="","",IF(COUNTIF('Matriz NCM'!$A$6:$A$155,$B198)=1,"OK","SKU ausente ou duplicado"))</f>
        <v/>
      </c>
      <c r="L198" s="25">
        <f>IF($B198="","",IF(OR($A198="",$C198="",$D198="",$G198="",LEN(TRIM($H198))=0,$I198="",LEN(TRIM($J198))=0),"Incompleto",IF(NOT(ISNUMBER($C198)),"Data inválida",IF($C198&gt;'Resumo'!$B$3,"Data futura",IF(AND(OR($D198="Classificação adotada",$D198="Alteração de NCM"),$F198=""),"NCM resultante ausente","OK")))))</f>
        <v/>
      </c>
      <c r="M198" s="25">
        <f>IF($B198="","",IF(OR(NOT(ISNUMBER($C198)),$K198&lt;&gt;"OK",$L198&lt;&gt;"OK"),"",IF($C198=SUMPRODUCT(MAX(IFERROR(($B$6:$B$305=$B198)*$C$6:$C$305,0))),"Sim","Não")))</f>
        <v/>
      </c>
      <c r="O198">
        <f>IF(ROW()&gt;155,"",IF('Matriz NCM'!A198="","",'Matriz NCM'!A198))</f>
        <v/>
      </c>
    </row>
    <row r="199" ht="22" customHeight="1">
      <c r="A199" s="20" t="n"/>
      <c r="B199" s="20" t="n"/>
      <c r="C199" s="22" t="n"/>
      <c r="D199" s="21" t="n"/>
      <c r="E199" s="20" t="n"/>
      <c r="F199" s="20" t="n"/>
      <c r="G199" s="21" t="n"/>
      <c r="H199" s="21" t="n"/>
      <c r="I199" s="21" t="n"/>
      <c r="J199" s="21" t="n"/>
      <c r="K199" s="25">
        <f>IF($B199="","",IF(COUNTIF('Matriz NCM'!$A$6:$A$155,$B199)=1,"OK","SKU ausente ou duplicado"))</f>
        <v/>
      </c>
      <c r="L199" s="25">
        <f>IF($B199="","",IF(OR($A199="",$C199="",$D199="",$G199="",LEN(TRIM($H199))=0,$I199="",LEN(TRIM($J199))=0),"Incompleto",IF(NOT(ISNUMBER($C199)),"Data inválida",IF($C199&gt;'Resumo'!$B$3,"Data futura",IF(AND(OR($D199="Classificação adotada",$D199="Alteração de NCM"),$F199=""),"NCM resultante ausente","OK")))))</f>
        <v/>
      </c>
      <c r="M199" s="25">
        <f>IF($B199="","",IF(OR(NOT(ISNUMBER($C199)),$K199&lt;&gt;"OK",$L199&lt;&gt;"OK"),"",IF($C199=SUMPRODUCT(MAX(IFERROR(($B$6:$B$305=$B199)*$C$6:$C$305,0))),"Sim","Não")))</f>
        <v/>
      </c>
      <c r="O199">
        <f>IF(ROW()&gt;155,"",IF('Matriz NCM'!A199="","",'Matriz NCM'!A199))</f>
        <v/>
      </c>
    </row>
    <row r="200" ht="22" customHeight="1">
      <c r="A200" s="20" t="n"/>
      <c r="B200" s="20" t="n"/>
      <c r="C200" s="22" t="n"/>
      <c r="D200" s="21" t="n"/>
      <c r="E200" s="20" t="n"/>
      <c r="F200" s="20" t="n"/>
      <c r="G200" s="21" t="n"/>
      <c r="H200" s="21" t="n"/>
      <c r="I200" s="21" t="n"/>
      <c r="J200" s="21" t="n"/>
      <c r="K200" s="25">
        <f>IF($B200="","",IF(COUNTIF('Matriz NCM'!$A$6:$A$155,$B200)=1,"OK","SKU ausente ou duplicado"))</f>
        <v/>
      </c>
      <c r="L200" s="25">
        <f>IF($B200="","",IF(OR($A200="",$C200="",$D200="",$G200="",LEN(TRIM($H200))=0,$I200="",LEN(TRIM($J200))=0),"Incompleto",IF(NOT(ISNUMBER($C200)),"Data inválida",IF($C200&gt;'Resumo'!$B$3,"Data futura",IF(AND(OR($D200="Classificação adotada",$D200="Alteração de NCM"),$F200=""),"NCM resultante ausente","OK")))))</f>
        <v/>
      </c>
      <c r="M200" s="25">
        <f>IF($B200="","",IF(OR(NOT(ISNUMBER($C200)),$K200&lt;&gt;"OK",$L200&lt;&gt;"OK"),"",IF($C200=SUMPRODUCT(MAX(IFERROR(($B$6:$B$305=$B200)*$C$6:$C$305,0))),"Sim","Não")))</f>
        <v/>
      </c>
      <c r="O200">
        <f>IF(ROW()&gt;155,"",IF('Matriz NCM'!A200="","",'Matriz NCM'!A200))</f>
        <v/>
      </c>
    </row>
    <row r="201" ht="22" customHeight="1">
      <c r="A201" s="20" t="n"/>
      <c r="B201" s="20" t="n"/>
      <c r="C201" s="22" t="n"/>
      <c r="D201" s="21" t="n"/>
      <c r="E201" s="20" t="n"/>
      <c r="F201" s="20" t="n"/>
      <c r="G201" s="21" t="n"/>
      <c r="H201" s="21" t="n"/>
      <c r="I201" s="21" t="n"/>
      <c r="J201" s="21" t="n"/>
      <c r="K201" s="25">
        <f>IF($B201="","",IF(COUNTIF('Matriz NCM'!$A$6:$A$155,$B201)=1,"OK","SKU ausente ou duplicado"))</f>
        <v/>
      </c>
      <c r="L201" s="25">
        <f>IF($B201="","",IF(OR($A201="",$C201="",$D201="",$G201="",LEN(TRIM($H201))=0,$I201="",LEN(TRIM($J201))=0),"Incompleto",IF(NOT(ISNUMBER($C201)),"Data inválida",IF($C201&gt;'Resumo'!$B$3,"Data futura",IF(AND(OR($D201="Classificação adotada",$D201="Alteração de NCM"),$F201=""),"NCM resultante ausente","OK")))))</f>
        <v/>
      </c>
      <c r="M201" s="25">
        <f>IF($B201="","",IF(OR(NOT(ISNUMBER($C201)),$K201&lt;&gt;"OK",$L201&lt;&gt;"OK"),"",IF($C201=SUMPRODUCT(MAX(IFERROR(($B$6:$B$305=$B201)*$C$6:$C$305,0))),"Sim","Não")))</f>
        <v/>
      </c>
      <c r="O201">
        <f>IF(ROW()&gt;155,"",IF('Matriz NCM'!A201="","",'Matriz NCM'!A201))</f>
        <v/>
      </c>
    </row>
    <row r="202" ht="22" customHeight="1">
      <c r="A202" s="20" t="n"/>
      <c r="B202" s="20" t="n"/>
      <c r="C202" s="22" t="n"/>
      <c r="D202" s="21" t="n"/>
      <c r="E202" s="20" t="n"/>
      <c r="F202" s="20" t="n"/>
      <c r="G202" s="21" t="n"/>
      <c r="H202" s="21" t="n"/>
      <c r="I202" s="21" t="n"/>
      <c r="J202" s="21" t="n"/>
      <c r="K202" s="25">
        <f>IF($B202="","",IF(COUNTIF('Matriz NCM'!$A$6:$A$155,$B202)=1,"OK","SKU ausente ou duplicado"))</f>
        <v/>
      </c>
      <c r="L202" s="25">
        <f>IF($B202="","",IF(OR($A202="",$C202="",$D202="",$G202="",LEN(TRIM($H202))=0,$I202="",LEN(TRIM($J202))=0),"Incompleto",IF(NOT(ISNUMBER($C202)),"Data inválida",IF($C202&gt;'Resumo'!$B$3,"Data futura",IF(AND(OR($D202="Classificação adotada",$D202="Alteração de NCM"),$F202=""),"NCM resultante ausente","OK")))))</f>
        <v/>
      </c>
      <c r="M202" s="25">
        <f>IF($B202="","",IF(OR(NOT(ISNUMBER($C202)),$K202&lt;&gt;"OK",$L202&lt;&gt;"OK"),"",IF($C202=SUMPRODUCT(MAX(IFERROR(($B$6:$B$305=$B202)*$C$6:$C$305,0))),"Sim","Não")))</f>
        <v/>
      </c>
      <c r="O202">
        <f>IF(ROW()&gt;155,"",IF('Matriz NCM'!A202="","",'Matriz NCM'!A202))</f>
        <v/>
      </c>
    </row>
    <row r="203" ht="22" customHeight="1">
      <c r="A203" s="20" t="n"/>
      <c r="B203" s="20" t="n"/>
      <c r="C203" s="22" t="n"/>
      <c r="D203" s="21" t="n"/>
      <c r="E203" s="20" t="n"/>
      <c r="F203" s="20" t="n"/>
      <c r="G203" s="21" t="n"/>
      <c r="H203" s="21" t="n"/>
      <c r="I203" s="21" t="n"/>
      <c r="J203" s="21" t="n"/>
      <c r="K203" s="25">
        <f>IF($B203="","",IF(COUNTIF('Matriz NCM'!$A$6:$A$155,$B203)=1,"OK","SKU ausente ou duplicado"))</f>
        <v/>
      </c>
      <c r="L203" s="25">
        <f>IF($B203="","",IF(OR($A203="",$C203="",$D203="",$G203="",LEN(TRIM($H203))=0,$I203="",LEN(TRIM($J203))=0),"Incompleto",IF(NOT(ISNUMBER($C203)),"Data inválida",IF($C203&gt;'Resumo'!$B$3,"Data futura",IF(AND(OR($D203="Classificação adotada",$D203="Alteração de NCM"),$F203=""),"NCM resultante ausente","OK")))))</f>
        <v/>
      </c>
      <c r="M203" s="25">
        <f>IF($B203="","",IF(OR(NOT(ISNUMBER($C203)),$K203&lt;&gt;"OK",$L203&lt;&gt;"OK"),"",IF($C203=SUMPRODUCT(MAX(IFERROR(($B$6:$B$305=$B203)*$C$6:$C$305,0))),"Sim","Não")))</f>
        <v/>
      </c>
      <c r="O203">
        <f>IF(ROW()&gt;155,"",IF('Matriz NCM'!A203="","",'Matriz NCM'!A203))</f>
        <v/>
      </c>
    </row>
    <row r="204" ht="22" customHeight="1">
      <c r="A204" s="20" t="n"/>
      <c r="B204" s="20" t="n"/>
      <c r="C204" s="22" t="n"/>
      <c r="D204" s="21" t="n"/>
      <c r="E204" s="20" t="n"/>
      <c r="F204" s="20" t="n"/>
      <c r="G204" s="21" t="n"/>
      <c r="H204" s="21" t="n"/>
      <c r="I204" s="21" t="n"/>
      <c r="J204" s="21" t="n"/>
      <c r="K204" s="25">
        <f>IF($B204="","",IF(COUNTIF('Matriz NCM'!$A$6:$A$155,$B204)=1,"OK","SKU ausente ou duplicado"))</f>
        <v/>
      </c>
      <c r="L204" s="25">
        <f>IF($B204="","",IF(OR($A204="",$C204="",$D204="",$G204="",LEN(TRIM($H204))=0,$I204="",LEN(TRIM($J204))=0),"Incompleto",IF(NOT(ISNUMBER($C204)),"Data inválida",IF($C204&gt;'Resumo'!$B$3,"Data futura",IF(AND(OR($D204="Classificação adotada",$D204="Alteração de NCM"),$F204=""),"NCM resultante ausente","OK")))))</f>
        <v/>
      </c>
      <c r="M204" s="25">
        <f>IF($B204="","",IF(OR(NOT(ISNUMBER($C204)),$K204&lt;&gt;"OK",$L204&lt;&gt;"OK"),"",IF($C204=SUMPRODUCT(MAX(IFERROR(($B$6:$B$305=$B204)*$C$6:$C$305,0))),"Sim","Não")))</f>
        <v/>
      </c>
      <c r="O204">
        <f>IF(ROW()&gt;155,"",IF('Matriz NCM'!A204="","",'Matriz NCM'!A204))</f>
        <v/>
      </c>
    </row>
    <row r="205" ht="22" customHeight="1">
      <c r="A205" s="20" t="n"/>
      <c r="B205" s="20" t="n"/>
      <c r="C205" s="22" t="n"/>
      <c r="D205" s="21" t="n"/>
      <c r="E205" s="20" t="n"/>
      <c r="F205" s="20" t="n"/>
      <c r="G205" s="21" t="n"/>
      <c r="H205" s="21" t="n"/>
      <c r="I205" s="21" t="n"/>
      <c r="J205" s="21" t="n"/>
      <c r="K205" s="25">
        <f>IF($B205="","",IF(COUNTIF('Matriz NCM'!$A$6:$A$155,$B205)=1,"OK","SKU ausente ou duplicado"))</f>
        <v/>
      </c>
      <c r="L205" s="25">
        <f>IF($B205="","",IF(OR($A205="",$C205="",$D205="",$G205="",LEN(TRIM($H205))=0,$I205="",LEN(TRIM($J205))=0),"Incompleto",IF(NOT(ISNUMBER($C205)),"Data inválida",IF($C205&gt;'Resumo'!$B$3,"Data futura",IF(AND(OR($D205="Classificação adotada",$D205="Alteração de NCM"),$F205=""),"NCM resultante ausente","OK")))))</f>
        <v/>
      </c>
      <c r="M205" s="25">
        <f>IF($B205="","",IF(OR(NOT(ISNUMBER($C205)),$K205&lt;&gt;"OK",$L205&lt;&gt;"OK"),"",IF($C205=SUMPRODUCT(MAX(IFERROR(($B$6:$B$305=$B205)*$C$6:$C$305,0))),"Sim","Não")))</f>
        <v/>
      </c>
      <c r="O205">
        <f>IF(ROW()&gt;155,"",IF('Matriz NCM'!A205="","",'Matriz NCM'!A205))</f>
        <v/>
      </c>
    </row>
    <row r="206" ht="22" customHeight="1">
      <c r="A206" s="20" t="n"/>
      <c r="B206" s="20" t="n"/>
      <c r="C206" s="22" t="n"/>
      <c r="D206" s="21" t="n"/>
      <c r="E206" s="20" t="n"/>
      <c r="F206" s="20" t="n"/>
      <c r="G206" s="21" t="n"/>
      <c r="H206" s="21" t="n"/>
      <c r="I206" s="21" t="n"/>
      <c r="J206" s="21" t="n"/>
      <c r="K206" s="25">
        <f>IF($B206="","",IF(COUNTIF('Matriz NCM'!$A$6:$A$155,$B206)=1,"OK","SKU ausente ou duplicado"))</f>
        <v/>
      </c>
      <c r="L206" s="25">
        <f>IF($B206="","",IF(OR($A206="",$C206="",$D206="",$G206="",LEN(TRIM($H206))=0,$I206="",LEN(TRIM($J206))=0),"Incompleto",IF(NOT(ISNUMBER($C206)),"Data inválida",IF($C206&gt;'Resumo'!$B$3,"Data futura",IF(AND(OR($D206="Classificação adotada",$D206="Alteração de NCM"),$F206=""),"NCM resultante ausente","OK")))))</f>
        <v/>
      </c>
      <c r="M206" s="25">
        <f>IF($B206="","",IF(OR(NOT(ISNUMBER($C206)),$K206&lt;&gt;"OK",$L206&lt;&gt;"OK"),"",IF($C206=SUMPRODUCT(MAX(IFERROR(($B$6:$B$305=$B206)*$C$6:$C$305,0))),"Sim","Não")))</f>
        <v/>
      </c>
      <c r="O206">
        <f>IF(ROW()&gt;155,"",IF('Matriz NCM'!A206="","",'Matriz NCM'!A206))</f>
        <v/>
      </c>
    </row>
    <row r="207" ht="22" customHeight="1">
      <c r="A207" s="20" t="n"/>
      <c r="B207" s="20" t="n"/>
      <c r="C207" s="22" t="n"/>
      <c r="D207" s="21" t="n"/>
      <c r="E207" s="20" t="n"/>
      <c r="F207" s="20" t="n"/>
      <c r="G207" s="21" t="n"/>
      <c r="H207" s="21" t="n"/>
      <c r="I207" s="21" t="n"/>
      <c r="J207" s="21" t="n"/>
      <c r="K207" s="25">
        <f>IF($B207="","",IF(COUNTIF('Matriz NCM'!$A$6:$A$155,$B207)=1,"OK","SKU ausente ou duplicado"))</f>
        <v/>
      </c>
      <c r="L207" s="25">
        <f>IF($B207="","",IF(OR($A207="",$C207="",$D207="",$G207="",LEN(TRIM($H207))=0,$I207="",LEN(TRIM($J207))=0),"Incompleto",IF(NOT(ISNUMBER($C207)),"Data inválida",IF($C207&gt;'Resumo'!$B$3,"Data futura",IF(AND(OR($D207="Classificação adotada",$D207="Alteração de NCM"),$F207=""),"NCM resultante ausente","OK")))))</f>
        <v/>
      </c>
      <c r="M207" s="25">
        <f>IF($B207="","",IF(OR(NOT(ISNUMBER($C207)),$K207&lt;&gt;"OK",$L207&lt;&gt;"OK"),"",IF($C207=SUMPRODUCT(MAX(IFERROR(($B$6:$B$305=$B207)*$C$6:$C$305,0))),"Sim","Não")))</f>
        <v/>
      </c>
      <c r="O207">
        <f>IF(ROW()&gt;155,"",IF('Matriz NCM'!A207="","",'Matriz NCM'!A207))</f>
        <v/>
      </c>
    </row>
    <row r="208" ht="22" customHeight="1">
      <c r="A208" s="20" t="n"/>
      <c r="B208" s="20" t="n"/>
      <c r="C208" s="22" t="n"/>
      <c r="D208" s="21" t="n"/>
      <c r="E208" s="20" t="n"/>
      <c r="F208" s="20" t="n"/>
      <c r="G208" s="21" t="n"/>
      <c r="H208" s="21" t="n"/>
      <c r="I208" s="21" t="n"/>
      <c r="J208" s="21" t="n"/>
      <c r="K208" s="25">
        <f>IF($B208="","",IF(COUNTIF('Matriz NCM'!$A$6:$A$155,$B208)=1,"OK","SKU ausente ou duplicado"))</f>
        <v/>
      </c>
      <c r="L208" s="25">
        <f>IF($B208="","",IF(OR($A208="",$C208="",$D208="",$G208="",LEN(TRIM($H208))=0,$I208="",LEN(TRIM($J208))=0),"Incompleto",IF(NOT(ISNUMBER($C208)),"Data inválida",IF($C208&gt;'Resumo'!$B$3,"Data futura",IF(AND(OR($D208="Classificação adotada",$D208="Alteração de NCM"),$F208=""),"NCM resultante ausente","OK")))))</f>
        <v/>
      </c>
      <c r="M208" s="25">
        <f>IF($B208="","",IF(OR(NOT(ISNUMBER($C208)),$K208&lt;&gt;"OK",$L208&lt;&gt;"OK"),"",IF($C208=SUMPRODUCT(MAX(IFERROR(($B$6:$B$305=$B208)*$C$6:$C$305,0))),"Sim","Não")))</f>
        <v/>
      </c>
      <c r="O208">
        <f>IF(ROW()&gt;155,"",IF('Matriz NCM'!A208="","",'Matriz NCM'!A208))</f>
        <v/>
      </c>
    </row>
    <row r="209" ht="22" customHeight="1">
      <c r="A209" s="20" t="n"/>
      <c r="B209" s="20" t="n"/>
      <c r="C209" s="22" t="n"/>
      <c r="D209" s="21" t="n"/>
      <c r="E209" s="20" t="n"/>
      <c r="F209" s="20" t="n"/>
      <c r="G209" s="21" t="n"/>
      <c r="H209" s="21" t="n"/>
      <c r="I209" s="21" t="n"/>
      <c r="J209" s="21" t="n"/>
      <c r="K209" s="25">
        <f>IF($B209="","",IF(COUNTIF('Matriz NCM'!$A$6:$A$155,$B209)=1,"OK","SKU ausente ou duplicado"))</f>
        <v/>
      </c>
      <c r="L209" s="25">
        <f>IF($B209="","",IF(OR($A209="",$C209="",$D209="",$G209="",LEN(TRIM($H209))=0,$I209="",LEN(TRIM($J209))=0),"Incompleto",IF(NOT(ISNUMBER($C209)),"Data inválida",IF($C209&gt;'Resumo'!$B$3,"Data futura",IF(AND(OR($D209="Classificação adotada",$D209="Alteração de NCM"),$F209=""),"NCM resultante ausente","OK")))))</f>
        <v/>
      </c>
      <c r="M209" s="25">
        <f>IF($B209="","",IF(OR(NOT(ISNUMBER($C209)),$K209&lt;&gt;"OK",$L209&lt;&gt;"OK"),"",IF($C209=SUMPRODUCT(MAX(IFERROR(($B$6:$B$305=$B209)*$C$6:$C$305,0))),"Sim","Não")))</f>
        <v/>
      </c>
      <c r="O209">
        <f>IF(ROW()&gt;155,"",IF('Matriz NCM'!A209="","",'Matriz NCM'!A209))</f>
        <v/>
      </c>
    </row>
    <row r="210" ht="22" customHeight="1">
      <c r="A210" s="20" t="n"/>
      <c r="B210" s="20" t="n"/>
      <c r="C210" s="22" t="n"/>
      <c r="D210" s="21" t="n"/>
      <c r="E210" s="20" t="n"/>
      <c r="F210" s="20" t="n"/>
      <c r="G210" s="21" t="n"/>
      <c r="H210" s="21" t="n"/>
      <c r="I210" s="21" t="n"/>
      <c r="J210" s="21" t="n"/>
      <c r="K210" s="25">
        <f>IF($B210="","",IF(COUNTIF('Matriz NCM'!$A$6:$A$155,$B210)=1,"OK","SKU ausente ou duplicado"))</f>
        <v/>
      </c>
      <c r="L210" s="25">
        <f>IF($B210="","",IF(OR($A210="",$C210="",$D210="",$G210="",LEN(TRIM($H210))=0,$I210="",LEN(TRIM($J210))=0),"Incompleto",IF(NOT(ISNUMBER($C210)),"Data inválida",IF($C210&gt;'Resumo'!$B$3,"Data futura",IF(AND(OR($D210="Classificação adotada",$D210="Alteração de NCM"),$F210=""),"NCM resultante ausente","OK")))))</f>
        <v/>
      </c>
      <c r="M210" s="25">
        <f>IF($B210="","",IF(OR(NOT(ISNUMBER($C210)),$K210&lt;&gt;"OK",$L210&lt;&gt;"OK"),"",IF($C210=SUMPRODUCT(MAX(IFERROR(($B$6:$B$305=$B210)*$C$6:$C$305,0))),"Sim","Não")))</f>
        <v/>
      </c>
      <c r="O210">
        <f>IF(ROW()&gt;155,"",IF('Matriz NCM'!A210="","",'Matriz NCM'!A210))</f>
        <v/>
      </c>
    </row>
    <row r="211" ht="22" customHeight="1">
      <c r="A211" s="20" t="n"/>
      <c r="B211" s="20" t="n"/>
      <c r="C211" s="22" t="n"/>
      <c r="D211" s="21" t="n"/>
      <c r="E211" s="20" t="n"/>
      <c r="F211" s="20" t="n"/>
      <c r="G211" s="21" t="n"/>
      <c r="H211" s="21" t="n"/>
      <c r="I211" s="21" t="n"/>
      <c r="J211" s="21" t="n"/>
      <c r="K211" s="25">
        <f>IF($B211="","",IF(COUNTIF('Matriz NCM'!$A$6:$A$155,$B211)=1,"OK","SKU ausente ou duplicado"))</f>
        <v/>
      </c>
      <c r="L211" s="25">
        <f>IF($B211="","",IF(OR($A211="",$C211="",$D211="",$G211="",LEN(TRIM($H211))=0,$I211="",LEN(TRIM($J211))=0),"Incompleto",IF(NOT(ISNUMBER($C211)),"Data inválida",IF($C211&gt;'Resumo'!$B$3,"Data futura",IF(AND(OR($D211="Classificação adotada",$D211="Alteração de NCM"),$F211=""),"NCM resultante ausente","OK")))))</f>
        <v/>
      </c>
      <c r="M211" s="25">
        <f>IF($B211="","",IF(OR(NOT(ISNUMBER($C211)),$K211&lt;&gt;"OK",$L211&lt;&gt;"OK"),"",IF($C211=SUMPRODUCT(MAX(IFERROR(($B$6:$B$305=$B211)*$C$6:$C$305,0))),"Sim","Não")))</f>
        <v/>
      </c>
      <c r="O211">
        <f>IF(ROW()&gt;155,"",IF('Matriz NCM'!A211="","",'Matriz NCM'!A211))</f>
        <v/>
      </c>
    </row>
    <row r="212" ht="22" customHeight="1">
      <c r="A212" s="20" t="n"/>
      <c r="B212" s="20" t="n"/>
      <c r="C212" s="22" t="n"/>
      <c r="D212" s="21" t="n"/>
      <c r="E212" s="20" t="n"/>
      <c r="F212" s="20" t="n"/>
      <c r="G212" s="21" t="n"/>
      <c r="H212" s="21" t="n"/>
      <c r="I212" s="21" t="n"/>
      <c r="J212" s="21" t="n"/>
      <c r="K212" s="25">
        <f>IF($B212="","",IF(COUNTIF('Matriz NCM'!$A$6:$A$155,$B212)=1,"OK","SKU ausente ou duplicado"))</f>
        <v/>
      </c>
      <c r="L212" s="25">
        <f>IF($B212="","",IF(OR($A212="",$C212="",$D212="",$G212="",LEN(TRIM($H212))=0,$I212="",LEN(TRIM($J212))=0),"Incompleto",IF(NOT(ISNUMBER($C212)),"Data inválida",IF($C212&gt;'Resumo'!$B$3,"Data futura",IF(AND(OR($D212="Classificação adotada",$D212="Alteração de NCM"),$F212=""),"NCM resultante ausente","OK")))))</f>
        <v/>
      </c>
      <c r="M212" s="25">
        <f>IF($B212="","",IF(OR(NOT(ISNUMBER($C212)),$K212&lt;&gt;"OK",$L212&lt;&gt;"OK"),"",IF($C212=SUMPRODUCT(MAX(IFERROR(($B$6:$B$305=$B212)*$C$6:$C$305,0))),"Sim","Não")))</f>
        <v/>
      </c>
      <c r="O212">
        <f>IF(ROW()&gt;155,"",IF('Matriz NCM'!A212="","",'Matriz NCM'!A212))</f>
        <v/>
      </c>
    </row>
    <row r="213" ht="22" customHeight="1">
      <c r="A213" s="20" t="n"/>
      <c r="B213" s="20" t="n"/>
      <c r="C213" s="22" t="n"/>
      <c r="D213" s="21" t="n"/>
      <c r="E213" s="20" t="n"/>
      <c r="F213" s="20" t="n"/>
      <c r="G213" s="21" t="n"/>
      <c r="H213" s="21" t="n"/>
      <c r="I213" s="21" t="n"/>
      <c r="J213" s="21" t="n"/>
      <c r="K213" s="25">
        <f>IF($B213="","",IF(COUNTIF('Matriz NCM'!$A$6:$A$155,$B213)=1,"OK","SKU ausente ou duplicado"))</f>
        <v/>
      </c>
      <c r="L213" s="25">
        <f>IF($B213="","",IF(OR($A213="",$C213="",$D213="",$G213="",LEN(TRIM($H213))=0,$I213="",LEN(TRIM($J213))=0),"Incompleto",IF(NOT(ISNUMBER($C213)),"Data inválida",IF($C213&gt;'Resumo'!$B$3,"Data futura",IF(AND(OR($D213="Classificação adotada",$D213="Alteração de NCM"),$F213=""),"NCM resultante ausente","OK")))))</f>
        <v/>
      </c>
      <c r="M213" s="25">
        <f>IF($B213="","",IF(OR(NOT(ISNUMBER($C213)),$K213&lt;&gt;"OK",$L213&lt;&gt;"OK"),"",IF($C213=SUMPRODUCT(MAX(IFERROR(($B$6:$B$305=$B213)*$C$6:$C$305,0))),"Sim","Não")))</f>
        <v/>
      </c>
      <c r="O213">
        <f>IF(ROW()&gt;155,"",IF('Matriz NCM'!A213="","",'Matriz NCM'!A213))</f>
        <v/>
      </c>
    </row>
    <row r="214" ht="22" customHeight="1">
      <c r="A214" s="20" t="n"/>
      <c r="B214" s="20" t="n"/>
      <c r="C214" s="22" t="n"/>
      <c r="D214" s="21" t="n"/>
      <c r="E214" s="20" t="n"/>
      <c r="F214" s="20" t="n"/>
      <c r="G214" s="21" t="n"/>
      <c r="H214" s="21" t="n"/>
      <c r="I214" s="21" t="n"/>
      <c r="J214" s="21" t="n"/>
      <c r="K214" s="25">
        <f>IF($B214="","",IF(COUNTIF('Matriz NCM'!$A$6:$A$155,$B214)=1,"OK","SKU ausente ou duplicado"))</f>
        <v/>
      </c>
      <c r="L214" s="25">
        <f>IF($B214="","",IF(OR($A214="",$C214="",$D214="",$G214="",LEN(TRIM($H214))=0,$I214="",LEN(TRIM($J214))=0),"Incompleto",IF(NOT(ISNUMBER($C214)),"Data inválida",IF($C214&gt;'Resumo'!$B$3,"Data futura",IF(AND(OR($D214="Classificação adotada",$D214="Alteração de NCM"),$F214=""),"NCM resultante ausente","OK")))))</f>
        <v/>
      </c>
      <c r="M214" s="25">
        <f>IF($B214="","",IF(OR(NOT(ISNUMBER($C214)),$K214&lt;&gt;"OK",$L214&lt;&gt;"OK"),"",IF($C214=SUMPRODUCT(MAX(IFERROR(($B$6:$B$305=$B214)*$C$6:$C$305,0))),"Sim","Não")))</f>
        <v/>
      </c>
      <c r="O214">
        <f>IF(ROW()&gt;155,"",IF('Matriz NCM'!A214="","",'Matriz NCM'!A214))</f>
        <v/>
      </c>
    </row>
    <row r="215" ht="22" customHeight="1">
      <c r="A215" s="20" t="n"/>
      <c r="B215" s="20" t="n"/>
      <c r="C215" s="22" t="n"/>
      <c r="D215" s="21" t="n"/>
      <c r="E215" s="20" t="n"/>
      <c r="F215" s="20" t="n"/>
      <c r="G215" s="21" t="n"/>
      <c r="H215" s="21" t="n"/>
      <c r="I215" s="21" t="n"/>
      <c r="J215" s="21" t="n"/>
      <c r="K215" s="25">
        <f>IF($B215="","",IF(COUNTIF('Matriz NCM'!$A$6:$A$155,$B215)=1,"OK","SKU ausente ou duplicado"))</f>
        <v/>
      </c>
      <c r="L215" s="25">
        <f>IF($B215="","",IF(OR($A215="",$C215="",$D215="",$G215="",LEN(TRIM($H215))=0,$I215="",LEN(TRIM($J215))=0),"Incompleto",IF(NOT(ISNUMBER($C215)),"Data inválida",IF($C215&gt;'Resumo'!$B$3,"Data futura",IF(AND(OR($D215="Classificação adotada",$D215="Alteração de NCM"),$F215=""),"NCM resultante ausente","OK")))))</f>
        <v/>
      </c>
      <c r="M215" s="25">
        <f>IF($B215="","",IF(OR(NOT(ISNUMBER($C215)),$K215&lt;&gt;"OK",$L215&lt;&gt;"OK"),"",IF($C215=SUMPRODUCT(MAX(IFERROR(($B$6:$B$305=$B215)*$C$6:$C$305,0))),"Sim","Não")))</f>
        <v/>
      </c>
      <c r="O215">
        <f>IF(ROW()&gt;155,"",IF('Matriz NCM'!A215="","",'Matriz NCM'!A215))</f>
        <v/>
      </c>
    </row>
    <row r="216" ht="22" customHeight="1">
      <c r="A216" s="20" t="n"/>
      <c r="B216" s="20" t="n"/>
      <c r="C216" s="22" t="n"/>
      <c r="D216" s="21" t="n"/>
      <c r="E216" s="20" t="n"/>
      <c r="F216" s="20" t="n"/>
      <c r="G216" s="21" t="n"/>
      <c r="H216" s="21" t="n"/>
      <c r="I216" s="21" t="n"/>
      <c r="J216" s="21" t="n"/>
      <c r="K216" s="25">
        <f>IF($B216="","",IF(COUNTIF('Matriz NCM'!$A$6:$A$155,$B216)=1,"OK","SKU ausente ou duplicado"))</f>
        <v/>
      </c>
      <c r="L216" s="25">
        <f>IF($B216="","",IF(OR($A216="",$C216="",$D216="",$G216="",LEN(TRIM($H216))=0,$I216="",LEN(TRIM($J216))=0),"Incompleto",IF(NOT(ISNUMBER($C216)),"Data inválida",IF($C216&gt;'Resumo'!$B$3,"Data futura",IF(AND(OR($D216="Classificação adotada",$D216="Alteração de NCM"),$F216=""),"NCM resultante ausente","OK")))))</f>
        <v/>
      </c>
      <c r="M216" s="25">
        <f>IF($B216="","",IF(OR(NOT(ISNUMBER($C216)),$K216&lt;&gt;"OK",$L216&lt;&gt;"OK"),"",IF($C216=SUMPRODUCT(MAX(IFERROR(($B$6:$B$305=$B216)*$C$6:$C$305,0))),"Sim","Não")))</f>
        <v/>
      </c>
      <c r="O216">
        <f>IF(ROW()&gt;155,"",IF('Matriz NCM'!A216="","",'Matriz NCM'!A216))</f>
        <v/>
      </c>
    </row>
    <row r="217" ht="22" customHeight="1">
      <c r="A217" s="20" t="n"/>
      <c r="B217" s="20" t="n"/>
      <c r="C217" s="22" t="n"/>
      <c r="D217" s="21" t="n"/>
      <c r="E217" s="20" t="n"/>
      <c r="F217" s="20" t="n"/>
      <c r="G217" s="21" t="n"/>
      <c r="H217" s="21" t="n"/>
      <c r="I217" s="21" t="n"/>
      <c r="J217" s="21" t="n"/>
      <c r="K217" s="25">
        <f>IF($B217="","",IF(COUNTIF('Matriz NCM'!$A$6:$A$155,$B217)=1,"OK","SKU ausente ou duplicado"))</f>
        <v/>
      </c>
      <c r="L217" s="25">
        <f>IF($B217="","",IF(OR($A217="",$C217="",$D217="",$G217="",LEN(TRIM($H217))=0,$I217="",LEN(TRIM($J217))=0),"Incompleto",IF(NOT(ISNUMBER($C217)),"Data inválida",IF($C217&gt;'Resumo'!$B$3,"Data futura",IF(AND(OR($D217="Classificação adotada",$D217="Alteração de NCM"),$F217=""),"NCM resultante ausente","OK")))))</f>
        <v/>
      </c>
      <c r="M217" s="25">
        <f>IF($B217="","",IF(OR(NOT(ISNUMBER($C217)),$K217&lt;&gt;"OK",$L217&lt;&gt;"OK"),"",IF($C217=SUMPRODUCT(MAX(IFERROR(($B$6:$B$305=$B217)*$C$6:$C$305,0))),"Sim","Não")))</f>
        <v/>
      </c>
      <c r="O217">
        <f>IF(ROW()&gt;155,"",IF('Matriz NCM'!A217="","",'Matriz NCM'!A217))</f>
        <v/>
      </c>
    </row>
    <row r="218" ht="22" customHeight="1">
      <c r="A218" s="20" t="n"/>
      <c r="B218" s="20" t="n"/>
      <c r="C218" s="22" t="n"/>
      <c r="D218" s="21" t="n"/>
      <c r="E218" s="20" t="n"/>
      <c r="F218" s="20" t="n"/>
      <c r="G218" s="21" t="n"/>
      <c r="H218" s="21" t="n"/>
      <c r="I218" s="21" t="n"/>
      <c r="J218" s="21" t="n"/>
      <c r="K218" s="25">
        <f>IF($B218="","",IF(COUNTIF('Matriz NCM'!$A$6:$A$155,$B218)=1,"OK","SKU ausente ou duplicado"))</f>
        <v/>
      </c>
      <c r="L218" s="25">
        <f>IF($B218="","",IF(OR($A218="",$C218="",$D218="",$G218="",LEN(TRIM($H218))=0,$I218="",LEN(TRIM($J218))=0),"Incompleto",IF(NOT(ISNUMBER($C218)),"Data inválida",IF($C218&gt;'Resumo'!$B$3,"Data futura",IF(AND(OR($D218="Classificação adotada",$D218="Alteração de NCM"),$F218=""),"NCM resultante ausente","OK")))))</f>
        <v/>
      </c>
      <c r="M218" s="25">
        <f>IF($B218="","",IF(OR(NOT(ISNUMBER($C218)),$K218&lt;&gt;"OK",$L218&lt;&gt;"OK"),"",IF($C218=SUMPRODUCT(MAX(IFERROR(($B$6:$B$305=$B218)*$C$6:$C$305,0))),"Sim","Não")))</f>
        <v/>
      </c>
      <c r="O218">
        <f>IF(ROW()&gt;155,"",IF('Matriz NCM'!A218="","",'Matriz NCM'!A218))</f>
        <v/>
      </c>
    </row>
    <row r="219" ht="22" customHeight="1">
      <c r="A219" s="20" t="n"/>
      <c r="B219" s="20" t="n"/>
      <c r="C219" s="22" t="n"/>
      <c r="D219" s="21" t="n"/>
      <c r="E219" s="20" t="n"/>
      <c r="F219" s="20" t="n"/>
      <c r="G219" s="21" t="n"/>
      <c r="H219" s="21" t="n"/>
      <c r="I219" s="21" t="n"/>
      <c r="J219" s="21" t="n"/>
      <c r="K219" s="25">
        <f>IF($B219="","",IF(COUNTIF('Matriz NCM'!$A$6:$A$155,$B219)=1,"OK","SKU ausente ou duplicado"))</f>
        <v/>
      </c>
      <c r="L219" s="25">
        <f>IF($B219="","",IF(OR($A219="",$C219="",$D219="",$G219="",LEN(TRIM($H219))=0,$I219="",LEN(TRIM($J219))=0),"Incompleto",IF(NOT(ISNUMBER($C219)),"Data inválida",IF($C219&gt;'Resumo'!$B$3,"Data futura",IF(AND(OR($D219="Classificação adotada",$D219="Alteração de NCM"),$F219=""),"NCM resultante ausente","OK")))))</f>
        <v/>
      </c>
      <c r="M219" s="25">
        <f>IF($B219="","",IF(OR(NOT(ISNUMBER($C219)),$K219&lt;&gt;"OK",$L219&lt;&gt;"OK"),"",IF($C219=SUMPRODUCT(MAX(IFERROR(($B$6:$B$305=$B219)*$C$6:$C$305,0))),"Sim","Não")))</f>
        <v/>
      </c>
      <c r="O219">
        <f>IF(ROW()&gt;155,"",IF('Matriz NCM'!A219="","",'Matriz NCM'!A219))</f>
        <v/>
      </c>
    </row>
    <row r="220" ht="22" customHeight="1">
      <c r="A220" s="20" t="n"/>
      <c r="B220" s="20" t="n"/>
      <c r="C220" s="22" t="n"/>
      <c r="D220" s="21" t="n"/>
      <c r="E220" s="20" t="n"/>
      <c r="F220" s="20" t="n"/>
      <c r="G220" s="21" t="n"/>
      <c r="H220" s="21" t="n"/>
      <c r="I220" s="21" t="n"/>
      <c r="J220" s="21" t="n"/>
      <c r="K220" s="25">
        <f>IF($B220="","",IF(COUNTIF('Matriz NCM'!$A$6:$A$155,$B220)=1,"OK","SKU ausente ou duplicado"))</f>
        <v/>
      </c>
      <c r="L220" s="25">
        <f>IF($B220="","",IF(OR($A220="",$C220="",$D220="",$G220="",LEN(TRIM($H220))=0,$I220="",LEN(TRIM($J220))=0),"Incompleto",IF(NOT(ISNUMBER($C220)),"Data inválida",IF($C220&gt;'Resumo'!$B$3,"Data futura",IF(AND(OR($D220="Classificação adotada",$D220="Alteração de NCM"),$F220=""),"NCM resultante ausente","OK")))))</f>
        <v/>
      </c>
      <c r="M220" s="25">
        <f>IF($B220="","",IF(OR(NOT(ISNUMBER($C220)),$K220&lt;&gt;"OK",$L220&lt;&gt;"OK"),"",IF($C220=SUMPRODUCT(MAX(IFERROR(($B$6:$B$305=$B220)*$C$6:$C$305,0))),"Sim","Não")))</f>
        <v/>
      </c>
      <c r="O220">
        <f>IF(ROW()&gt;155,"",IF('Matriz NCM'!A220="","",'Matriz NCM'!A220))</f>
        <v/>
      </c>
    </row>
    <row r="221" ht="22" customHeight="1">
      <c r="A221" s="20" t="n"/>
      <c r="B221" s="20" t="n"/>
      <c r="C221" s="22" t="n"/>
      <c r="D221" s="21" t="n"/>
      <c r="E221" s="20" t="n"/>
      <c r="F221" s="20" t="n"/>
      <c r="G221" s="21" t="n"/>
      <c r="H221" s="21" t="n"/>
      <c r="I221" s="21" t="n"/>
      <c r="J221" s="21" t="n"/>
      <c r="K221" s="25">
        <f>IF($B221="","",IF(COUNTIF('Matriz NCM'!$A$6:$A$155,$B221)=1,"OK","SKU ausente ou duplicado"))</f>
        <v/>
      </c>
      <c r="L221" s="25">
        <f>IF($B221="","",IF(OR($A221="",$C221="",$D221="",$G221="",LEN(TRIM($H221))=0,$I221="",LEN(TRIM($J221))=0),"Incompleto",IF(NOT(ISNUMBER($C221)),"Data inválida",IF($C221&gt;'Resumo'!$B$3,"Data futura",IF(AND(OR($D221="Classificação adotada",$D221="Alteração de NCM"),$F221=""),"NCM resultante ausente","OK")))))</f>
        <v/>
      </c>
      <c r="M221" s="25">
        <f>IF($B221="","",IF(OR(NOT(ISNUMBER($C221)),$K221&lt;&gt;"OK",$L221&lt;&gt;"OK"),"",IF($C221=SUMPRODUCT(MAX(IFERROR(($B$6:$B$305=$B221)*$C$6:$C$305,0))),"Sim","Não")))</f>
        <v/>
      </c>
      <c r="O221">
        <f>IF(ROW()&gt;155,"",IF('Matriz NCM'!A221="","",'Matriz NCM'!A221))</f>
        <v/>
      </c>
    </row>
    <row r="222" ht="22" customHeight="1">
      <c r="A222" s="20" t="n"/>
      <c r="B222" s="20" t="n"/>
      <c r="C222" s="22" t="n"/>
      <c r="D222" s="21" t="n"/>
      <c r="E222" s="20" t="n"/>
      <c r="F222" s="20" t="n"/>
      <c r="G222" s="21" t="n"/>
      <c r="H222" s="21" t="n"/>
      <c r="I222" s="21" t="n"/>
      <c r="J222" s="21" t="n"/>
      <c r="K222" s="25">
        <f>IF($B222="","",IF(COUNTIF('Matriz NCM'!$A$6:$A$155,$B222)=1,"OK","SKU ausente ou duplicado"))</f>
        <v/>
      </c>
      <c r="L222" s="25">
        <f>IF($B222="","",IF(OR($A222="",$C222="",$D222="",$G222="",LEN(TRIM($H222))=0,$I222="",LEN(TRIM($J222))=0),"Incompleto",IF(NOT(ISNUMBER($C222)),"Data inválida",IF($C222&gt;'Resumo'!$B$3,"Data futura",IF(AND(OR($D222="Classificação adotada",$D222="Alteração de NCM"),$F222=""),"NCM resultante ausente","OK")))))</f>
        <v/>
      </c>
      <c r="M222" s="25">
        <f>IF($B222="","",IF(OR(NOT(ISNUMBER($C222)),$K222&lt;&gt;"OK",$L222&lt;&gt;"OK"),"",IF($C222=SUMPRODUCT(MAX(IFERROR(($B$6:$B$305=$B222)*$C$6:$C$305,0))),"Sim","Não")))</f>
        <v/>
      </c>
      <c r="O222">
        <f>IF(ROW()&gt;155,"",IF('Matriz NCM'!A222="","",'Matriz NCM'!A222))</f>
        <v/>
      </c>
    </row>
    <row r="223" ht="22" customHeight="1">
      <c r="A223" s="20" t="n"/>
      <c r="B223" s="20" t="n"/>
      <c r="C223" s="22" t="n"/>
      <c r="D223" s="21" t="n"/>
      <c r="E223" s="20" t="n"/>
      <c r="F223" s="20" t="n"/>
      <c r="G223" s="21" t="n"/>
      <c r="H223" s="21" t="n"/>
      <c r="I223" s="21" t="n"/>
      <c r="J223" s="21" t="n"/>
      <c r="K223" s="25">
        <f>IF($B223="","",IF(COUNTIF('Matriz NCM'!$A$6:$A$155,$B223)=1,"OK","SKU ausente ou duplicado"))</f>
        <v/>
      </c>
      <c r="L223" s="25">
        <f>IF($B223="","",IF(OR($A223="",$C223="",$D223="",$G223="",LEN(TRIM($H223))=0,$I223="",LEN(TRIM($J223))=0),"Incompleto",IF(NOT(ISNUMBER($C223)),"Data inválida",IF($C223&gt;'Resumo'!$B$3,"Data futura",IF(AND(OR($D223="Classificação adotada",$D223="Alteração de NCM"),$F223=""),"NCM resultante ausente","OK")))))</f>
        <v/>
      </c>
      <c r="M223" s="25">
        <f>IF($B223="","",IF(OR(NOT(ISNUMBER($C223)),$K223&lt;&gt;"OK",$L223&lt;&gt;"OK"),"",IF($C223=SUMPRODUCT(MAX(IFERROR(($B$6:$B$305=$B223)*$C$6:$C$305,0))),"Sim","Não")))</f>
        <v/>
      </c>
      <c r="O223">
        <f>IF(ROW()&gt;155,"",IF('Matriz NCM'!A223="","",'Matriz NCM'!A223))</f>
        <v/>
      </c>
    </row>
    <row r="224" ht="22" customHeight="1">
      <c r="A224" s="20" t="n"/>
      <c r="B224" s="20" t="n"/>
      <c r="C224" s="22" t="n"/>
      <c r="D224" s="21" t="n"/>
      <c r="E224" s="20" t="n"/>
      <c r="F224" s="20" t="n"/>
      <c r="G224" s="21" t="n"/>
      <c r="H224" s="21" t="n"/>
      <c r="I224" s="21" t="n"/>
      <c r="J224" s="21" t="n"/>
      <c r="K224" s="25">
        <f>IF($B224="","",IF(COUNTIF('Matriz NCM'!$A$6:$A$155,$B224)=1,"OK","SKU ausente ou duplicado"))</f>
        <v/>
      </c>
      <c r="L224" s="25">
        <f>IF($B224="","",IF(OR($A224="",$C224="",$D224="",$G224="",LEN(TRIM($H224))=0,$I224="",LEN(TRIM($J224))=0),"Incompleto",IF(NOT(ISNUMBER($C224)),"Data inválida",IF($C224&gt;'Resumo'!$B$3,"Data futura",IF(AND(OR($D224="Classificação adotada",$D224="Alteração de NCM"),$F224=""),"NCM resultante ausente","OK")))))</f>
        <v/>
      </c>
      <c r="M224" s="25">
        <f>IF($B224="","",IF(OR(NOT(ISNUMBER($C224)),$K224&lt;&gt;"OK",$L224&lt;&gt;"OK"),"",IF($C224=SUMPRODUCT(MAX(IFERROR(($B$6:$B$305=$B224)*$C$6:$C$305,0))),"Sim","Não")))</f>
        <v/>
      </c>
      <c r="O224">
        <f>IF(ROW()&gt;155,"",IF('Matriz NCM'!A224="","",'Matriz NCM'!A224))</f>
        <v/>
      </c>
    </row>
    <row r="225" ht="22" customHeight="1">
      <c r="A225" s="20" t="n"/>
      <c r="B225" s="20" t="n"/>
      <c r="C225" s="22" t="n"/>
      <c r="D225" s="21" t="n"/>
      <c r="E225" s="20" t="n"/>
      <c r="F225" s="20" t="n"/>
      <c r="G225" s="21" t="n"/>
      <c r="H225" s="21" t="n"/>
      <c r="I225" s="21" t="n"/>
      <c r="J225" s="21" t="n"/>
      <c r="K225" s="25">
        <f>IF($B225="","",IF(COUNTIF('Matriz NCM'!$A$6:$A$155,$B225)=1,"OK","SKU ausente ou duplicado"))</f>
        <v/>
      </c>
      <c r="L225" s="25">
        <f>IF($B225="","",IF(OR($A225="",$C225="",$D225="",$G225="",LEN(TRIM($H225))=0,$I225="",LEN(TRIM($J225))=0),"Incompleto",IF(NOT(ISNUMBER($C225)),"Data inválida",IF($C225&gt;'Resumo'!$B$3,"Data futura",IF(AND(OR($D225="Classificação adotada",$D225="Alteração de NCM"),$F225=""),"NCM resultante ausente","OK")))))</f>
        <v/>
      </c>
      <c r="M225" s="25">
        <f>IF($B225="","",IF(OR(NOT(ISNUMBER($C225)),$K225&lt;&gt;"OK",$L225&lt;&gt;"OK"),"",IF($C225=SUMPRODUCT(MAX(IFERROR(($B$6:$B$305=$B225)*$C$6:$C$305,0))),"Sim","Não")))</f>
        <v/>
      </c>
      <c r="O225">
        <f>IF(ROW()&gt;155,"",IF('Matriz NCM'!A225="","",'Matriz NCM'!A225))</f>
        <v/>
      </c>
    </row>
    <row r="226" ht="22" customHeight="1">
      <c r="A226" s="20" t="n"/>
      <c r="B226" s="20" t="n"/>
      <c r="C226" s="22" t="n"/>
      <c r="D226" s="21" t="n"/>
      <c r="E226" s="20" t="n"/>
      <c r="F226" s="20" t="n"/>
      <c r="G226" s="21" t="n"/>
      <c r="H226" s="21" t="n"/>
      <c r="I226" s="21" t="n"/>
      <c r="J226" s="21" t="n"/>
      <c r="K226" s="25">
        <f>IF($B226="","",IF(COUNTIF('Matriz NCM'!$A$6:$A$155,$B226)=1,"OK","SKU ausente ou duplicado"))</f>
        <v/>
      </c>
      <c r="L226" s="25">
        <f>IF($B226="","",IF(OR($A226="",$C226="",$D226="",$G226="",LEN(TRIM($H226))=0,$I226="",LEN(TRIM($J226))=0),"Incompleto",IF(NOT(ISNUMBER($C226)),"Data inválida",IF($C226&gt;'Resumo'!$B$3,"Data futura",IF(AND(OR($D226="Classificação adotada",$D226="Alteração de NCM"),$F226=""),"NCM resultante ausente","OK")))))</f>
        <v/>
      </c>
      <c r="M226" s="25">
        <f>IF($B226="","",IF(OR(NOT(ISNUMBER($C226)),$K226&lt;&gt;"OK",$L226&lt;&gt;"OK"),"",IF($C226=SUMPRODUCT(MAX(IFERROR(($B$6:$B$305=$B226)*$C$6:$C$305,0))),"Sim","Não")))</f>
        <v/>
      </c>
      <c r="O226">
        <f>IF(ROW()&gt;155,"",IF('Matriz NCM'!A226="","",'Matriz NCM'!A226))</f>
        <v/>
      </c>
    </row>
    <row r="227" ht="22" customHeight="1">
      <c r="A227" s="20" t="n"/>
      <c r="B227" s="20" t="n"/>
      <c r="C227" s="22" t="n"/>
      <c r="D227" s="21" t="n"/>
      <c r="E227" s="20" t="n"/>
      <c r="F227" s="20" t="n"/>
      <c r="G227" s="21" t="n"/>
      <c r="H227" s="21" t="n"/>
      <c r="I227" s="21" t="n"/>
      <c r="J227" s="21" t="n"/>
      <c r="K227" s="25">
        <f>IF($B227="","",IF(COUNTIF('Matriz NCM'!$A$6:$A$155,$B227)=1,"OK","SKU ausente ou duplicado"))</f>
        <v/>
      </c>
      <c r="L227" s="25">
        <f>IF($B227="","",IF(OR($A227="",$C227="",$D227="",$G227="",LEN(TRIM($H227))=0,$I227="",LEN(TRIM($J227))=0),"Incompleto",IF(NOT(ISNUMBER($C227)),"Data inválida",IF($C227&gt;'Resumo'!$B$3,"Data futura",IF(AND(OR($D227="Classificação adotada",$D227="Alteração de NCM"),$F227=""),"NCM resultante ausente","OK")))))</f>
        <v/>
      </c>
      <c r="M227" s="25">
        <f>IF($B227="","",IF(OR(NOT(ISNUMBER($C227)),$K227&lt;&gt;"OK",$L227&lt;&gt;"OK"),"",IF($C227=SUMPRODUCT(MAX(IFERROR(($B$6:$B$305=$B227)*$C$6:$C$305,0))),"Sim","Não")))</f>
        <v/>
      </c>
      <c r="O227">
        <f>IF(ROW()&gt;155,"",IF('Matriz NCM'!A227="","",'Matriz NCM'!A227))</f>
        <v/>
      </c>
    </row>
    <row r="228" ht="22" customHeight="1">
      <c r="A228" s="20" t="n"/>
      <c r="B228" s="20" t="n"/>
      <c r="C228" s="22" t="n"/>
      <c r="D228" s="21" t="n"/>
      <c r="E228" s="20" t="n"/>
      <c r="F228" s="20" t="n"/>
      <c r="G228" s="21" t="n"/>
      <c r="H228" s="21" t="n"/>
      <c r="I228" s="21" t="n"/>
      <c r="J228" s="21" t="n"/>
      <c r="K228" s="25">
        <f>IF($B228="","",IF(COUNTIF('Matriz NCM'!$A$6:$A$155,$B228)=1,"OK","SKU ausente ou duplicado"))</f>
        <v/>
      </c>
      <c r="L228" s="25">
        <f>IF($B228="","",IF(OR($A228="",$C228="",$D228="",$G228="",LEN(TRIM($H228))=0,$I228="",LEN(TRIM($J228))=0),"Incompleto",IF(NOT(ISNUMBER($C228)),"Data inválida",IF($C228&gt;'Resumo'!$B$3,"Data futura",IF(AND(OR($D228="Classificação adotada",$D228="Alteração de NCM"),$F228=""),"NCM resultante ausente","OK")))))</f>
        <v/>
      </c>
      <c r="M228" s="25">
        <f>IF($B228="","",IF(OR(NOT(ISNUMBER($C228)),$K228&lt;&gt;"OK",$L228&lt;&gt;"OK"),"",IF($C228=SUMPRODUCT(MAX(IFERROR(($B$6:$B$305=$B228)*$C$6:$C$305,0))),"Sim","Não")))</f>
        <v/>
      </c>
      <c r="O228">
        <f>IF(ROW()&gt;155,"",IF('Matriz NCM'!A228="","",'Matriz NCM'!A228))</f>
        <v/>
      </c>
    </row>
    <row r="229" ht="22" customHeight="1">
      <c r="A229" s="20" t="n"/>
      <c r="B229" s="20" t="n"/>
      <c r="C229" s="22" t="n"/>
      <c r="D229" s="21" t="n"/>
      <c r="E229" s="20" t="n"/>
      <c r="F229" s="20" t="n"/>
      <c r="G229" s="21" t="n"/>
      <c r="H229" s="21" t="n"/>
      <c r="I229" s="21" t="n"/>
      <c r="J229" s="21" t="n"/>
      <c r="K229" s="25">
        <f>IF($B229="","",IF(COUNTIF('Matriz NCM'!$A$6:$A$155,$B229)=1,"OK","SKU ausente ou duplicado"))</f>
        <v/>
      </c>
      <c r="L229" s="25">
        <f>IF($B229="","",IF(OR($A229="",$C229="",$D229="",$G229="",LEN(TRIM($H229))=0,$I229="",LEN(TRIM($J229))=0),"Incompleto",IF(NOT(ISNUMBER($C229)),"Data inválida",IF($C229&gt;'Resumo'!$B$3,"Data futura",IF(AND(OR($D229="Classificação adotada",$D229="Alteração de NCM"),$F229=""),"NCM resultante ausente","OK")))))</f>
        <v/>
      </c>
      <c r="M229" s="25">
        <f>IF($B229="","",IF(OR(NOT(ISNUMBER($C229)),$K229&lt;&gt;"OK",$L229&lt;&gt;"OK"),"",IF($C229=SUMPRODUCT(MAX(IFERROR(($B$6:$B$305=$B229)*$C$6:$C$305,0))),"Sim","Não")))</f>
        <v/>
      </c>
      <c r="O229">
        <f>IF(ROW()&gt;155,"",IF('Matriz NCM'!A229="","",'Matriz NCM'!A229))</f>
        <v/>
      </c>
    </row>
    <row r="230" ht="22" customHeight="1">
      <c r="A230" s="20" t="n"/>
      <c r="B230" s="20" t="n"/>
      <c r="C230" s="22" t="n"/>
      <c r="D230" s="21" t="n"/>
      <c r="E230" s="20" t="n"/>
      <c r="F230" s="20" t="n"/>
      <c r="G230" s="21" t="n"/>
      <c r="H230" s="21" t="n"/>
      <c r="I230" s="21" t="n"/>
      <c r="J230" s="21" t="n"/>
      <c r="K230" s="25">
        <f>IF($B230="","",IF(COUNTIF('Matriz NCM'!$A$6:$A$155,$B230)=1,"OK","SKU ausente ou duplicado"))</f>
        <v/>
      </c>
      <c r="L230" s="25">
        <f>IF($B230="","",IF(OR($A230="",$C230="",$D230="",$G230="",LEN(TRIM($H230))=0,$I230="",LEN(TRIM($J230))=0),"Incompleto",IF(NOT(ISNUMBER($C230)),"Data inválida",IF($C230&gt;'Resumo'!$B$3,"Data futura",IF(AND(OR($D230="Classificação adotada",$D230="Alteração de NCM"),$F230=""),"NCM resultante ausente","OK")))))</f>
        <v/>
      </c>
      <c r="M230" s="25">
        <f>IF($B230="","",IF(OR(NOT(ISNUMBER($C230)),$K230&lt;&gt;"OK",$L230&lt;&gt;"OK"),"",IF($C230=SUMPRODUCT(MAX(IFERROR(($B$6:$B$305=$B230)*$C$6:$C$305,0))),"Sim","Não")))</f>
        <v/>
      </c>
      <c r="O230">
        <f>IF(ROW()&gt;155,"",IF('Matriz NCM'!A230="","",'Matriz NCM'!A230))</f>
        <v/>
      </c>
    </row>
    <row r="231" ht="22" customHeight="1">
      <c r="A231" s="20" t="n"/>
      <c r="B231" s="20" t="n"/>
      <c r="C231" s="22" t="n"/>
      <c r="D231" s="21" t="n"/>
      <c r="E231" s="20" t="n"/>
      <c r="F231" s="20" t="n"/>
      <c r="G231" s="21" t="n"/>
      <c r="H231" s="21" t="n"/>
      <c r="I231" s="21" t="n"/>
      <c r="J231" s="21" t="n"/>
      <c r="K231" s="25">
        <f>IF($B231="","",IF(COUNTIF('Matriz NCM'!$A$6:$A$155,$B231)=1,"OK","SKU ausente ou duplicado"))</f>
        <v/>
      </c>
      <c r="L231" s="25">
        <f>IF($B231="","",IF(OR($A231="",$C231="",$D231="",$G231="",LEN(TRIM($H231))=0,$I231="",LEN(TRIM($J231))=0),"Incompleto",IF(NOT(ISNUMBER($C231)),"Data inválida",IF($C231&gt;'Resumo'!$B$3,"Data futura",IF(AND(OR($D231="Classificação adotada",$D231="Alteração de NCM"),$F231=""),"NCM resultante ausente","OK")))))</f>
        <v/>
      </c>
      <c r="M231" s="25">
        <f>IF($B231="","",IF(OR(NOT(ISNUMBER($C231)),$K231&lt;&gt;"OK",$L231&lt;&gt;"OK"),"",IF($C231=SUMPRODUCT(MAX(IFERROR(($B$6:$B$305=$B231)*$C$6:$C$305,0))),"Sim","Não")))</f>
        <v/>
      </c>
      <c r="O231">
        <f>IF(ROW()&gt;155,"",IF('Matriz NCM'!A231="","",'Matriz NCM'!A231))</f>
        <v/>
      </c>
    </row>
    <row r="232" ht="22" customHeight="1">
      <c r="A232" s="20" t="n"/>
      <c r="B232" s="20" t="n"/>
      <c r="C232" s="22" t="n"/>
      <c r="D232" s="21" t="n"/>
      <c r="E232" s="20" t="n"/>
      <c r="F232" s="20" t="n"/>
      <c r="G232" s="21" t="n"/>
      <c r="H232" s="21" t="n"/>
      <c r="I232" s="21" t="n"/>
      <c r="J232" s="21" t="n"/>
      <c r="K232" s="25">
        <f>IF($B232="","",IF(COUNTIF('Matriz NCM'!$A$6:$A$155,$B232)=1,"OK","SKU ausente ou duplicado"))</f>
        <v/>
      </c>
      <c r="L232" s="25">
        <f>IF($B232="","",IF(OR($A232="",$C232="",$D232="",$G232="",LEN(TRIM($H232))=0,$I232="",LEN(TRIM($J232))=0),"Incompleto",IF(NOT(ISNUMBER($C232)),"Data inválida",IF($C232&gt;'Resumo'!$B$3,"Data futura",IF(AND(OR($D232="Classificação adotada",$D232="Alteração de NCM"),$F232=""),"NCM resultante ausente","OK")))))</f>
        <v/>
      </c>
      <c r="M232" s="25">
        <f>IF($B232="","",IF(OR(NOT(ISNUMBER($C232)),$K232&lt;&gt;"OK",$L232&lt;&gt;"OK"),"",IF($C232=SUMPRODUCT(MAX(IFERROR(($B$6:$B$305=$B232)*$C$6:$C$305,0))),"Sim","Não")))</f>
        <v/>
      </c>
      <c r="O232">
        <f>IF(ROW()&gt;155,"",IF('Matriz NCM'!A232="","",'Matriz NCM'!A232))</f>
        <v/>
      </c>
    </row>
    <row r="233" ht="22" customHeight="1">
      <c r="A233" s="20" t="n"/>
      <c r="B233" s="20" t="n"/>
      <c r="C233" s="22" t="n"/>
      <c r="D233" s="21" t="n"/>
      <c r="E233" s="20" t="n"/>
      <c r="F233" s="20" t="n"/>
      <c r="G233" s="21" t="n"/>
      <c r="H233" s="21" t="n"/>
      <c r="I233" s="21" t="n"/>
      <c r="J233" s="21" t="n"/>
      <c r="K233" s="25">
        <f>IF($B233="","",IF(COUNTIF('Matriz NCM'!$A$6:$A$155,$B233)=1,"OK","SKU ausente ou duplicado"))</f>
        <v/>
      </c>
      <c r="L233" s="25">
        <f>IF($B233="","",IF(OR($A233="",$C233="",$D233="",$G233="",LEN(TRIM($H233))=0,$I233="",LEN(TRIM($J233))=0),"Incompleto",IF(NOT(ISNUMBER($C233)),"Data inválida",IF($C233&gt;'Resumo'!$B$3,"Data futura",IF(AND(OR($D233="Classificação adotada",$D233="Alteração de NCM"),$F233=""),"NCM resultante ausente","OK")))))</f>
        <v/>
      </c>
      <c r="M233" s="25">
        <f>IF($B233="","",IF(OR(NOT(ISNUMBER($C233)),$K233&lt;&gt;"OK",$L233&lt;&gt;"OK"),"",IF($C233=SUMPRODUCT(MAX(IFERROR(($B$6:$B$305=$B233)*$C$6:$C$305,0))),"Sim","Não")))</f>
        <v/>
      </c>
      <c r="O233">
        <f>IF(ROW()&gt;155,"",IF('Matriz NCM'!A233="","",'Matriz NCM'!A233))</f>
        <v/>
      </c>
    </row>
    <row r="234" ht="22" customHeight="1">
      <c r="A234" s="20" t="n"/>
      <c r="B234" s="20" t="n"/>
      <c r="C234" s="22" t="n"/>
      <c r="D234" s="21" t="n"/>
      <c r="E234" s="20" t="n"/>
      <c r="F234" s="20" t="n"/>
      <c r="G234" s="21" t="n"/>
      <c r="H234" s="21" t="n"/>
      <c r="I234" s="21" t="n"/>
      <c r="J234" s="21" t="n"/>
      <c r="K234" s="25">
        <f>IF($B234="","",IF(COUNTIF('Matriz NCM'!$A$6:$A$155,$B234)=1,"OK","SKU ausente ou duplicado"))</f>
        <v/>
      </c>
      <c r="L234" s="25">
        <f>IF($B234="","",IF(OR($A234="",$C234="",$D234="",$G234="",LEN(TRIM($H234))=0,$I234="",LEN(TRIM($J234))=0),"Incompleto",IF(NOT(ISNUMBER($C234)),"Data inválida",IF($C234&gt;'Resumo'!$B$3,"Data futura",IF(AND(OR($D234="Classificação adotada",$D234="Alteração de NCM"),$F234=""),"NCM resultante ausente","OK")))))</f>
        <v/>
      </c>
      <c r="M234" s="25">
        <f>IF($B234="","",IF(OR(NOT(ISNUMBER($C234)),$K234&lt;&gt;"OK",$L234&lt;&gt;"OK"),"",IF($C234=SUMPRODUCT(MAX(IFERROR(($B$6:$B$305=$B234)*$C$6:$C$305,0))),"Sim","Não")))</f>
        <v/>
      </c>
      <c r="O234">
        <f>IF(ROW()&gt;155,"",IF('Matriz NCM'!A234="","",'Matriz NCM'!A234))</f>
        <v/>
      </c>
    </row>
    <row r="235" ht="22" customHeight="1">
      <c r="A235" s="20" t="n"/>
      <c r="B235" s="20" t="n"/>
      <c r="C235" s="22" t="n"/>
      <c r="D235" s="21" t="n"/>
      <c r="E235" s="20" t="n"/>
      <c r="F235" s="20" t="n"/>
      <c r="G235" s="21" t="n"/>
      <c r="H235" s="21" t="n"/>
      <c r="I235" s="21" t="n"/>
      <c r="J235" s="21" t="n"/>
      <c r="K235" s="25">
        <f>IF($B235="","",IF(COUNTIF('Matriz NCM'!$A$6:$A$155,$B235)=1,"OK","SKU ausente ou duplicado"))</f>
        <v/>
      </c>
      <c r="L235" s="25">
        <f>IF($B235="","",IF(OR($A235="",$C235="",$D235="",$G235="",LEN(TRIM($H235))=0,$I235="",LEN(TRIM($J235))=0),"Incompleto",IF(NOT(ISNUMBER($C235)),"Data inválida",IF($C235&gt;'Resumo'!$B$3,"Data futura",IF(AND(OR($D235="Classificação adotada",$D235="Alteração de NCM"),$F235=""),"NCM resultante ausente","OK")))))</f>
        <v/>
      </c>
      <c r="M235" s="25">
        <f>IF($B235="","",IF(OR(NOT(ISNUMBER($C235)),$K235&lt;&gt;"OK",$L235&lt;&gt;"OK"),"",IF($C235=SUMPRODUCT(MAX(IFERROR(($B$6:$B$305=$B235)*$C$6:$C$305,0))),"Sim","Não")))</f>
        <v/>
      </c>
      <c r="O235">
        <f>IF(ROW()&gt;155,"",IF('Matriz NCM'!A235="","",'Matriz NCM'!A235))</f>
        <v/>
      </c>
    </row>
    <row r="236" ht="22" customHeight="1">
      <c r="A236" s="20" t="n"/>
      <c r="B236" s="20" t="n"/>
      <c r="C236" s="22" t="n"/>
      <c r="D236" s="21" t="n"/>
      <c r="E236" s="20" t="n"/>
      <c r="F236" s="20" t="n"/>
      <c r="G236" s="21" t="n"/>
      <c r="H236" s="21" t="n"/>
      <c r="I236" s="21" t="n"/>
      <c r="J236" s="21" t="n"/>
      <c r="K236" s="25">
        <f>IF($B236="","",IF(COUNTIF('Matriz NCM'!$A$6:$A$155,$B236)=1,"OK","SKU ausente ou duplicado"))</f>
        <v/>
      </c>
      <c r="L236" s="25">
        <f>IF($B236="","",IF(OR($A236="",$C236="",$D236="",$G236="",LEN(TRIM($H236))=0,$I236="",LEN(TRIM($J236))=0),"Incompleto",IF(NOT(ISNUMBER($C236)),"Data inválida",IF($C236&gt;'Resumo'!$B$3,"Data futura",IF(AND(OR($D236="Classificação adotada",$D236="Alteração de NCM"),$F236=""),"NCM resultante ausente","OK")))))</f>
        <v/>
      </c>
      <c r="M236" s="25">
        <f>IF($B236="","",IF(OR(NOT(ISNUMBER($C236)),$K236&lt;&gt;"OK",$L236&lt;&gt;"OK"),"",IF($C236=SUMPRODUCT(MAX(IFERROR(($B$6:$B$305=$B236)*$C$6:$C$305,0))),"Sim","Não")))</f>
        <v/>
      </c>
      <c r="O236">
        <f>IF(ROW()&gt;155,"",IF('Matriz NCM'!A236="","",'Matriz NCM'!A236))</f>
        <v/>
      </c>
    </row>
    <row r="237" ht="22" customHeight="1">
      <c r="A237" s="20" t="n"/>
      <c r="B237" s="20" t="n"/>
      <c r="C237" s="22" t="n"/>
      <c r="D237" s="21" t="n"/>
      <c r="E237" s="20" t="n"/>
      <c r="F237" s="20" t="n"/>
      <c r="G237" s="21" t="n"/>
      <c r="H237" s="21" t="n"/>
      <c r="I237" s="21" t="n"/>
      <c r="J237" s="21" t="n"/>
      <c r="K237" s="25">
        <f>IF($B237="","",IF(COUNTIF('Matriz NCM'!$A$6:$A$155,$B237)=1,"OK","SKU ausente ou duplicado"))</f>
        <v/>
      </c>
      <c r="L237" s="25">
        <f>IF($B237="","",IF(OR($A237="",$C237="",$D237="",$G237="",LEN(TRIM($H237))=0,$I237="",LEN(TRIM($J237))=0),"Incompleto",IF(NOT(ISNUMBER($C237)),"Data inválida",IF($C237&gt;'Resumo'!$B$3,"Data futura",IF(AND(OR($D237="Classificação adotada",$D237="Alteração de NCM"),$F237=""),"NCM resultante ausente","OK")))))</f>
        <v/>
      </c>
      <c r="M237" s="25">
        <f>IF($B237="","",IF(OR(NOT(ISNUMBER($C237)),$K237&lt;&gt;"OK",$L237&lt;&gt;"OK"),"",IF($C237=SUMPRODUCT(MAX(IFERROR(($B$6:$B$305=$B237)*$C$6:$C$305,0))),"Sim","Não")))</f>
        <v/>
      </c>
      <c r="O237">
        <f>IF(ROW()&gt;155,"",IF('Matriz NCM'!A237="","",'Matriz NCM'!A237))</f>
        <v/>
      </c>
    </row>
    <row r="238" ht="22" customHeight="1">
      <c r="A238" s="20" t="n"/>
      <c r="B238" s="20" t="n"/>
      <c r="C238" s="22" t="n"/>
      <c r="D238" s="21" t="n"/>
      <c r="E238" s="20" t="n"/>
      <c r="F238" s="20" t="n"/>
      <c r="G238" s="21" t="n"/>
      <c r="H238" s="21" t="n"/>
      <c r="I238" s="21" t="n"/>
      <c r="J238" s="21" t="n"/>
      <c r="K238" s="25">
        <f>IF($B238="","",IF(COUNTIF('Matriz NCM'!$A$6:$A$155,$B238)=1,"OK","SKU ausente ou duplicado"))</f>
        <v/>
      </c>
      <c r="L238" s="25">
        <f>IF($B238="","",IF(OR($A238="",$C238="",$D238="",$G238="",LEN(TRIM($H238))=0,$I238="",LEN(TRIM($J238))=0),"Incompleto",IF(NOT(ISNUMBER($C238)),"Data inválida",IF($C238&gt;'Resumo'!$B$3,"Data futura",IF(AND(OR($D238="Classificação adotada",$D238="Alteração de NCM"),$F238=""),"NCM resultante ausente","OK")))))</f>
        <v/>
      </c>
      <c r="M238" s="25">
        <f>IF($B238="","",IF(OR(NOT(ISNUMBER($C238)),$K238&lt;&gt;"OK",$L238&lt;&gt;"OK"),"",IF($C238=SUMPRODUCT(MAX(IFERROR(($B$6:$B$305=$B238)*$C$6:$C$305,0))),"Sim","Não")))</f>
        <v/>
      </c>
      <c r="O238">
        <f>IF(ROW()&gt;155,"",IF('Matriz NCM'!A238="","",'Matriz NCM'!A238))</f>
        <v/>
      </c>
    </row>
    <row r="239" ht="22" customHeight="1">
      <c r="A239" s="20" t="n"/>
      <c r="B239" s="20" t="n"/>
      <c r="C239" s="22" t="n"/>
      <c r="D239" s="21" t="n"/>
      <c r="E239" s="20" t="n"/>
      <c r="F239" s="20" t="n"/>
      <c r="G239" s="21" t="n"/>
      <c r="H239" s="21" t="n"/>
      <c r="I239" s="21" t="n"/>
      <c r="J239" s="21" t="n"/>
      <c r="K239" s="25">
        <f>IF($B239="","",IF(COUNTIF('Matriz NCM'!$A$6:$A$155,$B239)=1,"OK","SKU ausente ou duplicado"))</f>
        <v/>
      </c>
      <c r="L239" s="25">
        <f>IF($B239="","",IF(OR($A239="",$C239="",$D239="",$G239="",LEN(TRIM($H239))=0,$I239="",LEN(TRIM($J239))=0),"Incompleto",IF(NOT(ISNUMBER($C239)),"Data inválida",IF($C239&gt;'Resumo'!$B$3,"Data futura",IF(AND(OR($D239="Classificação adotada",$D239="Alteração de NCM"),$F239=""),"NCM resultante ausente","OK")))))</f>
        <v/>
      </c>
      <c r="M239" s="25">
        <f>IF($B239="","",IF(OR(NOT(ISNUMBER($C239)),$K239&lt;&gt;"OK",$L239&lt;&gt;"OK"),"",IF($C239=SUMPRODUCT(MAX(IFERROR(($B$6:$B$305=$B239)*$C$6:$C$305,0))),"Sim","Não")))</f>
        <v/>
      </c>
      <c r="O239">
        <f>IF(ROW()&gt;155,"",IF('Matriz NCM'!A239="","",'Matriz NCM'!A239))</f>
        <v/>
      </c>
    </row>
    <row r="240" ht="22" customHeight="1">
      <c r="A240" s="20" t="n"/>
      <c r="B240" s="20" t="n"/>
      <c r="C240" s="22" t="n"/>
      <c r="D240" s="21" t="n"/>
      <c r="E240" s="20" t="n"/>
      <c r="F240" s="20" t="n"/>
      <c r="G240" s="21" t="n"/>
      <c r="H240" s="21" t="n"/>
      <c r="I240" s="21" t="n"/>
      <c r="J240" s="21" t="n"/>
      <c r="K240" s="25">
        <f>IF($B240="","",IF(COUNTIF('Matriz NCM'!$A$6:$A$155,$B240)=1,"OK","SKU ausente ou duplicado"))</f>
        <v/>
      </c>
      <c r="L240" s="25">
        <f>IF($B240="","",IF(OR($A240="",$C240="",$D240="",$G240="",LEN(TRIM($H240))=0,$I240="",LEN(TRIM($J240))=0),"Incompleto",IF(NOT(ISNUMBER($C240)),"Data inválida",IF($C240&gt;'Resumo'!$B$3,"Data futura",IF(AND(OR($D240="Classificação adotada",$D240="Alteração de NCM"),$F240=""),"NCM resultante ausente","OK")))))</f>
        <v/>
      </c>
      <c r="M240" s="25">
        <f>IF($B240="","",IF(OR(NOT(ISNUMBER($C240)),$K240&lt;&gt;"OK",$L240&lt;&gt;"OK"),"",IF($C240=SUMPRODUCT(MAX(IFERROR(($B$6:$B$305=$B240)*$C$6:$C$305,0))),"Sim","Não")))</f>
        <v/>
      </c>
      <c r="O240">
        <f>IF(ROW()&gt;155,"",IF('Matriz NCM'!A240="","",'Matriz NCM'!A240))</f>
        <v/>
      </c>
    </row>
    <row r="241" ht="22" customHeight="1">
      <c r="A241" s="20" t="n"/>
      <c r="B241" s="20" t="n"/>
      <c r="C241" s="22" t="n"/>
      <c r="D241" s="21" t="n"/>
      <c r="E241" s="20" t="n"/>
      <c r="F241" s="20" t="n"/>
      <c r="G241" s="21" t="n"/>
      <c r="H241" s="21" t="n"/>
      <c r="I241" s="21" t="n"/>
      <c r="J241" s="21" t="n"/>
      <c r="K241" s="25">
        <f>IF($B241="","",IF(COUNTIF('Matriz NCM'!$A$6:$A$155,$B241)=1,"OK","SKU ausente ou duplicado"))</f>
        <v/>
      </c>
      <c r="L241" s="25">
        <f>IF($B241="","",IF(OR($A241="",$C241="",$D241="",$G241="",LEN(TRIM($H241))=0,$I241="",LEN(TRIM($J241))=0),"Incompleto",IF(NOT(ISNUMBER($C241)),"Data inválida",IF($C241&gt;'Resumo'!$B$3,"Data futura",IF(AND(OR($D241="Classificação adotada",$D241="Alteração de NCM"),$F241=""),"NCM resultante ausente","OK")))))</f>
        <v/>
      </c>
      <c r="M241" s="25">
        <f>IF($B241="","",IF(OR(NOT(ISNUMBER($C241)),$K241&lt;&gt;"OK",$L241&lt;&gt;"OK"),"",IF($C241=SUMPRODUCT(MAX(IFERROR(($B$6:$B$305=$B241)*$C$6:$C$305,0))),"Sim","Não")))</f>
        <v/>
      </c>
      <c r="O241">
        <f>IF(ROW()&gt;155,"",IF('Matriz NCM'!A241="","",'Matriz NCM'!A241))</f>
        <v/>
      </c>
    </row>
    <row r="242" ht="22" customHeight="1">
      <c r="A242" s="20" t="n"/>
      <c r="B242" s="20" t="n"/>
      <c r="C242" s="22" t="n"/>
      <c r="D242" s="21" t="n"/>
      <c r="E242" s="20" t="n"/>
      <c r="F242" s="20" t="n"/>
      <c r="G242" s="21" t="n"/>
      <c r="H242" s="21" t="n"/>
      <c r="I242" s="21" t="n"/>
      <c r="J242" s="21" t="n"/>
      <c r="K242" s="25">
        <f>IF($B242="","",IF(COUNTIF('Matriz NCM'!$A$6:$A$155,$B242)=1,"OK","SKU ausente ou duplicado"))</f>
        <v/>
      </c>
      <c r="L242" s="25">
        <f>IF($B242="","",IF(OR($A242="",$C242="",$D242="",$G242="",LEN(TRIM($H242))=0,$I242="",LEN(TRIM($J242))=0),"Incompleto",IF(NOT(ISNUMBER($C242)),"Data inválida",IF($C242&gt;'Resumo'!$B$3,"Data futura",IF(AND(OR($D242="Classificação adotada",$D242="Alteração de NCM"),$F242=""),"NCM resultante ausente","OK")))))</f>
        <v/>
      </c>
      <c r="M242" s="25">
        <f>IF($B242="","",IF(OR(NOT(ISNUMBER($C242)),$K242&lt;&gt;"OK",$L242&lt;&gt;"OK"),"",IF($C242=SUMPRODUCT(MAX(IFERROR(($B$6:$B$305=$B242)*$C$6:$C$305,0))),"Sim","Não")))</f>
        <v/>
      </c>
      <c r="O242">
        <f>IF(ROW()&gt;155,"",IF('Matriz NCM'!A242="","",'Matriz NCM'!A242))</f>
        <v/>
      </c>
    </row>
    <row r="243" ht="22" customHeight="1">
      <c r="A243" s="20" t="n"/>
      <c r="B243" s="20" t="n"/>
      <c r="C243" s="22" t="n"/>
      <c r="D243" s="21" t="n"/>
      <c r="E243" s="20" t="n"/>
      <c r="F243" s="20" t="n"/>
      <c r="G243" s="21" t="n"/>
      <c r="H243" s="21" t="n"/>
      <c r="I243" s="21" t="n"/>
      <c r="J243" s="21" t="n"/>
      <c r="K243" s="25">
        <f>IF($B243="","",IF(COUNTIF('Matriz NCM'!$A$6:$A$155,$B243)=1,"OK","SKU ausente ou duplicado"))</f>
        <v/>
      </c>
      <c r="L243" s="25">
        <f>IF($B243="","",IF(OR($A243="",$C243="",$D243="",$G243="",LEN(TRIM($H243))=0,$I243="",LEN(TRIM($J243))=0),"Incompleto",IF(NOT(ISNUMBER($C243)),"Data inválida",IF($C243&gt;'Resumo'!$B$3,"Data futura",IF(AND(OR($D243="Classificação adotada",$D243="Alteração de NCM"),$F243=""),"NCM resultante ausente","OK")))))</f>
        <v/>
      </c>
      <c r="M243" s="25">
        <f>IF($B243="","",IF(OR(NOT(ISNUMBER($C243)),$K243&lt;&gt;"OK",$L243&lt;&gt;"OK"),"",IF($C243=SUMPRODUCT(MAX(IFERROR(($B$6:$B$305=$B243)*$C$6:$C$305,0))),"Sim","Não")))</f>
        <v/>
      </c>
      <c r="O243">
        <f>IF(ROW()&gt;155,"",IF('Matriz NCM'!A243="","",'Matriz NCM'!A243))</f>
        <v/>
      </c>
    </row>
    <row r="244" ht="22" customHeight="1">
      <c r="A244" s="20" t="n"/>
      <c r="B244" s="20" t="n"/>
      <c r="C244" s="22" t="n"/>
      <c r="D244" s="21" t="n"/>
      <c r="E244" s="20" t="n"/>
      <c r="F244" s="20" t="n"/>
      <c r="G244" s="21" t="n"/>
      <c r="H244" s="21" t="n"/>
      <c r="I244" s="21" t="n"/>
      <c r="J244" s="21" t="n"/>
      <c r="K244" s="25">
        <f>IF($B244="","",IF(COUNTIF('Matriz NCM'!$A$6:$A$155,$B244)=1,"OK","SKU ausente ou duplicado"))</f>
        <v/>
      </c>
      <c r="L244" s="25">
        <f>IF($B244="","",IF(OR($A244="",$C244="",$D244="",$G244="",LEN(TRIM($H244))=0,$I244="",LEN(TRIM($J244))=0),"Incompleto",IF(NOT(ISNUMBER($C244)),"Data inválida",IF($C244&gt;'Resumo'!$B$3,"Data futura",IF(AND(OR($D244="Classificação adotada",$D244="Alteração de NCM"),$F244=""),"NCM resultante ausente","OK")))))</f>
        <v/>
      </c>
      <c r="M244" s="25">
        <f>IF($B244="","",IF(OR(NOT(ISNUMBER($C244)),$K244&lt;&gt;"OK",$L244&lt;&gt;"OK"),"",IF($C244=SUMPRODUCT(MAX(IFERROR(($B$6:$B$305=$B244)*$C$6:$C$305,0))),"Sim","Não")))</f>
        <v/>
      </c>
      <c r="O244">
        <f>IF(ROW()&gt;155,"",IF('Matriz NCM'!A244="","",'Matriz NCM'!A244))</f>
        <v/>
      </c>
    </row>
    <row r="245" ht="22" customHeight="1">
      <c r="A245" s="20" t="n"/>
      <c r="B245" s="20" t="n"/>
      <c r="C245" s="22" t="n"/>
      <c r="D245" s="21" t="n"/>
      <c r="E245" s="20" t="n"/>
      <c r="F245" s="20" t="n"/>
      <c r="G245" s="21" t="n"/>
      <c r="H245" s="21" t="n"/>
      <c r="I245" s="21" t="n"/>
      <c r="J245" s="21" t="n"/>
      <c r="K245" s="25">
        <f>IF($B245="","",IF(COUNTIF('Matriz NCM'!$A$6:$A$155,$B245)=1,"OK","SKU ausente ou duplicado"))</f>
        <v/>
      </c>
      <c r="L245" s="25">
        <f>IF($B245="","",IF(OR($A245="",$C245="",$D245="",$G245="",LEN(TRIM($H245))=0,$I245="",LEN(TRIM($J245))=0),"Incompleto",IF(NOT(ISNUMBER($C245)),"Data inválida",IF($C245&gt;'Resumo'!$B$3,"Data futura",IF(AND(OR($D245="Classificação adotada",$D245="Alteração de NCM"),$F245=""),"NCM resultante ausente","OK")))))</f>
        <v/>
      </c>
      <c r="M245" s="25">
        <f>IF($B245="","",IF(OR(NOT(ISNUMBER($C245)),$K245&lt;&gt;"OK",$L245&lt;&gt;"OK"),"",IF($C245=SUMPRODUCT(MAX(IFERROR(($B$6:$B$305=$B245)*$C$6:$C$305,0))),"Sim","Não")))</f>
        <v/>
      </c>
      <c r="O245">
        <f>IF(ROW()&gt;155,"",IF('Matriz NCM'!A245="","",'Matriz NCM'!A245))</f>
        <v/>
      </c>
    </row>
    <row r="246" ht="22" customHeight="1">
      <c r="A246" s="20" t="n"/>
      <c r="B246" s="20" t="n"/>
      <c r="C246" s="22" t="n"/>
      <c r="D246" s="21" t="n"/>
      <c r="E246" s="20" t="n"/>
      <c r="F246" s="20" t="n"/>
      <c r="G246" s="21" t="n"/>
      <c r="H246" s="21" t="n"/>
      <c r="I246" s="21" t="n"/>
      <c r="J246" s="21" t="n"/>
      <c r="K246" s="25">
        <f>IF($B246="","",IF(COUNTIF('Matriz NCM'!$A$6:$A$155,$B246)=1,"OK","SKU ausente ou duplicado"))</f>
        <v/>
      </c>
      <c r="L246" s="25">
        <f>IF($B246="","",IF(OR($A246="",$C246="",$D246="",$G246="",LEN(TRIM($H246))=0,$I246="",LEN(TRIM($J246))=0),"Incompleto",IF(NOT(ISNUMBER($C246)),"Data inválida",IF($C246&gt;'Resumo'!$B$3,"Data futura",IF(AND(OR($D246="Classificação adotada",$D246="Alteração de NCM"),$F246=""),"NCM resultante ausente","OK")))))</f>
        <v/>
      </c>
      <c r="M246" s="25">
        <f>IF($B246="","",IF(OR(NOT(ISNUMBER($C246)),$K246&lt;&gt;"OK",$L246&lt;&gt;"OK"),"",IF($C246=SUMPRODUCT(MAX(IFERROR(($B$6:$B$305=$B246)*$C$6:$C$305,0))),"Sim","Não")))</f>
        <v/>
      </c>
      <c r="O246">
        <f>IF(ROW()&gt;155,"",IF('Matriz NCM'!A246="","",'Matriz NCM'!A246))</f>
        <v/>
      </c>
    </row>
    <row r="247" ht="22" customHeight="1">
      <c r="A247" s="20" t="n"/>
      <c r="B247" s="20" t="n"/>
      <c r="C247" s="22" t="n"/>
      <c r="D247" s="21" t="n"/>
      <c r="E247" s="20" t="n"/>
      <c r="F247" s="20" t="n"/>
      <c r="G247" s="21" t="n"/>
      <c r="H247" s="21" t="n"/>
      <c r="I247" s="21" t="n"/>
      <c r="J247" s="21" t="n"/>
      <c r="K247" s="25">
        <f>IF($B247="","",IF(COUNTIF('Matriz NCM'!$A$6:$A$155,$B247)=1,"OK","SKU ausente ou duplicado"))</f>
        <v/>
      </c>
      <c r="L247" s="25">
        <f>IF($B247="","",IF(OR($A247="",$C247="",$D247="",$G247="",LEN(TRIM($H247))=0,$I247="",LEN(TRIM($J247))=0),"Incompleto",IF(NOT(ISNUMBER($C247)),"Data inválida",IF($C247&gt;'Resumo'!$B$3,"Data futura",IF(AND(OR($D247="Classificação adotada",$D247="Alteração de NCM"),$F247=""),"NCM resultante ausente","OK")))))</f>
        <v/>
      </c>
      <c r="M247" s="25">
        <f>IF($B247="","",IF(OR(NOT(ISNUMBER($C247)),$K247&lt;&gt;"OK",$L247&lt;&gt;"OK"),"",IF($C247=SUMPRODUCT(MAX(IFERROR(($B$6:$B$305=$B247)*$C$6:$C$305,0))),"Sim","Não")))</f>
        <v/>
      </c>
      <c r="O247">
        <f>IF(ROW()&gt;155,"",IF('Matriz NCM'!A247="","",'Matriz NCM'!A247))</f>
        <v/>
      </c>
    </row>
    <row r="248" ht="22" customHeight="1">
      <c r="A248" s="20" t="n"/>
      <c r="B248" s="20" t="n"/>
      <c r="C248" s="22" t="n"/>
      <c r="D248" s="21" t="n"/>
      <c r="E248" s="20" t="n"/>
      <c r="F248" s="20" t="n"/>
      <c r="G248" s="21" t="n"/>
      <c r="H248" s="21" t="n"/>
      <c r="I248" s="21" t="n"/>
      <c r="J248" s="21" t="n"/>
      <c r="K248" s="25">
        <f>IF($B248="","",IF(COUNTIF('Matriz NCM'!$A$6:$A$155,$B248)=1,"OK","SKU ausente ou duplicado"))</f>
        <v/>
      </c>
      <c r="L248" s="25">
        <f>IF($B248="","",IF(OR($A248="",$C248="",$D248="",$G248="",LEN(TRIM($H248))=0,$I248="",LEN(TRIM($J248))=0),"Incompleto",IF(NOT(ISNUMBER($C248)),"Data inválida",IF($C248&gt;'Resumo'!$B$3,"Data futura",IF(AND(OR($D248="Classificação adotada",$D248="Alteração de NCM"),$F248=""),"NCM resultante ausente","OK")))))</f>
        <v/>
      </c>
      <c r="M248" s="25">
        <f>IF($B248="","",IF(OR(NOT(ISNUMBER($C248)),$K248&lt;&gt;"OK",$L248&lt;&gt;"OK"),"",IF($C248=SUMPRODUCT(MAX(IFERROR(($B$6:$B$305=$B248)*$C$6:$C$305,0))),"Sim","Não")))</f>
        <v/>
      </c>
      <c r="O248">
        <f>IF(ROW()&gt;155,"",IF('Matriz NCM'!A248="","",'Matriz NCM'!A248))</f>
        <v/>
      </c>
    </row>
    <row r="249" ht="22" customHeight="1">
      <c r="A249" s="20" t="n"/>
      <c r="B249" s="20" t="n"/>
      <c r="C249" s="22" t="n"/>
      <c r="D249" s="21" t="n"/>
      <c r="E249" s="20" t="n"/>
      <c r="F249" s="20" t="n"/>
      <c r="G249" s="21" t="n"/>
      <c r="H249" s="21" t="n"/>
      <c r="I249" s="21" t="n"/>
      <c r="J249" s="21" t="n"/>
      <c r="K249" s="25">
        <f>IF($B249="","",IF(COUNTIF('Matriz NCM'!$A$6:$A$155,$B249)=1,"OK","SKU ausente ou duplicado"))</f>
        <v/>
      </c>
      <c r="L249" s="25">
        <f>IF($B249="","",IF(OR($A249="",$C249="",$D249="",$G249="",LEN(TRIM($H249))=0,$I249="",LEN(TRIM($J249))=0),"Incompleto",IF(NOT(ISNUMBER($C249)),"Data inválida",IF($C249&gt;'Resumo'!$B$3,"Data futura",IF(AND(OR($D249="Classificação adotada",$D249="Alteração de NCM"),$F249=""),"NCM resultante ausente","OK")))))</f>
        <v/>
      </c>
      <c r="M249" s="25">
        <f>IF($B249="","",IF(OR(NOT(ISNUMBER($C249)),$K249&lt;&gt;"OK",$L249&lt;&gt;"OK"),"",IF($C249=SUMPRODUCT(MAX(IFERROR(($B$6:$B$305=$B249)*$C$6:$C$305,0))),"Sim","Não")))</f>
        <v/>
      </c>
      <c r="O249">
        <f>IF(ROW()&gt;155,"",IF('Matriz NCM'!A249="","",'Matriz NCM'!A249))</f>
        <v/>
      </c>
    </row>
    <row r="250" ht="22" customHeight="1">
      <c r="A250" s="20" t="n"/>
      <c r="B250" s="20" t="n"/>
      <c r="C250" s="22" t="n"/>
      <c r="D250" s="21" t="n"/>
      <c r="E250" s="20" t="n"/>
      <c r="F250" s="20" t="n"/>
      <c r="G250" s="21" t="n"/>
      <c r="H250" s="21" t="n"/>
      <c r="I250" s="21" t="n"/>
      <c r="J250" s="21" t="n"/>
      <c r="K250" s="25">
        <f>IF($B250="","",IF(COUNTIF('Matriz NCM'!$A$6:$A$155,$B250)=1,"OK","SKU ausente ou duplicado"))</f>
        <v/>
      </c>
      <c r="L250" s="25">
        <f>IF($B250="","",IF(OR($A250="",$C250="",$D250="",$G250="",LEN(TRIM($H250))=0,$I250="",LEN(TRIM($J250))=0),"Incompleto",IF(NOT(ISNUMBER($C250)),"Data inválida",IF($C250&gt;'Resumo'!$B$3,"Data futura",IF(AND(OR($D250="Classificação adotada",$D250="Alteração de NCM"),$F250=""),"NCM resultante ausente","OK")))))</f>
        <v/>
      </c>
      <c r="M250" s="25">
        <f>IF($B250="","",IF(OR(NOT(ISNUMBER($C250)),$K250&lt;&gt;"OK",$L250&lt;&gt;"OK"),"",IF($C250=SUMPRODUCT(MAX(IFERROR(($B$6:$B$305=$B250)*$C$6:$C$305,0))),"Sim","Não")))</f>
        <v/>
      </c>
      <c r="O250">
        <f>IF(ROW()&gt;155,"",IF('Matriz NCM'!A250="","",'Matriz NCM'!A250))</f>
        <v/>
      </c>
    </row>
    <row r="251" ht="22" customHeight="1">
      <c r="A251" s="20" t="n"/>
      <c r="B251" s="20" t="n"/>
      <c r="C251" s="22" t="n"/>
      <c r="D251" s="21" t="n"/>
      <c r="E251" s="20" t="n"/>
      <c r="F251" s="20" t="n"/>
      <c r="G251" s="21" t="n"/>
      <c r="H251" s="21" t="n"/>
      <c r="I251" s="21" t="n"/>
      <c r="J251" s="21" t="n"/>
      <c r="K251" s="25">
        <f>IF($B251="","",IF(COUNTIF('Matriz NCM'!$A$6:$A$155,$B251)=1,"OK","SKU ausente ou duplicado"))</f>
        <v/>
      </c>
      <c r="L251" s="25">
        <f>IF($B251="","",IF(OR($A251="",$C251="",$D251="",$G251="",LEN(TRIM($H251))=0,$I251="",LEN(TRIM($J251))=0),"Incompleto",IF(NOT(ISNUMBER($C251)),"Data inválida",IF($C251&gt;'Resumo'!$B$3,"Data futura",IF(AND(OR($D251="Classificação adotada",$D251="Alteração de NCM"),$F251=""),"NCM resultante ausente","OK")))))</f>
        <v/>
      </c>
      <c r="M251" s="25">
        <f>IF($B251="","",IF(OR(NOT(ISNUMBER($C251)),$K251&lt;&gt;"OK",$L251&lt;&gt;"OK"),"",IF($C251=SUMPRODUCT(MAX(IFERROR(($B$6:$B$305=$B251)*$C$6:$C$305,0))),"Sim","Não")))</f>
        <v/>
      </c>
      <c r="O251">
        <f>IF(ROW()&gt;155,"",IF('Matriz NCM'!A251="","",'Matriz NCM'!A251))</f>
        <v/>
      </c>
    </row>
    <row r="252" ht="22" customHeight="1">
      <c r="A252" s="20" t="n"/>
      <c r="B252" s="20" t="n"/>
      <c r="C252" s="22" t="n"/>
      <c r="D252" s="21" t="n"/>
      <c r="E252" s="20" t="n"/>
      <c r="F252" s="20" t="n"/>
      <c r="G252" s="21" t="n"/>
      <c r="H252" s="21" t="n"/>
      <c r="I252" s="21" t="n"/>
      <c r="J252" s="21" t="n"/>
      <c r="K252" s="25">
        <f>IF($B252="","",IF(COUNTIF('Matriz NCM'!$A$6:$A$155,$B252)=1,"OK","SKU ausente ou duplicado"))</f>
        <v/>
      </c>
      <c r="L252" s="25">
        <f>IF($B252="","",IF(OR($A252="",$C252="",$D252="",$G252="",LEN(TRIM($H252))=0,$I252="",LEN(TRIM($J252))=0),"Incompleto",IF(NOT(ISNUMBER($C252)),"Data inválida",IF($C252&gt;'Resumo'!$B$3,"Data futura",IF(AND(OR($D252="Classificação adotada",$D252="Alteração de NCM"),$F252=""),"NCM resultante ausente","OK")))))</f>
        <v/>
      </c>
      <c r="M252" s="25">
        <f>IF($B252="","",IF(OR(NOT(ISNUMBER($C252)),$K252&lt;&gt;"OK",$L252&lt;&gt;"OK"),"",IF($C252=SUMPRODUCT(MAX(IFERROR(($B$6:$B$305=$B252)*$C$6:$C$305,0))),"Sim","Não")))</f>
        <v/>
      </c>
      <c r="O252">
        <f>IF(ROW()&gt;155,"",IF('Matriz NCM'!A252="","",'Matriz NCM'!A252))</f>
        <v/>
      </c>
    </row>
    <row r="253" ht="22" customHeight="1">
      <c r="A253" s="20" t="n"/>
      <c r="B253" s="20" t="n"/>
      <c r="C253" s="22" t="n"/>
      <c r="D253" s="21" t="n"/>
      <c r="E253" s="20" t="n"/>
      <c r="F253" s="20" t="n"/>
      <c r="G253" s="21" t="n"/>
      <c r="H253" s="21" t="n"/>
      <c r="I253" s="21" t="n"/>
      <c r="J253" s="21" t="n"/>
      <c r="K253" s="25">
        <f>IF($B253="","",IF(COUNTIF('Matriz NCM'!$A$6:$A$155,$B253)=1,"OK","SKU ausente ou duplicado"))</f>
        <v/>
      </c>
      <c r="L253" s="25">
        <f>IF($B253="","",IF(OR($A253="",$C253="",$D253="",$G253="",LEN(TRIM($H253))=0,$I253="",LEN(TRIM($J253))=0),"Incompleto",IF(NOT(ISNUMBER($C253)),"Data inválida",IF($C253&gt;'Resumo'!$B$3,"Data futura",IF(AND(OR($D253="Classificação adotada",$D253="Alteração de NCM"),$F253=""),"NCM resultante ausente","OK")))))</f>
        <v/>
      </c>
      <c r="M253" s="25">
        <f>IF($B253="","",IF(OR(NOT(ISNUMBER($C253)),$K253&lt;&gt;"OK",$L253&lt;&gt;"OK"),"",IF($C253=SUMPRODUCT(MAX(IFERROR(($B$6:$B$305=$B253)*$C$6:$C$305,0))),"Sim","Não")))</f>
        <v/>
      </c>
      <c r="O253">
        <f>IF(ROW()&gt;155,"",IF('Matriz NCM'!A253="","",'Matriz NCM'!A253))</f>
        <v/>
      </c>
    </row>
    <row r="254" ht="22" customHeight="1">
      <c r="A254" s="20" t="n"/>
      <c r="B254" s="20" t="n"/>
      <c r="C254" s="22" t="n"/>
      <c r="D254" s="21" t="n"/>
      <c r="E254" s="20" t="n"/>
      <c r="F254" s="20" t="n"/>
      <c r="G254" s="21" t="n"/>
      <c r="H254" s="21" t="n"/>
      <c r="I254" s="21" t="n"/>
      <c r="J254" s="21" t="n"/>
      <c r="K254" s="25">
        <f>IF($B254="","",IF(COUNTIF('Matriz NCM'!$A$6:$A$155,$B254)=1,"OK","SKU ausente ou duplicado"))</f>
        <v/>
      </c>
      <c r="L254" s="25">
        <f>IF($B254="","",IF(OR($A254="",$C254="",$D254="",$G254="",LEN(TRIM($H254))=0,$I254="",LEN(TRIM($J254))=0),"Incompleto",IF(NOT(ISNUMBER($C254)),"Data inválida",IF($C254&gt;'Resumo'!$B$3,"Data futura",IF(AND(OR($D254="Classificação adotada",$D254="Alteração de NCM"),$F254=""),"NCM resultante ausente","OK")))))</f>
        <v/>
      </c>
      <c r="M254" s="25">
        <f>IF($B254="","",IF(OR(NOT(ISNUMBER($C254)),$K254&lt;&gt;"OK",$L254&lt;&gt;"OK"),"",IF($C254=SUMPRODUCT(MAX(IFERROR(($B$6:$B$305=$B254)*$C$6:$C$305,0))),"Sim","Não")))</f>
        <v/>
      </c>
      <c r="O254">
        <f>IF(ROW()&gt;155,"",IF('Matriz NCM'!A254="","",'Matriz NCM'!A254))</f>
        <v/>
      </c>
    </row>
    <row r="255" ht="22" customHeight="1">
      <c r="A255" s="20" t="n"/>
      <c r="B255" s="20" t="n"/>
      <c r="C255" s="22" t="n"/>
      <c r="D255" s="21" t="n"/>
      <c r="E255" s="20" t="n"/>
      <c r="F255" s="20" t="n"/>
      <c r="G255" s="21" t="n"/>
      <c r="H255" s="21" t="n"/>
      <c r="I255" s="21" t="n"/>
      <c r="J255" s="21" t="n"/>
      <c r="K255" s="25">
        <f>IF($B255="","",IF(COUNTIF('Matriz NCM'!$A$6:$A$155,$B255)=1,"OK","SKU ausente ou duplicado"))</f>
        <v/>
      </c>
      <c r="L255" s="25">
        <f>IF($B255="","",IF(OR($A255="",$C255="",$D255="",$G255="",LEN(TRIM($H255))=0,$I255="",LEN(TRIM($J255))=0),"Incompleto",IF(NOT(ISNUMBER($C255)),"Data inválida",IF($C255&gt;'Resumo'!$B$3,"Data futura",IF(AND(OR($D255="Classificação adotada",$D255="Alteração de NCM"),$F255=""),"NCM resultante ausente","OK")))))</f>
        <v/>
      </c>
      <c r="M255" s="25">
        <f>IF($B255="","",IF(OR(NOT(ISNUMBER($C255)),$K255&lt;&gt;"OK",$L255&lt;&gt;"OK"),"",IF($C255=SUMPRODUCT(MAX(IFERROR(($B$6:$B$305=$B255)*$C$6:$C$305,0))),"Sim","Não")))</f>
        <v/>
      </c>
      <c r="O255">
        <f>IF(ROW()&gt;155,"",IF('Matriz NCM'!A255="","",'Matriz NCM'!A255))</f>
        <v/>
      </c>
    </row>
    <row r="256" ht="22" customHeight="1">
      <c r="A256" s="20" t="n"/>
      <c r="B256" s="20" t="n"/>
      <c r="C256" s="22" t="n"/>
      <c r="D256" s="21" t="n"/>
      <c r="E256" s="20" t="n"/>
      <c r="F256" s="20" t="n"/>
      <c r="G256" s="21" t="n"/>
      <c r="H256" s="21" t="n"/>
      <c r="I256" s="21" t="n"/>
      <c r="J256" s="21" t="n"/>
      <c r="K256" s="25">
        <f>IF($B256="","",IF(COUNTIF('Matriz NCM'!$A$6:$A$155,$B256)=1,"OK","SKU ausente ou duplicado"))</f>
        <v/>
      </c>
      <c r="L256" s="25">
        <f>IF($B256="","",IF(OR($A256="",$C256="",$D256="",$G256="",LEN(TRIM($H256))=0,$I256="",LEN(TRIM($J256))=0),"Incompleto",IF(NOT(ISNUMBER($C256)),"Data inválida",IF($C256&gt;'Resumo'!$B$3,"Data futura",IF(AND(OR($D256="Classificação adotada",$D256="Alteração de NCM"),$F256=""),"NCM resultante ausente","OK")))))</f>
        <v/>
      </c>
      <c r="M256" s="25">
        <f>IF($B256="","",IF(OR(NOT(ISNUMBER($C256)),$K256&lt;&gt;"OK",$L256&lt;&gt;"OK"),"",IF($C256=SUMPRODUCT(MAX(IFERROR(($B$6:$B$305=$B256)*$C$6:$C$305,0))),"Sim","Não")))</f>
        <v/>
      </c>
      <c r="O256">
        <f>IF(ROW()&gt;155,"",IF('Matriz NCM'!A256="","",'Matriz NCM'!A256))</f>
        <v/>
      </c>
    </row>
    <row r="257" ht="22" customHeight="1">
      <c r="A257" s="20" t="n"/>
      <c r="B257" s="20" t="n"/>
      <c r="C257" s="22" t="n"/>
      <c r="D257" s="21" t="n"/>
      <c r="E257" s="20" t="n"/>
      <c r="F257" s="20" t="n"/>
      <c r="G257" s="21" t="n"/>
      <c r="H257" s="21" t="n"/>
      <c r="I257" s="21" t="n"/>
      <c r="J257" s="21" t="n"/>
      <c r="K257" s="25">
        <f>IF($B257="","",IF(COUNTIF('Matriz NCM'!$A$6:$A$155,$B257)=1,"OK","SKU ausente ou duplicado"))</f>
        <v/>
      </c>
      <c r="L257" s="25">
        <f>IF($B257="","",IF(OR($A257="",$C257="",$D257="",$G257="",LEN(TRIM($H257))=0,$I257="",LEN(TRIM($J257))=0),"Incompleto",IF(NOT(ISNUMBER($C257)),"Data inválida",IF($C257&gt;'Resumo'!$B$3,"Data futura",IF(AND(OR($D257="Classificação adotada",$D257="Alteração de NCM"),$F257=""),"NCM resultante ausente","OK")))))</f>
        <v/>
      </c>
      <c r="M257" s="25">
        <f>IF($B257="","",IF(OR(NOT(ISNUMBER($C257)),$K257&lt;&gt;"OK",$L257&lt;&gt;"OK"),"",IF($C257=SUMPRODUCT(MAX(IFERROR(($B$6:$B$305=$B257)*$C$6:$C$305,0))),"Sim","Não")))</f>
        <v/>
      </c>
      <c r="O257">
        <f>IF(ROW()&gt;155,"",IF('Matriz NCM'!A257="","",'Matriz NCM'!A257))</f>
        <v/>
      </c>
    </row>
    <row r="258" ht="22" customHeight="1">
      <c r="A258" s="20" t="n"/>
      <c r="B258" s="20" t="n"/>
      <c r="C258" s="22" t="n"/>
      <c r="D258" s="21" t="n"/>
      <c r="E258" s="20" t="n"/>
      <c r="F258" s="20" t="n"/>
      <c r="G258" s="21" t="n"/>
      <c r="H258" s="21" t="n"/>
      <c r="I258" s="21" t="n"/>
      <c r="J258" s="21" t="n"/>
      <c r="K258" s="25">
        <f>IF($B258="","",IF(COUNTIF('Matriz NCM'!$A$6:$A$155,$B258)=1,"OK","SKU ausente ou duplicado"))</f>
        <v/>
      </c>
      <c r="L258" s="25">
        <f>IF($B258="","",IF(OR($A258="",$C258="",$D258="",$G258="",LEN(TRIM($H258))=0,$I258="",LEN(TRIM($J258))=0),"Incompleto",IF(NOT(ISNUMBER($C258)),"Data inválida",IF($C258&gt;'Resumo'!$B$3,"Data futura",IF(AND(OR($D258="Classificação adotada",$D258="Alteração de NCM"),$F258=""),"NCM resultante ausente","OK")))))</f>
        <v/>
      </c>
      <c r="M258" s="25">
        <f>IF($B258="","",IF(OR(NOT(ISNUMBER($C258)),$K258&lt;&gt;"OK",$L258&lt;&gt;"OK"),"",IF($C258=SUMPRODUCT(MAX(IFERROR(($B$6:$B$305=$B258)*$C$6:$C$305,0))),"Sim","Não")))</f>
        <v/>
      </c>
      <c r="O258">
        <f>IF(ROW()&gt;155,"",IF('Matriz NCM'!A258="","",'Matriz NCM'!A258))</f>
        <v/>
      </c>
    </row>
    <row r="259" ht="22" customHeight="1">
      <c r="A259" s="20" t="n"/>
      <c r="B259" s="20" t="n"/>
      <c r="C259" s="22" t="n"/>
      <c r="D259" s="21" t="n"/>
      <c r="E259" s="20" t="n"/>
      <c r="F259" s="20" t="n"/>
      <c r="G259" s="21" t="n"/>
      <c r="H259" s="21" t="n"/>
      <c r="I259" s="21" t="n"/>
      <c r="J259" s="21" t="n"/>
      <c r="K259" s="25">
        <f>IF($B259="","",IF(COUNTIF('Matriz NCM'!$A$6:$A$155,$B259)=1,"OK","SKU ausente ou duplicado"))</f>
        <v/>
      </c>
      <c r="L259" s="25">
        <f>IF($B259="","",IF(OR($A259="",$C259="",$D259="",$G259="",LEN(TRIM($H259))=0,$I259="",LEN(TRIM($J259))=0),"Incompleto",IF(NOT(ISNUMBER($C259)),"Data inválida",IF($C259&gt;'Resumo'!$B$3,"Data futura",IF(AND(OR($D259="Classificação adotada",$D259="Alteração de NCM"),$F259=""),"NCM resultante ausente","OK")))))</f>
        <v/>
      </c>
      <c r="M259" s="25">
        <f>IF($B259="","",IF(OR(NOT(ISNUMBER($C259)),$K259&lt;&gt;"OK",$L259&lt;&gt;"OK"),"",IF($C259=SUMPRODUCT(MAX(IFERROR(($B$6:$B$305=$B259)*$C$6:$C$305,0))),"Sim","Não")))</f>
        <v/>
      </c>
      <c r="O259">
        <f>IF(ROW()&gt;155,"",IF('Matriz NCM'!A259="","",'Matriz NCM'!A259))</f>
        <v/>
      </c>
    </row>
    <row r="260" ht="22" customHeight="1">
      <c r="A260" s="20" t="n"/>
      <c r="B260" s="20" t="n"/>
      <c r="C260" s="22" t="n"/>
      <c r="D260" s="21" t="n"/>
      <c r="E260" s="20" t="n"/>
      <c r="F260" s="20" t="n"/>
      <c r="G260" s="21" t="n"/>
      <c r="H260" s="21" t="n"/>
      <c r="I260" s="21" t="n"/>
      <c r="J260" s="21" t="n"/>
      <c r="K260" s="25">
        <f>IF($B260="","",IF(COUNTIF('Matriz NCM'!$A$6:$A$155,$B260)=1,"OK","SKU ausente ou duplicado"))</f>
        <v/>
      </c>
      <c r="L260" s="25">
        <f>IF($B260="","",IF(OR($A260="",$C260="",$D260="",$G260="",LEN(TRIM($H260))=0,$I260="",LEN(TRIM($J260))=0),"Incompleto",IF(NOT(ISNUMBER($C260)),"Data inválida",IF($C260&gt;'Resumo'!$B$3,"Data futura",IF(AND(OR($D260="Classificação adotada",$D260="Alteração de NCM"),$F260=""),"NCM resultante ausente","OK")))))</f>
        <v/>
      </c>
      <c r="M260" s="25">
        <f>IF($B260="","",IF(OR(NOT(ISNUMBER($C260)),$K260&lt;&gt;"OK",$L260&lt;&gt;"OK"),"",IF($C260=SUMPRODUCT(MAX(IFERROR(($B$6:$B$305=$B260)*$C$6:$C$305,0))),"Sim","Não")))</f>
        <v/>
      </c>
      <c r="O260">
        <f>IF(ROW()&gt;155,"",IF('Matriz NCM'!A260="","",'Matriz NCM'!A260))</f>
        <v/>
      </c>
    </row>
    <row r="261" ht="22" customHeight="1">
      <c r="A261" s="20" t="n"/>
      <c r="B261" s="20" t="n"/>
      <c r="C261" s="22" t="n"/>
      <c r="D261" s="21" t="n"/>
      <c r="E261" s="20" t="n"/>
      <c r="F261" s="20" t="n"/>
      <c r="G261" s="21" t="n"/>
      <c r="H261" s="21" t="n"/>
      <c r="I261" s="21" t="n"/>
      <c r="J261" s="21" t="n"/>
      <c r="K261" s="25">
        <f>IF($B261="","",IF(COUNTIF('Matriz NCM'!$A$6:$A$155,$B261)=1,"OK","SKU ausente ou duplicado"))</f>
        <v/>
      </c>
      <c r="L261" s="25">
        <f>IF($B261="","",IF(OR($A261="",$C261="",$D261="",$G261="",LEN(TRIM($H261))=0,$I261="",LEN(TRIM($J261))=0),"Incompleto",IF(NOT(ISNUMBER($C261)),"Data inválida",IF($C261&gt;'Resumo'!$B$3,"Data futura",IF(AND(OR($D261="Classificação adotada",$D261="Alteração de NCM"),$F261=""),"NCM resultante ausente","OK")))))</f>
        <v/>
      </c>
      <c r="M261" s="25">
        <f>IF($B261="","",IF(OR(NOT(ISNUMBER($C261)),$K261&lt;&gt;"OK",$L261&lt;&gt;"OK"),"",IF($C261=SUMPRODUCT(MAX(IFERROR(($B$6:$B$305=$B261)*$C$6:$C$305,0))),"Sim","Não")))</f>
        <v/>
      </c>
      <c r="O261">
        <f>IF(ROW()&gt;155,"",IF('Matriz NCM'!A261="","",'Matriz NCM'!A261))</f>
        <v/>
      </c>
    </row>
    <row r="262" ht="22" customHeight="1">
      <c r="A262" s="20" t="n"/>
      <c r="B262" s="20" t="n"/>
      <c r="C262" s="22" t="n"/>
      <c r="D262" s="21" t="n"/>
      <c r="E262" s="20" t="n"/>
      <c r="F262" s="20" t="n"/>
      <c r="G262" s="21" t="n"/>
      <c r="H262" s="21" t="n"/>
      <c r="I262" s="21" t="n"/>
      <c r="J262" s="21" t="n"/>
      <c r="K262" s="25">
        <f>IF($B262="","",IF(COUNTIF('Matriz NCM'!$A$6:$A$155,$B262)=1,"OK","SKU ausente ou duplicado"))</f>
        <v/>
      </c>
      <c r="L262" s="25">
        <f>IF($B262="","",IF(OR($A262="",$C262="",$D262="",$G262="",LEN(TRIM($H262))=0,$I262="",LEN(TRIM($J262))=0),"Incompleto",IF(NOT(ISNUMBER($C262)),"Data inválida",IF($C262&gt;'Resumo'!$B$3,"Data futura",IF(AND(OR($D262="Classificação adotada",$D262="Alteração de NCM"),$F262=""),"NCM resultante ausente","OK")))))</f>
        <v/>
      </c>
      <c r="M262" s="25">
        <f>IF($B262="","",IF(OR(NOT(ISNUMBER($C262)),$K262&lt;&gt;"OK",$L262&lt;&gt;"OK"),"",IF($C262=SUMPRODUCT(MAX(IFERROR(($B$6:$B$305=$B262)*$C$6:$C$305,0))),"Sim","Não")))</f>
        <v/>
      </c>
      <c r="O262">
        <f>IF(ROW()&gt;155,"",IF('Matriz NCM'!A262="","",'Matriz NCM'!A262))</f>
        <v/>
      </c>
    </row>
    <row r="263" ht="22" customHeight="1">
      <c r="A263" s="20" t="n"/>
      <c r="B263" s="20" t="n"/>
      <c r="C263" s="22" t="n"/>
      <c r="D263" s="21" t="n"/>
      <c r="E263" s="20" t="n"/>
      <c r="F263" s="20" t="n"/>
      <c r="G263" s="21" t="n"/>
      <c r="H263" s="21" t="n"/>
      <c r="I263" s="21" t="n"/>
      <c r="J263" s="21" t="n"/>
      <c r="K263" s="25">
        <f>IF($B263="","",IF(COUNTIF('Matriz NCM'!$A$6:$A$155,$B263)=1,"OK","SKU ausente ou duplicado"))</f>
        <v/>
      </c>
      <c r="L263" s="25">
        <f>IF($B263="","",IF(OR($A263="",$C263="",$D263="",$G263="",LEN(TRIM($H263))=0,$I263="",LEN(TRIM($J263))=0),"Incompleto",IF(NOT(ISNUMBER($C263)),"Data inválida",IF($C263&gt;'Resumo'!$B$3,"Data futura",IF(AND(OR($D263="Classificação adotada",$D263="Alteração de NCM"),$F263=""),"NCM resultante ausente","OK")))))</f>
        <v/>
      </c>
      <c r="M263" s="25">
        <f>IF($B263="","",IF(OR(NOT(ISNUMBER($C263)),$K263&lt;&gt;"OK",$L263&lt;&gt;"OK"),"",IF($C263=SUMPRODUCT(MAX(IFERROR(($B$6:$B$305=$B263)*$C$6:$C$305,0))),"Sim","Não")))</f>
        <v/>
      </c>
      <c r="O263">
        <f>IF(ROW()&gt;155,"",IF('Matriz NCM'!A263="","",'Matriz NCM'!A263))</f>
        <v/>
      </c>
    </row>
    <row r="264" ht="22" customHeight="1">
      <c r="A264" s="20" t="n"/>
      <c r="B264" s="20" t="n"/>
      <c r="C264" s="22" t="n"/>
      <c r="D264" s="21" t="n"/>
      <c r="E264" s="20" t="n"/>
      <c r="F264" s="20" t="n"/>
      <c r="G264" s="21" t="n"/>
      <c r="H264" s="21" t="n"/>
      <c r="I264" s="21" t="n"/>
      <c r="J264" s="21" t="n"/>
      <c r="K264" s="25">
        <f>IF($B264="","",IF(COUNTIF('Matriz NCM'!$A$6:$A$155,$B264)=1,"OK","SKU ausente ou duplicado"))</f>
        <v/>
      </c>
      <c r="L264" s="25">
        <f>IF($B264="","",IF(OR($A264="",$C264="",$D264="",$G264="",LEN(TRIM($H264))=0,$I264="",LEN(TRIM($J264))=0),"Incompleto",IF(NOT(ISNUMBER($C264)),"Data inválida",IF($C264&gt;'Resumo'!$B$3,"Data futura",IF(AND(OR($D264="Classificação adotada",$D264="Alteração de NCM"),$F264=""),"NCM resultante ausente","OK")))))</f>
        <v/>
      </c>
      <c r="M264" s="25">
        <f>IF($B264="","",IF(OR(NOT(ISNUMBER($C264)),$K264&lt;&gt;"OK",$L264&lt;&gt;"OK"),"",IF($C264=SUMPRODUCT(MAX(IFERROR(($B$6:$B$305=$B264)*$C$6:$C$305,0))),"Sim","Não")))</f>
        <v/>
      </c>
      <c r="O264">
        <f>IF(ROW()&gt;155,"",IF('Matriz NCM'!A264="","",'Matriz NCM'!A264))</f>
        <v/>
      </c>
    </row>
    <row r="265" ht="22" customHeight="1">
      <c r="A265" s="20" t="n"/>
      <c r="B265" s="20" t="n"/>
      <c r="C265" s="22" t="n"/>
      <c r="D265" s="21" t="n"/>
      <c r="E265" s="20" t="n"/>
      <c r="F265" s="20" t="n"/>
      <c r="G265" s="21" t="n"/>
      <c r="H265" s="21" t="n"/>
      <c r="I265" s="21" t="n"/>
      <c r="J265" s="21" t="n"/>
      <c r="K265" s="25">
        <f>IF($B265="","",IF(COUNTIF('Matriz NCM'!$A$6:$A$155,$B265)=1,"OK","SKU ausente ou duplicado"))</f>
        <v/>
      </c>
      <c r="L265" s="25">
        <f>IF($B265="","",IF(OR($A265="",$C265="",$D265="",$G265="",LEN(TRIM($H265))=0,$I265="",LEN(TRIM($J265))=0),"Incompleto",IF(NOT(ISNUMBER($C265)),"Data inválida",IF($C265&gt;'Resumo'!$B$3,"Data futura",IF(AND(OR($D265="Classificação adotada",$D265="Alteração de NCM"),$F265=""),"NCM resultante ausente","OK")))))</f>
        <v/>
      </c>
      <c r="M265" s="25">
        <f>IF($B265="","",IF(OR(NOT(ISNUMBER($C265)),$K265&lt;&gt;"OK",$L265&lt;&gt;"OK"),"",IF($C265=SUMPRODUCT(MAX(IFERROR(($B$6:$B$305=$B265)*$C$6:$C$305,0))),"Sim","Não")))</f>
        <v/>
      </c>
      <c r="O265">
        <f>IF(ROW()&gt;155,"",IF('Matriz NCM'!A265="","",'Matriz NCM'!A265))</f>
        <v/>
      </c>
    </row>
    <row r="266" ht="22" customHeight="1">
      <c r="A266" s="20" t="n"/>
      <c r="B266" s="20" t="n"/>
      <c r="C266" s="22" t="n"/>
      <c r="D266" s="21" t="n"/>
      <c r="E266" s="20" t="n"/>
      <c r="F266" s="20" t="n"/>
      <c r="G266" s="21" t="n"/>
      <c r="H266" s="21" t="n"/>
      <c r="I266" s="21" t="n"/>
      <c r="J266" s="21" t="n"/>
      <c r="K266" s="25">
        <f>IF($B266="","",IF(COUNTIF('Matriz NCM'!$A$6:$A$155,$B266)=1,"OK","SKU ausente ou duplicado"))</f>
        <v/>
      </c>
      <c r="L266" s="25">
        <f>IF($B266="","",IF(OR($A266="",$C266="",$D266="",$G266="",LEN(TRIM($H266))=0,$I266="",LEN(TRIM($J266))=0),"Incompleto",IF(NOT(ISNUMBER($C266)),"Data inválida",IF($C266&gt;'Resumo'!$B$3,"Data futura",IF(AND(OR($D266="Classificação adotada",$D266="Alteração de NCM"),$F266=""),"NCM resultante ausente","OK")))))</f>
        <v/>
      </c>
      <c r="M266" s="25">
        <f>IF($B266="","",IF(OR(NOT(ISNUMBER($C266)),$K266&lt;&gt;"OK",$L266&lt;&gt;"OK"),"",IF($C266=SUMPRODUCT(MAX(IFERROR(($B$6:$B$305=$B266)*$C$6:$C$305,0))),"Sim","Não")))</f>
        <v/>
      </c>
      <c r="O266">
        <f>IF(ROW()&gt;155,"",IF('Matriz NCM'!A266="","",'Matriz NCM'!A266))</f>
        <v/>
      </c>
    </row>
    <row r="267" ht="22" customHeight="1">
      <c r="A267" s="20" t="n"/>
      <c r="B267" s="20" t="n"/>
      <c r="C267" s="22" t="n"/>
      <c r="D267" s="21" t="n"/>
      <c r="E267" s="20" t="n"/>
      <c r="F267" s="20" t="n"/>
      <c r="G267" s="21" t="n"/>
      <c r="H267" s="21" t="n"/>
      <c r="I267" s="21" t="n"/>
      <c r="J267" s="21" t="n"/>
      <c r="K267" s="25">
        <f>IF($B267="","",IF(COUNTIF('Matriz NCM'!$A$6:$A$155,$B267)=1,"OK","SKU ausente ou duplicado"))</f>
        <v/>
      </c>
      <c r="L267" s="25">
        <f>IF($B267="","",IF(OR($A267="",$C267="",$D267="",$G267="",LEN(TRIM($H267))=0,$I267="",LEN(TRIM($J267))=0),"Incompleto",IF(NOT(ISNUMBER($C267)),"Data inválida",IF($C267&gt;'Resumo'!$B$3,"Data futura",IF(AND(OR($D267="Classificação adotada",$D267="Alteração de NCM"),$F267=""),"NCM resultante ausente","OK")))))</f>
        <v/>
      </c>
      <c r="M267" s="25">
        <f>IF($B267="","",IF(OR(NOT(ISNUMBER($C267)),$K267&lt;&gt;"OK",$L267&lt;&gt;"OK"),"",IF($C267=SUMPRODUCT(MAX(IFERROR(($B$6:$B$305=$B267)*$C$6:$C$305,0))),"Sim","Não")))</f>
        <v/>
      </c>
      <c r="O267">
        <f>IF(ROW()&gt;155,"",IF('Matriz NCM'!A267="","",'Matriz NCM'!A267))</f>
        <v/>
      </c>
    </row>
    <row r="268" ht="22" customHeight="1">
      <c r="A268" s="20" t="n"/>
      <c r="B268" s="20" t="n"/>
      <c r="C268" s="22" t="n"/>
      <c r="D268" s="21" t="n"/>
      <c r="E268" s="20" t="n"/>
      <c r="F268" s="20" t="n"/>
      <c r="G268" s="21" t="n"/>
      <c r="H268" s="21" t="n"/>
      <c r="I268" s="21" t="n"/>
      <c r="J268" s="21" t="n"/>
      <c r="K268" s="25">
        <f>IF($B268="","",IF(COUNTIF('Matriz NCM'!$A$6:$A$155,$B268)=1,"OK","SKU ausente ou duplicado"))</f>
        <v/>
      </c>
      <c r="L268" s="25">
        <f>IF($B268="","",IF(OR($A268="",$C268="",$D268="",$G268="",LEN(TRIM($H268))=0,$I268="",LEN(TRIM($J268))=0),"Incompleto",IF(NOT(ISNUMBER($C268)),"Data inválida",IF($C268&gt;'Resumo'!$B$3,"Data futura",IF(AND(OR($D268="Classificação adotada",$D268="Alteração de NCM"),$F268=""),"NCM resultante ausente","OK")))))</f>
        <v/>
      </c>
      <c r="M268" s="25">
        <f>IF($B268="","",IF(OR(NOT(ISNUMBER($C268)),$K268&lt;&gt;"OK",$L268&lt;&gt;"OK"),"",IF($C268=SUMPRODUCT(MAX(IFERROR(($B$6:$B$305=$B268)*$C$6:$C$305,0))),"Sim","Não")))</f>
        <v/>
      </c>
      <c r="O268">
        <f>IF(ROW()&gt;155,"",IF('Matriz NCM'!A268="","",'Matriz NCM'!A268))</f>
        <v/>
      </c>
    </row>
    <row r="269" ht="22" customHeight="1">
      <c r="A269" s="20" t="n"/>
      <c r="B269" s="20" t="n"/>
      <c r="C269" s="22" t="n"/>
      <c r="D269" s="21" t="n"/>
      <c r="E269" s="20" t="n"/>
      <c r="F269" s="20" t="n"/>
      <c r="G269" s="21" t="n"/>
      <c r="H269" s="21" t="n"/>
      <c r="I269" s="21" t="n"/>
      <c r="J269" s="21" t="n"/>
      <c r="K269" s="25">
        <f>IF($B269="","",IF(COUNTIF('Matriz NCM'!$A$6:$A$155,$B269)=1,"OK","SKU ausente ou duplicado"))</f>
        <v/>
      </c>
      <c r="L269" s="25">
        <f>IF($B269="","",IF(OR($A269="",$C269="",$D269="",$G269="",LEN(TRIM($H269))=0,$I269="",LEN(TRIM($J269))=0),"Incompleto",IF(NOT(ISNUMBER($C269)),"Data inválida",IF($C269&gt;'Resumo'!$B$3,"Data futura",IF(AND(OR($D269="Classificação adotada",$D269="Alteração de NCM"),$F269=""),"NCM resultante ausente","OK")))))</f>
        <v/>
      </c>
      <c r="M269" s="25">
        <f>IF($B269="","",IF(OR(NOT(ISNUMBER($C269)),$K269&lt;&gt;"OK",$L269&lt;&gt;"OK"),"",IF($C269=SUMPRODUCT(MAX(IFERROR(($B$6:$B$305=$B269)*$C$6:$C$305,0))),"Sim","Não")))</f>
        <v/>
      </c>
      <c r="O269">
        <f>IF(ROW()&gt;155,"",IF('Matriz NCM'!A269="","",'Matriz NCM'!A269))</f>
        <v/>
      </c>
    </row>
    <row r="270" ht="22" customHeight="1">
      <c r="A270" s="20" t="n"/>
      <c r="B270" s="20" t="n"/>
      <c r="C270" s="22" t="n"/>
      <c r="D270" s="21" t="n"/>
      <c r="E270" s="20" t="n"/>
      <c r="F270" s="20" t="n"/>
      <c r="G270" s="21" t="n"/>
      <c r="H270" s="21" t="n"/>
      <c r="I270" s="21" t="n"/>
      <c r="J270" s="21" t="n"/>
      <c r="K270" s="25">
        <f>IF($B270="","",IF(COUNTIF('Matriz NCM'!$A$6:$A$155,$B270)=1,"OK","SKU ausente ou duplicado"))</f>
        <v/>
      </c>
      <c r="L270" s="25">
        <f>IF($B270="","",IF(OR($A270="",$C270="",$D270="",$G270="",LEN(TRIM($H270))=0,$I270="",LEN(TRIM($J270))=0),"Incompleto",IF(NOT(ISNUMBER($C270)),"Data inválida",IF($C270&gt;'Resumo'!$B$3,"Data futura",IF(AND(OR($D270="Classificação adotada",$D270="Alteração de NCM"),$F270=""),"NCM resultante ausente","OK")))))</f>
        <v/>
      </c>
      <c r="M270" s="25">
        <f>IF($B270="","",IF(OR(NOT(ISNUMBER($C270)),$K270&lt;&gt;"OK",$L270&lt;&gt;"OK"),"",IF($C270=SUMPRODUCT(MAX(IFERROR(($B$6:$B$305=$B270)*$C$6:$C$305,0))),"Sim","Não")))</f>
        <v/>
      </c>
      <c r="O270">
        <f>IF(ROW()&gt;155,"",IF('Matriz NCM'!A270="","",'Matriz NCM'!A270))</f>
        <v/>
      </c>
    </row>
    <row r="271" ht="22" customHeight="1">
      <c r="A271" s="20" t="n"/>
      <c r="B271" s="20" t="n"/>
      <c r="C271" s="22" t="n"/>
      <c r="D271" s="21" t="n"/>
      <c r="E271" s="20" t="n"/>
      <c r="F271" s="20" t="n"/>
      <c r="G271" s="21" t="n"/>
      <c r="H271" s="21" t="n"/>
      <c r="I271" s="21" t="n"/>
      <c r="J271" s="21" t="n"/>
      <c r="K271" s="25">
        <f>IF($B271="","",IF(COUNTIF('Matriz NCM'!$A$6:$A$155,$B271)=1,"OK","SKU ausente ou duplicado"))</f>
        <v/>
      </c>
      <c r="L271" s="25">
        <f>IF($B271="","",IF(OR($A271="",$C271="",$D271="",$G271="",LEN(TRIM($H271))=0,$I271="",LEN(TRIM($J271))=0),"Incompleto",IF(NOT(ISNUMBER($C271)),"Data inválida",IF($C271&gt;'Resumo'!$B$3,"Data futura",IF(AND(OR($D271="Classificação adotada",$D271="Alteração de NCM"),$F271=""),"NCM resultante ausente","OK")))))</f>
        <v/>
      </c>
      <c r="M271" s="25">
        <f>IF($B271="","",IF(OR(NOT(ISNUMBER($C271)),$K271&lt;&gt;"OK",$L271&lt;&gt;"OK"),"",IF($C271=SUMPRODUCT(MAX(IFERROR(($B$6:$B$305=$B271)*$C$6:$C$305,0))),"Sim","Não")))</f>
        <v/>
      </c>
      <c r="O271">
        <f>IF(ROW()&gt;155,"",IF('Matriz NCM'!A271="","",'Matriz NCM'!A271))</f>
        <v/>
      </c>
    </row>
    <row r="272" ht="22" customHeight="1">
      <c r="A272" s="20" t="n"/>
      <c r="B272" s="20" t="n"/>
      <c r="C272" s="22" t="n"/>
      <c r="D272" s="21" t="n"/>
      <c r="E272" s="20" t="n"/>
      <c r="F272" s="20" t="n"/>
      <c r="G272" s="21" t="n"/>
      <c r="H272" s="21" t="n"/>
      <c r="I272" s="21" t="n"/>
      <c r="J272" s="21" t="n"/>
      <c r="K272" s="25">
        <f>IF($B272="","",IF(COUNTIF('Matriz NCM'!$A$6:$A$155,$B272)=1,"OK","SKU ausente ou duplicado"))</f>
        <v/>
      </c>
      <c r="L272" s="25">
        <f>IF($B272="","",IF(OR($A272="",$C272="",$D272="",$G272="",LEN(TRIM($H272))=0,$I272="",LEN(TRIM($J272))=0),"Incompleto",IF(NOT(ISNUMBER($C272)),"Data inválida",IF($C272&gt;'Resumo'!$B$3,"Data futura",IF(AND(OR($D272="Classificação adotada",$D272="Alteração de NCM"),$F272=""),"NCM resultante ausente","OK")))))</f>
        <v/>
      </c>
      <c r="M272" s="25">
        <f>IF($B272="","",IF(OR(NOT(ISNUMBER($C272)),$K272&lt;&gt;"OK",$L272&lt;&gt;"OK"),"",IF($C272=SUMPRODUCT(MAX(IFERROR(($B$6:$B$305=$B272)*$C$6:$C$305,0))),"Sim","Não")))</f>
        <v/>
      </c>
      <c r="O272">
        <f>IF(ROW()&gt;155,"",IF('Matriz NCM'!A272="","",'Matriz NCM'!A272))</f>
        <v/>
      </c>
    </row>
    <row r="273" ht="22" customHeight="1">
      <c r="A273" s="20" t="n"/>
      <c r="B273" s="20" t="n"/>
      <c r="C273" s="22" t="n"/>
      <c r="D273" s="21" t="n"/>
      <c r="E273" s="20" t="n"/>
      <c r="F273" s="20" t="n"/>
      <c r="G273" s="21" t="n"/>
      <c r="H273" s="21" t="n"/>
      <c r="I273" s="21" t="n"/>
      <c r="J273" s="21" t="n"/>
      <c r="K273" s="25">
        <f>IF($B273="","",IF(COUNTIF('Matriz NCM'!$A$6:$A$155,$B273)=1,"OK","SKU ausente ou duplicado"))</f>
        <v/>
      </c>
      <c r="L273" s="25">
        <f>IF($B273="","",IF(OR($A273="",$C273="",$D273="",$G273="",LEN(TRIM($H273))=0,$I273="",LEN(TRIM($J273))=0),"Incompleto",IF(NOT(ISNUMBER($C273)),"Data inválida",IF($C273&gt;'Resumo'!$B$3,"Data futura",IF(AND(OR($D273="Classificação adotada",$D273="Alteração de NCM"),$F273=""),"NCM resultante ausente","OK")))))</f>
        <v/>
      </c>
      <c r="M273" s="25">
        <f>IF($B273="","",IF(OR(NOT(ISNUMBER($C273)),$K273&lt;&gt;"OK",$L273&lt;&gt;"OK"),"",IF($C273=SUMPRODUCT(MAX(IFERROR(($B$6:$B$305=$B273)*$C$6:$C$305,0))),"Sim","Não")))</f>
        <v/>
      </c>
      <c r="O273">
        <f>IF(ROW()&gt;155,"",IF('Matriz NCM'!A273="","",'Matriz NCM'!A273))</f>
        <v/>
      </c>
    </row>
    <row r="274" ht="22" customHeight="1">
      <c r="A274" s="20" t="n"/>
      <c r="B274" s="20" t="n"/>
      <c r="C274" s="22" t="n"/>
      <c r="D274" s="21" t="n"/>
      <c r="E274" s="20" t="n"/>
      <c r="F274" s="20" t="n"/>
      <c r="G274" s="21" t="n"/>
      <c r="H274" s="21" t="n"/>
      <c r="I274" s="21" t="n"/>
      <c r="J274" s="21" t="n"/>
      <c r="K274" s="25">
        <f>IF($B274="","",IF(COUNTIF('Matriz NCM'!$A$6:$A$155,$B274)=1,"OK","SKU ausente ou duplicado"))</f>
        <v/>
      </c>
      <c r="L274" s="25">
        <f>IF($B274="","",IF(OR($A274="",$C274="",$D274="",$G274="",LEN(TRIM($H274))=0,$I274="",LEN(TRIM($J274))=0),"Incompleto",IF(NOT(ISNUMBER($C274)),"Data inválida",IF($C274&gt;'Resumo'!$B$3,"Data futura",IF(AND(OR($D274="Classificação adotada",$D274="Alteração de NCM"),$F274=""),"NCM resultante ausente","OK")))))</f>
        <v/>
      </c>
      <c r="M274" s="25">
        <f>IF($B274="","",IF(OR(NOT(ISNUMBER($C274)),$K274&lt;&gt;"OK",$L274&lt;&gt;"OK"),"",IF($C274=SUMPRODUCT(MAX(IFERROR(($B$6:$B$305=$B274)*$C$6:$C$305,0))),"Sim","Não")))</f>
        <v/>
      </c>
      <c r="O274">
        <f>IF(ROW()&gt;155,"",IF('Matriz NCM'!A274="","",'Matriz NCM'!A274))</f>
        <v/>
      </c>
    </row>
    <row r="275" ht="22" customHeight="1">
      <c r="A275" s="20" t="n"/>
      <c r="B275" s="20" t="n"/>
      <c r="C275" s="22" t="n"/>
      <c r="D275" s="21" t="n"/>
      <c r="E275" s="20" t="n"/>
      <c r="F275" s="20" t="n"/>
      <c r="G275" s="21" t="n"/>
      <c r="H275" s="21" t="n"/>
      <c r="I275" s="21" t="n"/>
      <c r="J275" s="21" t="n"/>
      <c r="K275" s="25">
        <f>IF($B275="","",IF(COUNTIF('Matriz NCM'!$A$6:$A$155,$B275)=1,"OK","SKU ausente ou duplicado"))</f>
        <v/>
      </c>
      <c r="L275" s="25">
        <f>IF($B275="","",IF(OR($A275="",$C275="",$D275="",$G275="",LEN(TRIM($H275))=0,$I275="",LEN(TRIM($J275))=0),"Incompleto",IF(NOT(ISNUMBER($C275)),"Data inválida",IF($C275&gt;'Resumo'!$B$3,"Data futura",IF(AND(OR($D275="Classificação adotada",$D275="Alteração de NCM"),$F275=""),"NCM resultante ausente","OK")))))</f>
        <v/>
      </c>
      <c r="M275" s="25">
        <f>IF($B275="","",IF(OR(NOT(ISNUMBER($C275)),$K275&lt;&gt;"OK",$L275&lt;&gt;"OK"),"",IF($C275=SUMPRODUCT(MAX(IFERROR(($B$6:$B$305=$B275)*$C$6:$C$305,0))),"Sim","Não")))</f>
        <v/>
      </c>
      <c r="O275">
        <f>IF(ROW()&gt;155,"",IF('Matriz NCM'!A275="","",'Matriz NCM'!A275))</f>
        <v/>
      </c>
    </row>
    <row r="276" ht="22" customHeight="1">
      <c r="A276" s="20" t="n"/>
      <c r="B276" s="20" t="n"/>
      <c r="C276" s="22" t="n"/>
      <c r="D276" s="21" t="n"/>
      <c r="E276" s="20" t="n"/>
      <c r="F276" s="20" t="n"/>
      <c r="G276" s="21" t="n"/>
      <c r="H276" s="21" t="n"/>
      <c r="I276" s="21" t="n"/>
      <c r="J276" s="21" t="n"/>
      <c r="K276" s="25">
        <f>IF($B276="","",IF(COUNTIF('Matriz NCM'!$A$6:$A$155,$B276)=1,"OK","SKU ausente ou duplicado"))</f>
        <v/>
      </c>
      <c r="L276" s="25">
        <f>IF($B276="","",IF(OR($A276="",$C276="",$D276="",$G276="",LEN(TRIM($H276))=0,$I276="",LEN(TRIM($J276))=0),"Incompleto",IF(NOT(ISNUMBER($C276)),"Data inválida",IF($C276&gt;'Resumo'!$B$3,"Data futura",IF(AND(OR($D276="Classificação adotada",$D276="Alteração de NCM"),$F276=""),"NCM resultante ausente","OK")))))</f>
        <v/>
      </c>
      <c r="M276" s="25">
        <f>IF($B276="","",IF(OR(NOT(ISNUMBER($C276)),$K276&lt;&gt;"OK",$L276&lt;&gt;"OK"),"",IF($C276=SUMPRODUCT(MAX(IFERROR(($B$6:$B$305=$B276)*$C$6:$C$305,0))),"Sim","Não")))</f>
        <v/>
      </c>
      <c r="O276">
        <f>IF(ROW()&gt;155,"",IF('Matriz NCM'!A276="","",'Matriz NCM'!A276))</f>
        <v/>
      </c>
    </row>
    <row r="277" ht="22" customHeight="1">
      <c r="A277" s="20" t="n"/>
      <c r="B277" s="20" t="n"/>
      <c r="C277" s="22" t="n"/>
      <c r="D277" s="21" t="n"/>
      <c r="E277" s="20" t="n"/>
      <c r="F277" s="20" t="n"/>
      <c r="G277" s="21" t="n"/>
      <c r="H277" s="21" t="n"/>
      <c r="I277" s="21" t="n"/>
      <c r="J277" s="21" t="n"/>
      <c r="K277" s="25">
        <f>IF($B277="","",IF(COUNTIF('Matriz NCM'!$A$6:$A$155,$B277)=1,"OK","SKU ausente ou duplicado"))</f>
        <v/>
      </c>
      <c r="L277" s="25">
        <f>IF($B277="","",IF(OR($A277="",$C277="",$D277="",$G277="",LEN(TRIM($H277))=0,$I277="",LEN(TRIM($J277))=0),"Incompleto",IF(NOT(ISNUMBER($C277)),"Data inválida",IF($C277&gt;'Resumo'!$B$3,"Data futura",IF(AND(OR($D277="Classificação adotada",$D277="Alteração de NCM"),$F277=""),"NCM resultante ausente","OK")))))</f>
        <v/>
      </c>
      <c r="M277" s="25">
        <f>IF($B277="","",IF(OR(NOT(ISNUMBER($C277)),$K277&lt;&gt;"OK",$L277&lt;&gt;"OK"),"",IF($C277=SUMPRODUCT(MAX(IFERROR(($B$6:$B$305=$B277)*$C$6:$C$305,0))),"Sim","Não")))</f>
        <v/>
      </c>
      <c r="O277">
        <f>IF(ROW()&gt;155,"",IF('Matriz NCM'!A277="","",'Matriz NCM'!A277))</f>
        <v/>
      </c>
    </row>
    <row r="278" ht="22" customHeight="1">
      <c r="A278" s="20" t="n"/>
      <c r="B278" s="20" t="n"/>
      <c r="C278" s="22" t="n"/>
      <c r="D278" s="21" t="n"/>
      <c r="E278" s="20" t="n"/>
      <c r="F278" s="20" t="n"/>
      <c r="G278" s="21" t="n"/>
      <c r="H278" s="21" t="n"/>
      <c r="I278" s="21" t="n"/>
      <c r="J278" s="21" t="n"/>
      <c r="K278" s="25">
        <f>IF($B278="","",IF(COUNTIF('Matriz NCM'!$A$6:$A$155,$B278)=1,"OK","SKU ausente ou duplicado"))</f>
        <v/>
      </c>
      <c r="L278" s="25">
        <f>IF($B278="","",IF(OR($A278="",$C278="",$D278="",$G278="",LEN(TRIM($H278))=0,$I278="",LEN(TRIM($J278))=0),"Incompleto",IF(NOT(ISNUMBER($C278)),"Data inválida",IF($C278&gt;'Resumo'!$B$3,"Data futura",IF(AND(OR($D278="Classificação adotada",$D278="Alteração de NCM"),$F278=""),"NCM resultante ausente","OK")))))</f>
        <v/>
      </c>
      <c r="M278" s="25">
        <f>IF($B278="","",IF(OR(NOT(ISNUMBER($C278)),$K278&lt;&gt;"OK",$L278&lt;&gt;"OK"),"",IF($C278=SUMPRODUCT(MAX(IFERROR(($B$6:$B$305=$B278)*$C$6:$C$305,0))),"Sim","Não")))</f>
        <v/>
      </c>
      <c r="O278">
        <f>IF(ROW()&gt;155,"",IF('Matriz NCM'!A278="","",'Matriz NCM'!A278))</f>
        <v/>
      </c>
    </row>
    <row r="279" ht="22" customHeight="1">
      <c r="A279" s="20" t="n"/>
      <c r="B279" s="20" t="n"/>
      <c r="C279" s="22" t="n"/>
      <c r="D279" s="21" t="n"/>
      <c r="E279" s="20" t="n"/>
      <c r="F279" s="20" t="n"/>
      <c r="G279" s="21" t="n"/>
      <c r="H279" s="21" t="n"/>
      <c r="I279" s="21" t="n"/>
      <c r="J279" s="21" t="n"/>
      <c r="K279" s="25">
        <f>IF($B279="","",IF(COUNTIF('Matriz NCM'!$A$6:$A$155,$B279)=1,"OK","SKU ausente ou duplicado"))</f>
        <v/>
      </c>
      <c r="L279" s="25">
        <f>IF($B279="","",IF(OR($A279="",$C279="",$D279="",$G279="",LEN(TRIM($H279))=0,$I279="",LEN(TRIM($J279))=0),"Incompleto",IF(NOT(ISNUMBER($C279)),"Data inválida",IF($C279&gt;'Resumo'!$B$3,"Data futura",IF(AND(OR($D279="Classificação adotada",$D279="Alteração de NCM"),$F279=""),"NCM resultante ausente","OK")))))</f>
        <v/>
      </c>
      <c r="M279" s="25">
        <f>IF($B279="","",IF(OR(NOT(ISNUMBER($C279)),$K279&lt;&gt;"OK",$L279&lt;&gt;"OK"),"",IF($C279=SUMPRODUCT(MAX(IFERROR(($B$6:$B$305=$B279)*$C$6:$C$305,0))),"Sim","Não")))</f>
        <v/>
      </c>
      <c r="O279">
        <f>IF(ROW()&gt;155,"",IF('Matriz NCM'!A279="","",'Matriz NCM'!A279))</f>
        <v/>
      </c>
    </row>
    <row r="280" ht="22" customHeight="1">
      <c r="A280" s="20" t="n"/>
      <c r="B280" s="20" t="n"/>
      <c r="C280" s="22" t="n"/>
      <c r="D280" s="21" t="n"/>
      <c r="E280" s="20" t="n"/>
      <c r="F280" s="20" t="n"/>
      <c r="G280" s="21" t="n"/>
      <c r="H280" s="21" t="n"/>
      <c r="I280" s="21" t="n"/>
      <c r="J280" s="21" t="n"/>
      <c r="K280" s="25">
        <f>IF($B280="","",IF(COUNTIF('Matriz NCM'!$A$6:$A$155,$B280)=1,"OK","SKU ausente ou duplicado"))</f>
        <v/>
      </c>
      <c r="L280" s="25">
        <f>IF($B280="","",IF(OR($A280="",$C280="",$D280="",$G280="",LEN(TRIM($H280))=0,$I280="",LEN(TRIM($J280))=0),"Incompleto",IF(NOT(ISNUMBER($C280)),"Data inválida",IF($C280&gt;'Resumo'!$B$3,"Data futura",IF(AND(OR($D280="Classificação adotada",$D280="Alteração de NCM"),$F280=""),"NCM resultante ausente","OK")))))</f>
        <v/>
      </c>
      <c r="M280" s="25">
        <f>IF($B280="","",IF(OR(NOT(ISNUMBER($C280)),$K280&lt;&gt;"OK",$L280&lt;&gt;"OK"),"",IF($C280=SUMPRODUCT(MAX(IFERROR(($B$6:$B$305=$B280)*$C$6:$C$305,0))),"Sim","Não")))</f>
        <v/>
      </c>
      <c r="O280">
        <f>IF(ROW()&gt;155,"",IF('Matriz NCM'!A280="","",'Matriz NCM'!A280))</f>
        <v/>
      </c>
    </row>
    <row r="281" ht="22" customHeight="1">
      <c r="A281" s="20" t="n"/>
      <c r="B281" s="20" t="n"/>
      <c r="C281" s="22" t="n"/>
      <c r="D281" s="21" t="n"/>
      <c r="E281" s="20" t="n"/>
      <c r="F281" s="20" t="n"/>
      <c r="G281" s="21" t="n"/>
      <c r="H281" s="21" t="n"/>
      <c r="I281" s="21" t="n"/>
      <c r="J281" s="21" t="n"/>
      <c r="K281" s="25">
        <f>IF($B281="","",IF(COUNTIF('Matriz NCM'!$A$6:$A$155,$B281)=1,"OK","SKU ausente ou duplicado"))</f>
        <v/>
      </c>
      <c r="L281" s="25">
        <f>IF($B281="","",IF(OR($A281="",$C281="",$D281="",$G281="",LEN(TRIM($H281))=0,$I281="",LEN(TRIM($J281))=0),"Incompleto",IF(NOT(ISNUMBER($C281)),"Data inválida",IF($C281&gt;'Resumo'!$B$3,"Data futura",IF(AND(OR($D281="Classificação adotada",$D281="Alteração de NCM"),$F281=""),"NCM resultante ausente","OK")))))</f>
        <v/>
      </c>
      <c r="M281" s="25">
        <f>IF($B281="","",IF(OR(NOT(ISNUMBER($C281)),$K281&lt;&gt;"OK",$L281&lt;&gt;"OK"),"",IF($C281=SUMPRODUCT(MAX(IFERROR(($B$6:$B$305=$B281)*$C$6:$C$305,0))),"Sim","Não")))</f>
        <v/>
      </c>
      <c r="O281">
        <f>IF(ROW()&gt;155,"",IF('Matriz NCM'!A281="","",'Matriz NCM'!A281))</f>
        <v/>
      </c>
    </row>
    <row r="282" ht="22" customHeight="1">
      <c r="A282" s="20" t="n"/>
      <c r="B282" s="20" t="n"/>
      <c r="C282" s="22" t="n"/>
      <c r="D282" s="21" t="n"/>
      <c r="E282" s="20" t="n"/>
      <c r="F282" s="20" t="n"/>
      <c r="G282" s="21" t="n"/>
      <c r="H282" s="21" t="n"/>
      <c r="I282" s="21" t="n"/>
      <c r="J282" s="21" t="n"/>
      <c r="K282" s="25">
        <f>IF($B282="","",IF(COUNTIF('Matriz NCM'!$A$6:$A$155,$B282)=1,"OK","SKU ausente ou duplicado"))</f>
        <v/>
      </c>
      <c r="L282" s="25">
        <f>IF($B282="","",IF(OR($A282="",$C282="",$D282="",$G282="",LEN(TRIM($H282))=0,$I282="",LEN(TRIM($J282))=0),"Incompleto",IF(NOT(ISNUMBER($C282)),"Data inválida",IF($C282&gt;'Resumo'!$B$3,"Data futura",IF(AND(OR($D282="Classificação adotada",$D282="Alteração de NCM"),$F282=""),"NCM resultante ausente","OK")))))</f>
        <v/>
      </c>
      <c r="M282" s="25">
        <f>IF($B282="","",IF(OR(NOT(ISNUMBER($C282)),$K282&lt;&gt;"OK",$L282&lt;&gt;"OK"),"",IF($C282=SUMPRODUCT(MAX(IFERROR(($B$6:$B$305=$B282)*$C$6:$C$305,0))),"Sim","Não")))</f>
        <v/>
      </c>
      <c r="O282">
        <f>IF(ROW()&gt;155,"",IF('Matriz NCM'!A282="","",'Matriz NCM'!A282))</f>
        <v/>
      </c>
    </row>
    <row r="283" ht="22" customHeight="1">
      <c r="A283" s="20" t="n"/>
      <c r="B283" s="20" t="n"/>
      <c r="C283" s="22" t="n"/>
      <c r="D283" s="21" t="n"/>
      <c r="E283" s="20" t="n"/>
      <c r="F283" s="20" t="n"/>
      <c r="G283" s="21" t="n"/>
      <c r="H283" s="21" t="n"/>
      <c r="I283" s="21" t="n"/>
      <c r="J283" s="21" t="n"/>
      <c r="K283" s="25">
        <f>IF($B283="","",IF(COUNTIF('Matriz NCM'!$A$6:$A$155,$B283)=1,"OK","SKU ausente ou duplicado"))</f>
        <v/>
      </c>
      <c r="L283" s="25">
        <f>IF($B283="","",IF(OR($A283="",$C283="",$D283="",$G283="",LEN(TRIM($H283))=0,$I283="",LEN(TRIM($J283))=0),"Incompleto",IF(NOT(ISNUMBER($C283)),"Data inválida",IF($C283&gt;'Resumo'!$B$3,"Data futura",IF(AND(OR($D283="Classificação adotada",$D283="Alteração de NCM"),$F283=""),"NCM resultante ausente","OK")))))</f>
        <v/>
      </c>
      <c r="M283" s="25">
        <f>IF($B283="","",IF(OR(NOT(ISNUMBER($C283)),$K283&lt;&gt;"OK",$L283&lt;&gt;"OK"),"",IF($C283=SUMPRODUCT(MAX(IFERROR(($B$6:$B$305=$B283)*$C$6:$C$305,0))),"Sim","Não")))</f>
        <v/>
      </c>
      <c r="O283">
        <f>IF(ROW()&gt;155,"",IF('Matriz NCM'!A283="","",'Matriz NCM'!A283))</f>
        <v/>
      </c>
    </row>
    <row r="284" ht="22" customHeight="1">
      <c r="A284" s="20" t="n"/>
      <c r="B284" s="20" t="n"/>
      <c r="C284" s="22" t="n"/>
      <c r="D284" s="21" t="n"/>
      <c r="E284" s="20" t="n"/>
      <c r="F284" s="20" t="n"/>
      <c r="G284" s="21" t="n"/>
      <c r="H284" s="21" t="n"/>
      <c r="I284" s="21" t="n"/>
      <c r="J284" s="21" t="n"/>
      <c r="K284" s="25">
        <f>IF($B284="","",IF(COUNTIF('Matriz NCM'!$A$6:$A$155,$B284)=1,"OK","SKU ausente ou duplicado"))</f>
        <v/>
      </c>
      <c r="L284" s="25">
        <f>IF($B284="","",IF(OR($A284="",$C284="",$D284="",$G284="",LEN(TRIM($H284))=0,$I284="",LEN(TRIM($J284))=0),"Incompleto",IF(NOT(ISNUMBER($C284)),"Data inválida",IF($C284&gt;'Resumo'!$B$3,"Data futura",IF(AND(OR($D284="Classificação adotada",$D284="Alteração de NCM"),$F284=""),"NCM resultante ausente","OK")))))</f>
        <v/>
      </c>
      <c r="M284" s="25">
        <f>IF($B284="","",IF(OR(NOT(ISNUMBER($C284)),$K284&lt;&gt;"OK",$L284&lt;&gt;"OK"),"",IF($C284=SUMPRODUCT(MAX(IFERROR(($B$6:$B$305=$B284)*$C$6:$C$305,0))),"Sim","Não")))</f>
        <v/>
      </c>
      <c r="O284">
        <f>IF(ROW()&gt;155,"",IF('Matriz NCM'!A284="","",'Matriz NCM'!A284))</f>
        <v/>
      </c>
    </row>
    <row r="285" ht="22" customHeight="1">
      <c r="A285" s="20" t="n"/>
      <c r="B285" s="20" t="n"/>
      <c r="C285" s="22" t="n"/>
      <c r="D285" s="21" t="n"/>
      <c r="E285" s="20" t="n"/>
      <c r="F285" s="20" t="n"/>
      <c r="G285" s="21" t="n"/>
      <c r="H285" s="21" t="n"/>
      <c r="I285" s="21" t="n"/>
      <c r="J285" s="21" t="n"/>
      <c r="K285" s="25">
        <f>IF($B285="","",IF(COUNTIF('Matriz NCM'!$A$6:$A$155,$B285)=1,"OK","SKU ausente ou duplicado"))</f>
        <v/>
      </c>
      <c r="L285" s="25">
        <f>IF($B285="","",IF(OR($A285="",$C285="",$D285="",$G285="",LEN(TRIM($H285))=0,$I285="",LEN(TRIM($J285))=0),"Incompleto",IF(NOT(ISNUMBER($C285)),"Data inválida",IF($C285&gt;'Resumo'!$B$3,"Data futura",IF(AND(OR($D285="Classificação adotada",$D285="Alteração de NCM"),$F285=""),"NCM resultante ausente","OK")))))</f>
        <v/>
      </c>
      <c r="M285" s="25">
        <f>IF($B285="","",IF(OR(NOT(ISNUMBER($C285)),$K285&lt;&gt;"OK",$L285&lt;&gt;"OK"),"",IF($C285=SUMPRODUCT(MAX(IFERROR(($B$6:$B$305=$B285)*$C$6:$C$305,0))),"Sim","Não")))</f>
        <v/>
      </c>
      <c r="O285">
        <f>IF(ROW()&gt;155,"",IF('Matriz NCM'!A285="","",'Matriz NCM'!A285))</f>
        <v/>
      </c>
    </row>
    <row r="286" ht="22" customHeight="1">
      <c r="A286" s="20" t="n"/>
      <c r="B286" s="20" t="n"/>
      <c r="C286" s="22" t="n"/>
      <c r="D286" s="21" t="n"/>
      <c r="E286" s="20" t="n"/>
      <c r="F286" s="20" t="n"/>
      <c r="G286" s="21" t="n"/>
      <c r="H286" s="21" t="n"/>
      <c r="I286" s="21" t="n"/>
      <c r="J286" s="21" t="n"/>
      <c r="K286" s="25">
        <f>IF($B286="","",IF(COUNTIF('Matriz NCM'!$A$6:$A$155,$B286)=1,"OK","SKU ausente ou duplicado"))</f>
        <v/>
      </c>
      <c r="L286" s="25">
        <f>IF($B286="","",IF(OR($A286="",$C286="",$D286="",$G286="",LEN(TRIM($H286))=0,$I286="",LEN(TRIM($J286))=0),"Incompleto",IF(NOT(ISNUMBER($C286)),"Data inválida",IF($C286&gt;'Resumo'!$B$3,"Data futura",IF(AND(OR($D286="Classificação adotada",$D286="Alteração de NCM"),$F286=""),"NCM resultante ausente","OK")))))</f>
        <v/>
      </c>
      <c r="M286" s="25">
        <f>IF($B286="","",IF(OR(NOT(ISNUMBER($C286)),$K286&lt;&gt;"OK",$L286&lt;&gt;"OK"),"",IF($C286=SUMPRODUCT(MAX(IFERROR(($B$6:$B$305=$B286)*$C$6:$C$305,0))),"Sim","Não")))</f>
        <v/>
      </c>
      <c r="O286">
        <f>IF(ROW()&gt;155,"",IF('Matriz NCM'!A286="","",'Matriz NCM'!A286))</f>
        <v/>
      </c>
    </row>
    <row r="287" ht="22" customHeight="1">
      <c r="A287" s="20" t="n"/>
      <c r="B287" s="20" t="n"/>
      <c r="C287" s="22" t="n"/>
      <c r="D287" s="21" t="n"/>
      <c r="E287" s="20" t="n"/>
      <c r="F287" s="20" t="n"/>
      <c r="G287" s="21" t="n"/>
      <c r="H287" s="21" t="n"/>
      <c r="I287" s="21" t="n"/>
      <c r="J287" s="21" t="n"/>
      <c r="K287" s="25">
        <f>IF($B287="","",IF(COUNTIF('Matriz NCM'!$A$6:$A$155,$B287)=1,"OK","SKU ausente ou duplicado"))</f>
        <v/>
      </c>
      <c r="L287" s="25">
        <f>IF($B287="","",IF(OR($A287="",$C287="",$D287="",$G287="",LEN(TRIM($H287))=0,$I287="",LEN(TRIM($J287))=0),"Incompleto",IF(NOT(ISNUMBER($C287)),"Data inválida",IF($C287&gt;'Resumo'!$B$3,"Data futura",IF(AND(OR($D287="Classificação adotada",$D287="Alteração de NCM"),$F287=""),"NCM resultante ausente","OK")))))</f>
        <v/>
      </c>
      <c r="M287" s="25">
        <f>IF($B287="","",IF(OR(NOT(ISNUMBER($C287)),$K287&lt;&gt;"OK",$L287&lt;&gt;"OK"),"",IF($C287=SUMPRODUCT(MAX(IFERROR(($B$6:$B$305=$B287)*$C$6:$C$305,0))),"Sim","Não")))</f>
        <v/>
      </c>
      <c r="O287">
        <f>IF(ROW()&gt;155,"",IF('Matriz NCM'!A287="","",'Matriz NCM'!A287))</f>
        <v/>
      </c>
    </row>
    <row r="288" ht="22" customHeight="1">
      <c r="A288" s="20" t="n"/>
      <c r="B288" s="20" t="n"/>
      <c r="C288" s="22" t="n"/>
      <c r="D288" s="21" t="n"/>
      <c r="E288" s="20" t="n"/>
      <c r="F288" s="20" t="n"/>
      <c r="G288" s="21" t="n"/>
      <c r="H288" s="21" t="n"/>
      <c r="I288" s="21" t="n"/>
      <c r="J288" s="21" t="n"/>
      <c r="K288" s="25">
        <f>IF($B288="","",IF(COUNTIF('Matriz NCM'!$A$6:$A$155,$B288)=1,"OK","SKU ausente ou duplicado"))</f>
        <v/>
      </c>
      <c r="L288" s="25">
        <f>IF($B288="","",IF(OR($A288="",$C288="",$D288="",$G288="",LEN(TRIM($H288))=0,$I288="",LEN(TRIM($J288))=0),"Incompleto",IF(NOT(ISNUMBER($C288)),"Data inválida",IF($C288&gt;'Resumo'!$B$3,"Data futura",IF(AND(OR($D288="Classificação adotada",$D288="Alteração de NCM"),$F288=""),"NCM resultante ausente","OK")))))</f>
        <v/>
      </c>
      <c r="M288" s="25">
        <f>IF($B288="","",IF(OR(NOT(ISNUMBER($C288)),$K288&lt;&gt;"OK",$L288&lt;&gt;"OK"),"",IF($C288=SUMPRODUCT(MAX(IFERROR(($B$6:$B$305=$B288)*$C$6:$C$305,0))),"Sim","Não")))</f>
        <v/>
      </c>
      <c r="O288">
        <f>IF(ROW()&gt;155,"",IF('Matriz NCM'!A288="","",'Matriz NCM'!A288))</f>
        <v/>
      </c>
    </row>
    <row r="289" ht="22" customHeight="1">
      <c r="A289" s="20" t="n"/>
      <c r="B289" s="20" t="n"/>
      <c r="C289" s="22" t="n"/>
      <c r="D289" s="21" t="n"/>
      <c r="E289" s="20" t="n"/>
      <c r="F289" s="20" t="n"/>
      <c r="G289" s="21" t="n"/>
      <c r="H289" s="21" t="n"/>
      <c r="I289" s="21" t="n"/>
      <c r="J289" s="21" t="n"/>
      <c r="K289" s="25">
        <f>IF($B289="","",IF(COUNTIF('Matriz NCM'!$A$6:$A$155,$B289)=1,"OK","SKU ausente ou duplicado"))</f>
        <v/>
      </c>
      <c r="L289" s="25">
        <f>IF($B289="","",IF(OR($A289="",$C289="",$D289="",$G289="",LEN(TRIM($H289))=0,$I289="",LEN(TRIM($J289))=0),"Incompleto",IF(NOT(ISNUMBER($C289)),"Data inválida",IF($C289&gt;'Resumo'!$B$3,"Data futura",IF(AND(OR($D289="Classificação adotada",$D289="Alteração de NCM"),$F289=""),"NCM resultante ausente","OK")))))</f>
        <v/>
      </c>
      <c r="M289" s="25">
        <f>IF($B289="","",IF(OR(NOT(ISNUMBER($C289)),$K289&lt;&gt;"OK",$L289&lt;&gt;"OK"),"",IF($C289=SUMPRODUCT(MAX(IFERROR(($B$6:$B$305=$B289)*$C$6:$C$305,0))),"Sim","Não")))</f>
        <v/>
      </c>
      <c r="O289">
        <f>IF(ROW()&gt;155,"",IF('Matriz NCM'!A289="","",'Matriz NCM'!A289))</f>
        <v/>
      </c>
    </row>
    <row r="290" ht="22" customHeight="1">
      <c r="A290" s="20" t="n"/>
      <c r="B290" s="20" t="n"/>
      <c r="C290" s="22" t="n"/>
      <c r="D290" s="21" t="n"/>
      <c r="E290" s="20" t="n"/>
      <c r="F290" s="20" t="n"/>
      <c r="G290" s="21" t="n"/>
      <c r="H290" s="21" t="n"/>
      <c r="I290" s="21" t="n"/>
      <c r="J290" s="21" t="n"/>
      <c r="K290" s="25">
        <f>IF($B290="","",IF(COUNTIF('Matriz NCM'!$A$6:$A$155,$B290)=1,"OK","SKU ausente ou duplicado"))</f>
        <v/>
      </c>
      <c r="L290" s="25">
        <f>IF($B290="","",IF(OR($A290="",$C290="",$D290="",$G290="",LEN(TRIM($H290))=0,$I290="",LEN(TRIM($J290))=0),"Incompleto",IF(NOT(ISNUMBER($C290)),"Data inválida",IF($C290&gt;'Resumo'!$B$3,"Data futura",IF(AND(OR($D290="Classificação adotada",$D290="Alteração de NCM"),$F290=""),"NCM resultante ausente","OK")))))</f>
        <v/>
      </c>
      <c r="M290" s="25">
        <f>IF($B290="","",IF(OR(NOT(ISNUMBER($C290)),$K290&lt;&gt;"OK",$L290&lt;&gt;"OK"),"",IF($C290=SUMPRODUCT(MAX(IFERROR(($B$6:$B$305=$B290)*$C$6:$C$305,0))),"Sim","Não")))</f>
        <v/>
      </c>
      <c r="O290">
        <f>IF(ROW()&gt;155,"",IF('Matriz NCM'!A290="","",'Matriz NCM'!A290))</f>
        <v/>
      </c>
    </row>
    <row r="291" ht="22" customHeight="1">
      <c r="A291" s="20" t="n"/>
      <c r="B291" s="20" t="n"/>
      <c r="C291" s="22" t="n"/>
      <c r="D291" s="21" t="n"/>
      <c r="E291" s="20" t="n"/>
      <c r="F291" s="20" t="n"/>
      <c r="G291" s="21" t="n"/>
      <c r="H291" s="21" t="n"/>
      <c r="I291" s="21" t="n"/>
      <c r="J291" s="21" t="n"/>
      <c r="K291" s="25">
        <f>IF($B291="","",IF(COUNTIF('Matriz NCM'!$A$6:$A$155,$B291)=1,"OK","SKU ausente ou duplicado"))</f>
        <v/>
      </c>
      <c r="L291" s="25">
        <f>IF($B291="","",IF(OR($A291="",$C291="",$D291="",$G291="",LEN(TRIM($H291))=0,$I291="",LEN(TRIM($J291))=0),"Incompleto",IF(NOT(ISNUMBER($C291)),"Data inválida",IF($C291&gt;'Resumo'!$B$3,"Data futura",IF(AND(OR($D291="Classificação adotada",$D291="Alteração de NCM"),$F291=""),"NCM resultante ausente","OK")))))</f>
        <v/>
      </c>
      <c r="M291" s="25">
        <f>IF($B291="","",IF(OR(NOT(ISNUMBER($C291)),$K291&lt;&gt;"OK",$L291&lt;&gt;"OK"),"",IF($C291=SUMPRODUCT(MAX(IFERROR(($B$6:$B$305=$B291)*$C$6:$C$305,0))),"Sim","Não")))</f>
        <v/>
      </c>
      <c r="O291">
        <f>IF(ROW()&gt;155,"",IF('Matriz NCM'!A291="","",'Matriz NCM'!A291))</f>
        <v/>
      </c>
    </row>
    <row r="292" ht="22" customHeight="1">
      <c r="A292" s="20" t="n"/>
      <c r="B292" s="20" t="n"/>
      <c r="C292" s="22" t="n"/>
      <c r="D292" s="21" t="n"/>
      <c r="E292" s="20" t="n"/>
      <c r="F292" s="20" t="n"/>
      <c r="G292" s="21" t="n"/>
      <c r="H292" s="21" t="n"/>
      <c r="I292" s="21" t="n"/>
      <c r="J292" s="21" t="n"/>
      <c r="K292" s="25">
        <f>IF($B292="","",IF(COUNTIF('Matriz NCM'!$A$6:$A$155,$B292)=1,"OK","SKU ausente ou duplicado"))</f>
        <v/>
      </c>
      <c r="L292" s="25">
        <f>IF($B292="","",IF(OR($A292="",$C292="",$D292="",$G292="",LEN(TRIM($H292))=0,$I292="",LEN(TRIM($J292))=0),"Incompleto",IF(NOT(ISNUMBER($C292)),"Data inválida",IF($C292&gt;'Resumo'!$B$3,"Data futura",IF(AND(OR($D292="Classificação adotada",$D292="Alteração de NCM"),$F292=""),"NCM resultante ausente","OK")))))</f>
        <v/>
      </c>
      <c r="M292" s="25">
        <f>IF($B292="","",IF(OR(NOT(ISNUMBER($C292)),$K292&lt;&gt;"OK",$L292&lt;&gt;"OK"),"",IF($C292=SUMPRODUCT(MAX(IFERROR(($B$6:$B$305=$B292)*$C$6:$C$305,0))),"Sim","Não")))</f>
        <v/>
      </c>
      <c r="O292">
        <f>IF(ROW()&gt;155,"",IF('Matriz NCM'!A292="","",'Matriz NCM'!A292))</f>
        <v/>
      </c>
    </row>
    <row r="293" ht="22" customHeight="1">
      <c r="A293" s="20" t="n"/>
      <c r="B293" s="20" t="n"/>
      <c r="C293" s="22" t="n"/>
      <c r="D293" s="21" t="n"/>
      <c r="E293" s="20" t="n"/>
      <c r="F293" s="20" t="n"/>
      <c r="G293" s="21" t="n"/>
      <c r="H293" s="21" t="n"/>
      <c r="I293" s="21" t="n"/>
      <c r="J293" s="21" t="n"/>
      <c r="K293" s="25">
        <f>IF($B293="","",IF(COUNTIF('Matriz NCM'!$A$6:$A$155,$B293)=1,"OK","SKU ausente ou duplicado"))</f>
        <v/>
      </c>
      <c r="L293" s="25">
        <f>IF($B293="","",IF(OR($A293="",$C293="",$D293="",$G293="",LEN(TRIM($H293))=0,$I293="",LEN(TRIM($J293))=0),"Incompleto",IF(NOT(ISNUMBER($C293)),"Data inválida",IF($C293&gt;'Resumo'!$B$3,"Data futura",IF(AND(OR($D293="Classificação adotada",$D293="Alteração de NCM"),$F293=""),"NCM resultante ausente","OK")))))</f>
        <v/>
      </c>
      <c r="M293" s="25">
        <f>IF($B293="","",IF(OR(NOT(ISNUMBER($C293)),$K293&lt;&gt;"OK",$L293&lt;&gt;"OK"),"",IF($C293=SUMPRODUCT(MAX(IFERROR(($B$6:$B$305=$B293)*$C$6:$C$305,0))),"Sim","Não")))</f>
        <v/>
      </c>
      <c r="O293">
        <f>IF(ROW()&gt;155,"",IF('Matriz NCM'!A293="","",'Matriz NCM'!A293))</f>
        <v/>
      </c>
    </row>
    <row r="294" ht="22" customHeight="1">
      <c r="A294" s="20" t="n"/>
      <c r="B294" s="20" t="n"/>
      <c r="C294" s="22" t="n"/>
      <c r="D294" s="21" t="n"/>
      <c r="E294" s="20" t="n"/>
      <c r="F294" s="20" t="n"/>
      <c r="G294" s="21" t="n"/>
      <c r="H294" s="21" t="n"/>
      <c r="I294" s="21" t="n"/>
      <c r="J294" s="21" t="n"/>
      <c r="K294" s="25">
        <f>IF($B294="","",IF(COUNTIF('Matriz NCM'!$A$6:$A$155,$B294)=1,"OK","SKU ausente ou duplicado"))</f>
        <v/>
      </c>
      <c r="L294" s="25">
        <f>IF($B294="","",IF(OR($A294="",$C294="",$D294="",$G294="",LEN(TRIM($H294))=0,$I294="",LEN(TRIM($J294))=0),"Incompleto",IF(NOT(ISNUMBER($C294)),"Data inválida",IF($C294&gt;'Resumo'!$B$3,"Data futura",IF(AND(OR($D294="Classificação adotada",$D294="Alteração de NCM"),$F294=""),"NCM resultante ausente","OK")))))</f>
        <v/>
      </c>
      <c r="M294" s="25">
        <f>IF($B294="","",IF(OR(NOT(ISNUMBER($C294)),$K294&lt;&gt;"OK",$L294&lt;&gt;"OK"),"",IF($C294=SUMPRODUCT(MAX(IFERROR(($B$6:$B$305=$B294)*$C$6:$C$305,0))),"Sim","Não")))</f>
        <v/>
      </c>
      <c r="O294">
        <f>IF(ROW()&gt;155,"",IF('Matriz NCM'!A294="","",'Matriz NCM'!A294))</f>
        <v/>
      </c>
    </row>
    <row r="295" ht="22" customHeight="1">
      <c r="A295" s="20" t="n"/>
      <c r="B295" s="20" t="n"/>
      <c r="C295" s="22" t="n"/>
      <c r="D295" s="21" t="n"/>
      <c r="E295" s="20" t="n"/>
      <c r="F295" s="20" t="n"/>
      <c r="G295" s="21" t="n"/>
      <c r="H295" s="21" t="n"/>
      <c r="I295" s="21" t="n"/>
      <c r="J295" s="21" t="n"/>
      <c r="K295" s="25">
        <f>IF($B295="","",IF(COUNTIF('Matriz NCM'!$A$6:$A$155,$B295)=1,"OK","SKU ausente ou duplicado"))</f>
        <v/>
      </c>
      <c r="L295" s="25">
        <f>IF($B295="","",IF(OR($A295="",$C295="",$D295="",$G295="",LEN(TRIM($H295))=0,$I295="",LEN(TRIM($J295))=0),"Incompleto",IF(NOT(ISNUMBER($C295)),"Data inválida",IF($C295&gt;'Resumo'!$B$3,"Data futura",IF(AND(OR($D295="Classificação adotada",$D295="Alteração de NCM"),$F295=""),"NCM resultante ausente","OK")))))</f>
        <v/>
      </c>
      <c r="M295" s="25">
        <f>IF($B295="","",IF(OR(NOT(ISNUMBER($C295)),$K295&lt;&gt;"OK",$L295&lt;&gt;"OK"),"",IF($C295=SUMPRODUCT(MAX(IFERROR(($B$6:$B$305=$B295)*$C$6:$C$305,0))),"Sim","Não")))</f>
        <v/>
      </c>
      <c r="O295">
        <f>IF(ROW()&gt;155,"",IF('Matriz NCM'!A295="","",'Matriz NCM'!A295))</f>
        <v/>
      </c>
    </row>
    <row r="296" ht="22" customHeight="1">
      <c r="A296" s="20" t="n"/>
      <c r="B296" s="20" t="n"/>
      <c r="C296" s="22" t="n"/>
      <c r="D296" s="21" t="n"/>
      <c r="E296" s="20" t="n"/>
      <c r="F296" s="20" t="n"/>
      <c r="G296" s="21" t="n"/>
      <c r="H296" s="21" t="n"/>
      <c r="I296" s="21" t="n"/>
      <c r="J296" s="21" t="n"/>
      <c r="K296" s="25">
        <f>IF($B296="","",IF(COUNTIF('Matriz NCM'!$A$6:$A$155,$B296)=1,"OK","SKU ausente ou duplicado"))</f>
        <v/>
      </c>
      <c r="L296" s="25">
        <f>IF($B296="","",IF(OR($A296="",$C296="",$D296="",$G296="",LEN(TRIM($H296))=0,$I296="",LEN(TRIM($J296))=0),"Incompleto",IF(NOT(ISNUMBER($C296)),"Data inválida",IF($C296&gt;'Resumo'!$B$3,"Data futura",IF(AND(OR($D296="Classificação adotada",$D296="Alteração de NCM"),$F296=""),"NCM resultante ausente","OK")))))</f>
        <v/>
      </c>
      <c r="M296" s="25">
        <f>IF($B296="","",IF(OR(NOT(ISNUMBER($C296)),$K296&lt;&gt;"OK",$L296&lt;&gt;"OK"),"",IF($C296=SUMPRODUCT(MAX(IFERROR(($B$6:$B$305=$B296)*$C$6:$C$305,0))),"Sim","Não")))</f>
        <v/>
      </c>
      <c r="O296">
        <f>IF(ROW()&gt;155,"",IF('Matriz NCM'!A296="","",'Matriz NCM'!A296))</f>
        <v/>
      </c>
    </row>
    <row r="297" ht="22" customHeight="1">
      <c r="A297" s="20" t="n"/>
      <c r="B297" s="20" t="n"/>
      <c r="C297" s="22" t="n"/>
      <c r="D297" s="21" t="n"/>
      <c r="E297" s="20" t="n"/>
      <c r="F297" s="20" t="n"/>
      <c r="G297" s="21" t="n"/>
      <c r="H297" s="21" t="n"/>
      <c r="I297" s="21" t="n"/>
      <c r="J297" s="21" t="n"/>
      <c r="K297" s="25">
        <f>IF($B297="","",IF(COUNTIF('Matriz NCM'!$A$6:$A$155,$B297)=1,"OK","SKU ausente ou duplicado"))</f>
        <v/>
      </c>
      <c r="L297" s="25">
        <f>IF($B297="","",IF(OR($A297="",$C297="",$D297="",$G297="",LEN(TRIM($H297))=0,$I297="",LEN(TRIM($J297))=0),"Incompleto",IF(NOT(ISNUMBER($C297)),"Data inválida",IF($C297&gt;'Resumo'!$B$3,"Data futura",IF(AND(OR($D297="Classificação adotada",$D297="Alteração de NCM"),$F297=""),"NCM resultante ausente","OK")))))</f>
        <v/>
      </c>
      <c r="M297" s="25">
        <f>IF($B297="","",IF(OR(NOT(ISNUMBER($C297)),$K297&lt;&gt;"OK",$L297&lt;&gt;"OK"),"",IF($C297=SUMPRODUCT(MAX(IFERROR(($B$6:$B$305=$B297)*$C$6:$C$305,0))),"Sim","Não")))</f>
        <v/>
      </c>
      <c r="O297">
        <f>IF(ROW()&gt;155,"",IF('Matriz NCM'!A297="","",'Matriz NCM'!A297))</f>
        <v/>
      </c>
    </row>
    <row r="298" ht="22" customHeight="1">
      <c r="A298" s="20" t="n"/>
      <c r="B298" s="20" t="n"/>
      <c r="C298" s="22" t="n"/>
      <c r="D298" s="21" t="n"/>
      <c r="E298" s="20" t="n"/>
      <c r="F298" s="20" t="n"/>
      <c r="G298" s="21" t="n"/>
      <c r="H298" s="21" t="n"/>
      <c r="I298" s="21" t="n"/>
      <c r="J298" s="21" t="n"/>
      <c r="K298" s="25">
        <f>IF($B298="","",IF(COUNTIF('Matriz NCM'!$A$6:$A$155,$B298)=1,"OK","SKU ausente ou duplicado"))</f>
        <v/>
      </c>
      <c r="L298" s="25">
        <f>IF($B298="","",IF(OR($A298="",$C298="",$D298="",$G298="",LEN(TRIM($H298))=0,$I298="",LEN(TRIM($J298))=0),"Incompleto",IF(NOT(ISNUMBER($C298)),"Data inválida",IF($C298&gt;'Resumo'!$B$3,"Data futura",IF(AND(OR($D298="Classificação adotada",$D298="Alteração de NCM"),$F298=""),"NCM resultante ausente","OK")))))</f>
        <v/>
      </c>
      <c r="M298" s="25">
        <f>IF($B298="","",IF(OR(NOT(ISNUMBER($C298)),$K298&lt;&gt;"OK",$L298&lt;&gt;"OK"),"",IF($C298=SUMPRODUCT(MAX(IFERROR(($B$6:$B$305=$B298)*$C$6:$C$305,0))),"Sim","Não")))</f>
        <v/>
      </c>
      <c r="O298">
        <f>IF(ROW()&gt;155,"",IF('Matriz NCM'!A298="","",'Matriz NCM'!A298))</f>
        <v/>
      </c>
    </row>
    <row r="299" ht="22" customHeight="1">
      <c r="A299" s="20" t="n"/>
      <c r="B299" s="20" t="n"/>
      <c r="C299" s="22" t="n"/>
      <c r="D299" s="21" t="n"/>
      <c r="E299" s="20" t="n"/>
      <c r="F299" s="20" t="n"/>
      <c r="G299" s="21" t="n"/>
      <c r="H299" s="21" t="n"/>
      <c r="I299" s="21" t="n"/>
      <c r="J299" s="21" t="n"/>
      <c r="K299" s="25">
        <f>IF($B299="","",IF(COUNTIF('Matriz NCM'!$A$6:$A$155,$B299)=1,"OK","SKU ausente ou duplicado"))</f>
        <v/>
      </c>
      <c r="L299" s="25">
        <f>IF($B299="","",IF(OR($A299="",$C299="",$D299="",$G299="",LEN(TRIM($H299))=0,$I299="",LEN(TRIM($J299))=0),"Incompleto",IF(NOT(ISNUMBER($C299)),"Data inválida",IF($C299&gt;'Resumo'!$B$3,"Data futura",IF(AND(OR($D299="Classificação adotada",$D299="Alteração de NCM"),$F299=""),"NCM resultante ausente","OK")))))</f>
        <v/>
      </c>
      <c r="M299" s="25">
        <f>IF($B299="","",IF(OR(NOT(ISNUMBER($C299)),$K299&lt;&gt;"OK",$L299&lt;&gt;"OK"),"",IF($C299=SUMPRODUCT(MAX(IFERROR(($B$6:$B$305=$B299)*$C$6:$C$305,0))),"Sim","Não")))</f>
        <v/>
      </c>
      <c r="O299">
        <f>IF(ROW()&gt;155,"",IF('Matriz NCM'!A299="","",'Matriz NCM'!A299))</f>
        <v/>
      </c>
    </row>
    <row r="300" ht="22" customHeight="1">
      <c r="A300" s="20" t="n"/>
      <c r="B300" s="20" t="n"/>
      <c r="C300" s="22" t="n"/>
      <c r="D300" s="21" t="n"/>
      <c r="E300" s="20" t="n"/>
      <c r="F300" s="20" t="n"/>
      <c r="G300" s="21" t="n"/>
      <c r="H300" s="21" t="n"/>
      <c r="I300" s="21" t="n"/>
      <c r="J300" s="21" t="n"/>
      <c r="K300" s="25">
        <f>IF($B300="","",IF(COUNTIF('Matriz NCM'!$A$6:$A$155,$B300)=1,"OK","SKU ausente ou duplicado"))</f>
        <v/>
      </c>
      <c r="L300" s="25">
        <f>IF($B300="","",IF(OR($A300="",$C300="",$D300="",$G300="",LEN(TRIM($H300))=0,$I300="",LEN(TRIM($J300))=0),"Incompleto",IF(NOT(ISNUMBER($C300)),"Data inválida",IF($C300&gt;'Resumo'!$B$3,"Data futura",IF(AND(OR($D300="Classificação adotada",$D300="Alteração de NCM"),$F300=""),"NCM resultante ausente","OK")))))</f>
        <v/>
      </c>
      <c r="M300" s="25">
        <f>IF($B300="","",IF(OR(NOT(ISNUMBER($C300)),$K300&lt;&gt;"OK",$L300&lt;&gt;"OK"),"",IF($C300=SUMPRODUCT(MAX(IFERROR(($B$6:$B$305=$B300)*$C$6:$C$305,0))),"Sim","Não")))</f>
        <v/>
      </c>
      <c r="O300">
        <f>IF(ROW()&gt;155,"",IF('Matriz NCM'!A300="","",'Matriz NCM'!A300))</f>
        <v/>
      </c>
    </row>
    <row r="301" ht="22" customHeight="1">
      <c r="A301" s="20" t="n"/>
      <c r="B301" s="20" t="n"/>
      <c r="C301" s="22" t="n"/>
      <c r="D301" s="21" t="n"/>
      <c r="E301" s="20" t="n"/>
      <c r="F301" s="20" t="n"/>
      <c r="G301" s="21" t="n"/>
      <c r="H301" s="21" t="n"/>
      <c r="I301" s="21" t="n"/>
      <c r="J301" s="21" t="n"/>
      <c r="K301" s="25">
        <f>IF($B301="","",IF(COUNTIF('Matriz NCM'!$A$6:$A$155,$B301)=1,"OK","SKU ausente ou duplicado"))</f>
        <v/>
      </c>
      <c r="L301" s="25">
        <f>IF($B301="","",IF(OR($A301="",$C301="",$D301="",$G301="",LEN(TRIM($H301))=0,$I301="",LEN(TRIM($J301))=0),"Incompleto",IF(NOT(ISNUMBER($C301)),"Data inválida",IF($C301&gt;'Resumo'!$B$3,"Data futura",IF(AND(OR($D301="Classificação adotada",$D301="Alteração de NCM"),$F301=""),"NCM resultante ausente","OK")))))</f>
        <v/>
      </c>
      <c r="M301" s="25">
        <f>IF($B301="","",IF(OR(NOT(ISNUMBER($C301)),$K301&lt;&gt;"OK",$L301&lt;&gt;"OK"),"",IF($C301=SUMPRODUCT(MAX(IFERROR(($B$6:$B$305=$B301)*$C$6:$C$305,0))),"Sim","Não")))</f>
        <v/>
      </c>
      <c r="O301">
        <f>IF(ROW()&gt;155,"",IF('Matriz NCM'!A301="","",'Matriz NCM'!A301))</f>
        <v/>
      </c>
    </row>
    <row r="302" ht="22" customHeight="1">
      <c r="A302" s="20" t="n"/>
      <c r="B302" s="20" t="n"/>
      <c r="C302" s="22" t="n"/>
      <c r="D302" s="21" t="n"/>
      <c r="E302" s="20" t="n"/>
      <c r="F302" s="20" t="n"/>
      <c r="G302" s="21" t="n"/>
      <c r="H302" s="21" t="n"/>
      <c r="I302" s="21" t="n"/>
      <c r="J302" s="21" t="n"/>
      <c r="K302" s="25">
        <f>IF($B302="","",IF(COUNTIF('Matriz NCM'!$A$6:$A$155,$B302)=1,"OK","SKU ausente ou duplicado"))</f>
        <v/>
      </c>
      <c r="L302" s="25">
        <f>IF($B302="","",IF(OR($A302="",$C302="",$D302="",$G302="",LEN(TRIM($H302))=0,$I302="",LEN(TRIM($J302))=0),"Incompleto",IF(NOT(ISNUMBER($C302)),"Data inválida",IF($C302&gt;'Resumo'!$B$3,"Data futura",IF(AND(OR($D302="Classificação adotada",$D302="Alteração de NCM"),$F302=""),"NCM resultante ausente","OK")))))</f>
        <v/>
      </c>
      <c r="M302" s="25">
        <f>IF($B302="","",IF(OR(NOT(ISNUMBER($C302)),$K302&lt;&gt;"OK",$L302&lt;&gt;"OK"),"",IF($C302=SUMPRODUCT(MAX(IFERROR(($B$6:$B$305=$B302)*$C$6:$C$305,0))),"Sim","Não")))</f>
        <v/>
      </c>
      <c r="O302">
        <f>IF(ROW()&gt;155,"",IF('Matriz NCM'!A302="","",'Matriz NCM'!A302))</f>
        <v/>
      </c>
    </row>
    <row r="303" ht="22" customHeight="1">
      <c r="A303" s="20" t="n"/>
      <c r="B303" s="20" t="n"/>
      <c r="C303" s="22" t="n"/>
      <c r="D303" s="21" t="n"/>
      <c r="E303" s="20" t="n"/>
      <c r="F303" s="20" t="n"/>
      <c r="G303" s="21" t="n"/>
      <c r="H303" s="21" t="n"/>
      <c r="I303" s="21" t="n"/>
      <c r="J303" s="21" t="n"/>
      <c r="K303" s="25">
        <f>IF($B303="","",IF(COUNTIF('Matriz NCM'!$A$6:$A$155,$B303)=1,"OK","SKU ausente ou duplicado"))</f>
        <v/>
      </c>
      <c r="L303" s="25">
        <f>IF($B303="","",IF(OR($A303="",$C303="",$D303="",$G303="",LEN(TRIM($H303))=0,$I303="",LEN(TRIM($J303))=0),"Incompleto",IF(NOT(ISNUMBER($C303)),"Data inválida",IF($C303&gt;'Resumo'!$B$3,"Data futura",IF(AND(OR($D303="Classificação adotada",$D303="Alteração de NCM"),$F303=""),"NCM resultante ausente","OK")))))</f>
        <v/>
      </c>
      <c r="M303" s="25">
        <f>IF($B303="","",IF(OR(NOT(ISNUMBER($C303)),$K303&lt;&gt;"OK",$L303&lt;&gt;"OK"),"",IF($C303=SUMPRODUCT(MAX(IFERROR(($B$6:$B$305=$B303)*$C$6:$C$305,0))),"Sim","Não")))</f>
        <v/>
      </c>
      <c r="O303">
        <f>IF(ROW()&gt;155,"",IF('Matriz NCM'!A303="","",'Matriz NCM'!A303))</f>
        <v/>
      </c>
    </row>
    <row r="304" ht="22" customHeight="1">
      <c r="A304" s="20" t="n"/>
      <c r="B304" s="20" t="n"/>
      <c r="C304" s="22" t="n"/>
      <c r="D304" s="21" t="n"/>
      <c r="E304" s="20" t="n"/>
      <c r="F304" s="20" t="n"/>
      <c r="G304" s="21" t="n"/>
      <c r="H304" s="21" t="n"/>
      <c r="I304" s="21" t="n"/>
      <c r="J304" s="21" t="n"/>
      <c r="K304" s="25">
        <f>IF($B304="","",IF(COUNTIF('Matriz NCM'!$A$6:$A$155,$B304)=1,"OK","SKU ausente ou duplicado"))</f>
        <v/>
      </c>
      <c r="L304" s="25">
        <f>IF($B304="","",IF(OR($A304="",$C304="",$D304="",$G304="",LEN(TRIM($H304))=0,$I304="",LEN(TRIM($J304))=0),"Incompleto",IF(NOT(ISNUMBER($C304)),"Data inválida",IF($C304&gt;'Resumo'!$B$3,"Data futura",IF(AND(OR($D304="Classificação adotada",$D304="Alteração de NCM"),$F304=""),"NCM resultante ausente","OK")))))</f>
        <v/>
      </c>
      <c r="M304" s="25">
        <f>IF($B304="","",IF(OR(NOT(ISNUMBER($C304)),$K304&lt;&gt;"OK",$L304&lt;&gt;"OK"),"",IF($C304=SUMPRODUCT(MAX(IFERROR(($B$6:$B$305=$B304)*$C$6:$C$305,0))),"Sim","Não")))</f>
        <v/>
      </c>
      <c r="O304">
        <f>IF(ROW()&gt;155,"",IF('Matriz NCM'!A304="","",'Matriz NCM'!A304))</f>
        <v/>
      </c>
    </row>
    <row r="305" ht="22" customHeight="1">
      <c r="A305" s="20" t="n"/>
      <c r="B305" s="20" t="n"/>
      <c r="C305" s="22" t="n"/>
      <c r="D305" s="21" t="n"/>
      <c r="E305" s="20" t="n"/>
      <c r="F305" s="20" t="n"/>
      <c r="G305" s="21" t="n"/>
      <c r="H305" s="21" t="n"/>
      <c r="I305" s="21" t="n"/>
      <c r="J305" s="21" t="n"/>
      <c r="K305" s="25">
        <f>IF($B305="","",IF(COUNTIF('Matriz NCM'!$A$6:$A$155,$B305)=1,"OK","SKU ausente ou duplicado"))</f>
        <v/>
      </c>
      <c r="L305" s="25">
        <f>IF($B305="","",IF(OR($A305="",$C305="",$D305="",$G305="",LEN(TRIM($H305))=0,$I305="",LEN(TRIM($J305))=0),"Incompleto",IF(NOT(ISNUMBER($C305)),"Data inválida",IF($C305&gt;'Resumo'!$B$3,"Data futura",IF(AND(OR($D305="Classificação adotada",$D305="Alteração de NCM"),$F305=""),"NCM resultante ausente","OK")))))</f>
        <v/>
      </c>
      <c r="M305" s="25">
        <f>IF($B305="","",IF(OR(NOT(ISNUMBER($C305)),$K305&lt;&gt;"OK",$L305&lt;&gt;"OK"),"",IF($C305=SUMPRODUCT(MAX(IFERROR(($B$6:$B$305=$B305)*$C$6:$C$305,0))),"Sim","Não")))</f>
        <v/>
      </c>
      <c r="O305">
        <f>IF(ROW()&gt;155,"",IF('Matriz NCM'!A305="","",'Matriz NCM'!A305))</f>
        <v/>
      </c>
    </row>
  </sheetData>
  <mergeCells count="1">
    <mergeCell ref="A1:M1"/>
  </mergeCells>
  <conditionalFormatting sqref="A6:A305">
    <cfRule type="expression" priority="1" dxfId="1">
      <formula>AND(A6&lt;&gt;"",COUNTIF($A$6:$A$305,A6)&gt;1)</formula>
    </cfRule>
  </conditionalFormatting>
  <conditionalFormatting sqref="C6:C305">
    <cfRule type="expression" priority="2" dxfId="1">
      <formula>AND(ISNUMBER($C6),$C6&gt;'Resumo'!$B$3)</formula>
    </cfRule>
  </conditionalFormatting>
  <conditionalFormatting sqref="E6:F305">
    <cfRule type="expression" priority="3" dxfId="1">
      <formula>AND(E6&lt;&gt;"",NOT(AND(ISTEXT(E6),LEN(E6)=8,IFERROR(TEXT(VALUE(E6),"00000000")=E6,FALSE))))</formula>
    </cfRule>
  </conditionalFormatting>
  <conditionalFormatting sqref="K6:K305">
    <cfRule type="expression" priority="4" dxfId="0">
      <formula>$K6="OK"</formula>
    </cfRule>
    <cfRule type="expression" priority="5" dxfId="1">
      <formula>AND($K6&lt;&gt;"",$K6&lt;&gt;"OK")</formula>
    </cfRule>
  </conditionalFormatting>
  <conditionalFormatting sqref="L6:L305">
    <cfRule type="expression" priority="6" dxfId="0">
      <formula>$L6="OK"</formula>
    </cfRule>
    <cfRule type="expression" priority="7" dxfId="5">
      <formula>$L6="Incompleto"</formula>
    </cfRule>
    <cfRule type="expression" priority="8" dxfId="1">
      <formula>OR($L6="Data inválida",$L6="Data futura",$L6="NCM resultante ausente")</formula>
    </cfRule>
  </conditionalFormatting>
  <conditionalFormatting sqref="M6:M305">
    <cfRule type="expression" priority="9" dxfId="0">
      <formula>$M6="Sim"</formula>
    </cfRule>
    <cfRule type="expression" priority="10" dxfId="4">
      <formula>$M6="Não"</formula>
    </cfRule>
  </conditionalFormatting>
  <dataValidations count="10">
    <dataValidation sqref="A6:A305" showDropDown="0" showInputMessage="0" showErrorMessage="1" allowBlank="0" errorTitle="ID inválido" error="Use o padrão REV-0001 e não repita identificadores." type="custom" errorStyle="stop">
      <formula1>=OR(A6="",AND(LEFT(A6,4)="REV-",LEN(A6)=8,IFERROR(TEXT(VALUE(RIGHT(A6,4)),"0000")=RIGHT(A6,4),FALSE),COUNTIF($A$6:$A$305,A6)=1))</formula1>
    </dataValidation>
    <dataValidation sqref="B6:B305" showDropDown="0" showInputMessage="0" showErrorMessage="1" allowBlank="0" errorTitle="SKU inválido" error="Escolha um SKU existente na Matriz NCM." type="list" errorStyle="stop">
      <formula1>=$O$6:$O$155</formula1>
    </dataValidation>
    <dataValidation sqref="C6:C305" showDropDown="0" showInputMessage="0" showErrorMessage="1" allowBlank="0" errorTitle="Data inválida" error="Informe uma data válida, não posterior à data de referência." type="custom" errorStyle="stop">
      <formula1>=OR(C6="",AND(ISNUMBER(C6),C6&gt;=DATE(2000,1,1),C6&lt;='Resumo'!$B$3))</formula1>
    </dataValidation>
    <dataValidation sqref="D6:D305" showDropDown="0" showInputMessage="0" showErrorMessage="1" allowBlank="0" errorTitle="Evento inválido" error="Escolha um tipo de evento da lista." type="list" errorStyle="stop">
      <formula1>=$P$2:$P$6</formula1>
    </dataValidation>
    <dataValidation sqref="E6:E305" showDropDown="0" showInputMessage="0" showErrorMessage="1" allowBlank="0" errorTitle="Formato de NCM inválido" error="Digite exatamente oito algarismos, sem pontos, espaços ou hífens. A validação não confirma a existência do código." type="custom" errorStyle="stop">
      <formula1>=OR(E6="",AND(ISTEXT(E6),LEN(E6)=8,IFERROR(TEXT(VALUE(E6),"00000000")=E6,FALSE)))</formula1>
    </dataValidation>
    <dataValidation sqref="F6:F305" showDropDown="0" showInputMessage="0" showErrorMessage="1" allowBlank="0" errorTitle="Formato de NCM inválido" error="Digite exatamente oito algarismos, sem pontos, espaços ou hífens. A validação não confirma a existência do código." type="custom" errorStyle="stop">
      <formula1>=OR(F6="",AND(ISTEXT(F6),LEN(F6)=8,IFERROR(TEXT(VALUE(F6),"00000000")=F6,FALSE)))</formula1>
    </dataValidation>
    <dataValidation sqref="G6:G305" showDropDown="0" showInputMessage="0" showErrorMessage="1" allowBlank="0" errorTitle="Fonte inválida" error="Escolha um tipo de fonte da lista." type="list" errorStyle="stop">
      <formula1>=$Q$2:$Q$6</formula1>
    </dataValidation>
    <dataValidation sqref="H6:H305" showDropDown="0" showInputMessage="0" showErrorMessage="1" allowBlank="0" errorTitle="Referência extensa" error="Use no máximo 200 caracteres e não inclua links." type="textLength" errorStyle="stop" operator="lessThanOrEqual">
      <formula1>200</formula1>
    </dataValidation>
    <dataValidation sqref="I6:I305" showDropDown="0" showInputMessage="0" showErrorMessage="1" allowBlank="0" errorTitle="Equipe inválida" error="Escolha uma equipe da lista e não informe nomes pessoais." type="list" errorStyle="stop">
      <formula1>=$R$2:$R$5</formula1>
    </dataValidation>
    <dataValidation sqref="J6:J305" showDropDown="0" showInputMessage="0" showErrorMessage="1" allowBlank="0" errorTitle="Justificativa extensa" error="Use no máximo 500 caracteres." type="textLength" errorStyle="stop" operator="lessThanOrEqual">
      <formula1>500</formula1>
    </dataValidation>
  </dataValidations>
  <pageMargins left="0.75" right="0.75" top="1" bottom="1" header="0.5" footer="0.5"/>
  <pageSetup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K25"/>
  <sheetViews>
    <sheetView showGridLines="0" showZeros="1" zoomScale="90" workbookViewId="0">
      <selection activeCell="A1" sqref="A1"/>
    </sheetView>
  </sheetViews>
  <sheetFormatPr baseColWidth="8" defaultRowHeight="15"/>
  <cols>
    <col width="37" customWidth="1" min="1" max="1"/>
    <col width="83" customWidth="1" min="2" max="2"/>
    <col width="3" customWidth="1" min="3" max="3"/>
    <col width="12" customWidth="1" min="4" max="4"/>
    <col width="12" customWidth="1" min="5" max="5"/>
    <col width="12" customWidth="1" min="6" max="6"/>
    <col hidden="1" width="13" customWidth="1" min="8" max="8"/>
    <col hidden="1" width="13" customWidth="1" min="9" max="9"/>
    <col hidden="1" width="13" customWidth="1" min="10" max="10"/>
    <col hidden="1" width="13" customWidth="1" min="11" max="11"/>
  </cols>
  <sheetData>
    <row r="1" ht="30" customHeight="1">
      <c r="A1" s="1" t="inlineStr">
        <is>
          <t>Instruções de Uso — Matriz de Classificação NCM</t>
        </is>
      </c>
    </row>
    <row r="2" ht="28" customHeight="1">
      <c r="A2" s="2" t="inlineStr">
        <is>
          <t>Orientações operacionais, definições e configurações alteráveis do arquivo.</t>
        </is>
      </c>
      <c r="B2" s="2" t="n"/>
      <c r="C2" s="2" t="n"/>
      <c r="D2" s="2" t="n"/>
      <c r="E2" s="2" t="n"/>
      <c r="F2" s="2" t="n"/>
      <c r="H2" t="inlineStr">
        <is>
          <t>Pendente de análise</t>
        </is>
      </c>
      <c r="I2" t="inlineStr">
        <is>
          <t>Ficha técnica do fornecedor</t>
        </is>
      </c>
      <c r="J2" t="inlineStr">
        <is>
          <t>Cadastro de Produtos</t>
        </is>
      </c>
      <c r="K2" t="inlineStr">
        <is>
          <t>Análise inicial</t>
        </is>
      </c>
    </row>
    <row r="3" ht="30" customHeight="1">
      <c r="A3" s="27" t="n">
        <v>1</v>
      </c>
      <c r="B3" s="11" t="inlineStr">
        <is>
          <t>Cadastre cada SKU uma única vez na aba Matriz NCM.</t>
        </is>
      </c>
      <c r="C3" s="28" t="n"/>
      <c r="D3" s="28" t="n"/>
      <c r="E3" s="28" t="n"/>
      <c r="F3" s="28" t="n"/>
      <c r="H3" t="inlineStr">
        <is>
          <t>Em revisão</t>
        </is>
      </c>
      <c r="I3" t="inlineStr">
        <is>
          <t>Catálogo do fabricante</t>
        </is>
      </c>
      <c r="J3" t="inlineStr">
        <is>
          <t>Operações de Catálogo</t>
        </is>
      </c>
      <c r="K3" t="inlineStr">
        <is>
          <t>Classificação adotada</t>
        </is>
      </c>
    </row>
    <row r="4" ht="30" customHeight="1">
      <c r="A4" s="29" t="n">
        <v>2</v>
      </c>
      <c r="B4" s="14" t="inlineStr">
        <is>
          <t>Descreva o produto tecnicamente, evitando apenas nomes comerciais.</t>
        </is>
      </c>
      <c r="C4" s="30" t="n"/>
      <c r="D4" s="30" t="n"/>
      <c r="E4" s="30" t="n"/>
      <c r="F4" s="30" t="n"/>
      <c r="H4" t="inlineStr">
        <is>
          <t>Classificação adotada</t>
        </is>
      </c>
      <c r="I4" t="inlineStr">
        <is>
          <t>Análise interna</t>
        </is>
      </c>
      <c r="J4" t="inlineStr">
        <is>
          <t>Revisão Técnica</t>
        </is>
      </c>
      <c r="K4" t="inlineStr">
        <is>
          <t>Revisão sem alteração</t>
        </is>
      </c>
    </row>
    <row r="5" ht="30" customHeight="1">
      <c r="A5" s="27" t="n">
        <v>3</v>
      </c>
      <c r="B5" s="11" t="inlineStr">
        <is>
          <t>Digite o NCM candidato e o NCM adotado como texto de oito algarismos, sem pontuação.</t>
        </is>
      </c>
      <c r="C5" s="28" t="n"/>
      <c r="D5" s="28" t="n"/>
      <c r="E5" s="28" t="n"/>
      <c r="F5" s="28" t="n"/>
      <c r="I5" t="inlineStr">
        <is>
          <t>Parecer técnico externo</t>
        </is>
      </c>
      <c r="J5" t="inlineStr">
        <is>
          <t>Terceiro especializado</t>
        </is>
      </c>
      <c r="K5" t="inlineStr">
        <is>
          <t>Alteração de NCM</t>
        </is>
      </c>
    </row>
    <row r="6" ht="30" customHeight="1">
      <c r="A6" s="29" t="n">
        <v>4</v>
      </c>
      <c r="B6" s="14" t="inlineStr">
        <is>
          <t>Quando a classificação for adotada, preencha o tipo de fonte, a referência da fonte e a equipe responsável.</t>
        </is>
      </c>
      <c r="C6" s="30" t="n"/>
      <c r="D6" s="30" t="n"/>
      <c r="E6" s="30" t="n"/>
      <c r="F6" s="30" t="n"/>
      <c r="I6" t="inlineStr">
        <is>
          <t>Outra fonte documentada</t>
        </is>
      </c>
      <c r="K6" t="inlineStr">
        <is>
          <t>Reabertura</t>
        </is>
      </c>
    </row>
    <row r="7" ht="30" customHeight="1">
      <c r="A7" s="27" t="n">
        <v>5</v>
      </c>
      <c r="B7" s="11" t="inlineStr">
        <is>
          <t>Registre cada revisão relevante em uma nova linha da aba Histórico de Revisões.</t>
        </is>
      </c>
      <c r="C7" s="28" t="n"/>
      <c r="D7" s="28" t="n"/>
      <c r="E7" s="28" t="n"/>
      <c r="F7" s="28" t="n"/>
    </row>
    <row r="8" ht="30" customHeight="1">
      <c r="A8" s="29" t="n">
        <v>6</v>
      </c>
      <c r="B8" s="14" t="inlineStr">
        <is>
          <t>Após registrar o histórico, mantenha a Data da última revisão da matriz igual à data do evento mais recente.</t>
        </is>
      </c>
      <c r="C8" s="30" t="n"/>
      <c r="D8" s="30" t="n"/>
      <c r="E8" s="30" t="n"/>
      <c r="F8" s="30" t="n"/>
    </row>
    <row r="9" ht="30" customHeight="1">
      <c r="A9" s="27" t="n">
        <v>7</v>
      </c>
      <c r="B9" s="11" t="inlineStr">
        <is>
          <t>Use a coluna Situação operacional ou o Resumo para priorizar pendências.</t>
        </is>
      </c>
      <c r="C9" s="28" t="n"/>
      <c r="D9" s="28" t="n"/>
      <c r="E9" s="28" t="n"/>
      <c r="F9" s="28" t="n"/>
    </row>
    <row r="10" ht="30" customHeight="1">
      <c r="A10" s="29" t="n">
        <v>8</v>
      </c>
      <c r="B10" s="14" t="inlineStr">
        <is>
          <t>Não apague eventos anteriores do histórico.</t>
        </is>
      </c>
      <c r="C10" s="30" t="n"/>
      <c r="D10" s="30" t="n"/>
      <c r="E10" s="30" t="n"/>
      <c r="F10" s="30" t="n"/>
    </row>
    <row r="11" ht="30" customHeight="1">
      <c r="A11" s="27" t="n">
        <v>9</v>
      </c>
      <c r="B11" s="11" t="inlineStr">
        <is>
          <t>Não registre CPF, telefone ou e-mail. Use somente a equipe responsável.</t>
        </is>
      </c>
      <c r="C11" s="28" t="n"/>
      <c r="D11" s="28" t="n"/>
      <c r="E11" s="28" t="n"/>
      <c r="F11" s="28" t="n"/>
    </row>
    <row r="12" ht="30" customHeight="1">
      <c r="A12" s="29" t="n">
        <v>10</v>
      </c>
      <c r="B12" s="14" t="inlineStr">
        <is>
          <t>A validação de oito dígitos não confirma a existência oficial nem a adequação do NCM ao produto.</t>
        </is>
      </c>
      <c r="C12" s="30" t="n"/>
      <c r="D12" s="30" t="n"/>
      <c r="E12" s="30" t="n"/>
      <c r="F12" s="30" t="n"/>
    </row>
    <row r="13"/>
    <row r="14">
      <c r="A14" s="9" t="inlineStr">
        <is>
          <t>Configurações editáveis</t>
        </is>
      </c>
      <c r="B14" s="9" t="inlineStr">
        <is>
          <t>Valor</t>
        </is>
      </c>
    </row>
    <row r="15">
      <c r="A15" s="5" t="inlineStr">
        <is>
          <t>Prazo padrão entre revisões, em dias</t>
        </is>
      </c>
      <c r="B15" s="31" t="n">
        <v>365</v>
      </c>
    </row>
    <row r="16">
      <c r="A16" s="5" t="inlineStr">
        <is>
          <t>Antecedência para alerta, em dias</t>
        </is>
      </c>
      <c r="B16" s="31" t="n">
        <v>30</v>
      </c>
    </row>
    <row r="17"/>
    <row r="18"/>
    <row r="19">
      <c r="A19" s="9" t="inlineStr">
        <is>
          <t>Termo</t>
        </is>
      </c>
      <c r="B19" s="9" t="inlineStr">
        <is>
          <t>Definição</t>
        </is>
      </c>
    </row>
    <row r="20" ht="28" customHeight="1">
      <c r="A20" s="5" t="inlineStr">
        <is>
          <t>NCM candidato</t>
        </is>
      </c>
      <c r="B20" s="11" t="inlineStr">
        <is>
          <t>Código preliminar em análise.</t>
        </is>
      </c>
    </row>
    <row r="21" ht="28" customHeight="1">
      <c r="A21" s="32" t="inlineStr">
        <is>
          <t>NCM adotado</t>
        </is>
      </c>
      <c r="B21" s="14" t="inlineStr">
        <is>
          <t>Código registrado após a decisão interna de classificação.</t>
        </is>
      </c>
    </row>
    <row r="22" ht="28" customHeight="1">
      <c r="A22" s="5" t="inlineStr">
        <is>
          <t>Fonte</t>
        </is>
      </c>
      <c r="B22" s="11" t="inlineStr">
        <is>
          <t>Tipo de documento ou análise usada como referência.</t>
        </is>
      </c>
    </row>
    <row r="23" ht="28" customHeight="1">
      <c r="A23" s="32" t="inlineStr">
        <is>
          <t>Data da última revisão</t>
        </is>
      </c>
      <c r="B23" s="14" t="inlineStr">
        <is>
          <t>Data do evento mais recente considerado na matriz.</t>
        </is>
      </c>
    </row>
    <row r="24" ht="28" customHeight="1">
      <c r="A24" s="5" t="inlineStr">
        <is>
          <t>Revisão próxima</t>
        </is>
      </c>
      <c r="B24" s="11" t="inlineStr">
        <is>
          <t>Revisão cujo vencimento está dentro da janela de alerta.</t>
        </is>
      </c>
    </row>
    <row r="25" ht="28" customHeight="1">
      <c r="A25" s="32" t="inlineStr">
        <is>
          <t>Pendência</t>
        </is>
      </c>
      <c r="B25" s="14" t="inlineStr">
        <is>
          <t>Item não adotado, incompleto, vencido ou com erro de formato ou data.</t>
        </is>
      </c>
    </row>
  </sheetData>
  <mergeCells count="1">
    <mergeCell ref="A1:F1"/>
  </mergeCells>
  <dataValidations count="2">
    <dataValidation sqref="B15" showDropDown="0" showInputMessage="0" showErrorMessage="1" allowBlank="0" errorTitle="Prazo inválido" error="Informe um número inteiro entre 30 e 1095 dias." type="whole" errorStyle="stop" operator="between">
      <formula1>30</formula1>
      <formula2>1095</formula2>
    </dataValidation>
    <dataValidation sqref="B16" showDropDown="0" showInputMessage="0" showErrorMessage="1" allowBlank="0" errorTitle="Antecedência inválida" error="Informe um número inteiro entre 0 e 180 dias." type="whole" errorStyle="stop" operator="between">
      <formula1>0</formula1>
      <formula2>180</formula2>
    </dataValidation>
  </dataValidation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Equipe fictícia de Operações de Catálogo</dc:creator>
  <dc:title xmlns:dc="http://purl.org/dc/elements/1.1/">Matriz de Classificação NCM</dc:title>
  <dc:description xmlns:dc="http://purl.org/dc/elements/1.1/">Exemplos totalmente fictícios com códigos NCM sintéticos iniciados por 9999.</dc:description>
  <dc:subject xmlns:dc="http://purl.org/dc/elements/1.1/">Controle interno de classificações NCM e revisões</dc:subject>
  <dcterms:created xmlns:dcterms="http://purl.org/dc/terms/" xmlns:xsi="http://www.w3.org/2001/XMLSchema-instance" xsi:type="dcterms:W3CDTF">2026-09-06T13:54:01Z</dcterms:created>
  <dcterms:modified xmlns:dcterms="http://purl.org/dc/terms/" xmlns:xsi="http://www.w3.org/2001/XMLSchema-instance" xsi:type="dcterms:W3CDTF">2026-09-06T13:54:02+00:00Z</dcterms:modified>
</cp:coreProperties>
</file>