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Resumo" sheetId="1" state="visible" r:id="rId3"/>
    <sheet name="Cadastro de Produtos" sheetId="2" state="visible" r:id="rId4"/>
    <sheet name="Listas" sheetId="3" state="visible" r:id="rId5"/>
    <sheet name="Instruçõe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<sst xmlns="http://schemas.openxmlformats.org/spreadsheetml/2006/main" count="348" uniqueCount="214">
  <si>
    <t xml:space="preserve">Painel do Cadastro Mestre de Produtos</t>
  </si>
  <si>
    <t xml:space="preserve">Produtos com SKU</t>
  </si>
  <si>
    <t xml:space="preserve">Na meta de completude</t>
  </si>
  <si>
    <t xml:space="preserve">Prontos ou publicados</t>
  </si>
  <si>
    <t xml:space="preserve">Com alertas</t>
  </si>
  <si>
    <t xml:space="preserve">Margem bruta média</t>
  </si>
  <si>
    <t xml:space="preserve">Revisão pendente</t>
  </si>
  <si>
    <t xml:space="preserve">Variações órfãs</t>
  </si>
  <si>
    <t xml:space="preserve">Linhas iniciadas sem SKU</t>
  </si>
  <si>
    <t xml:space="preserve">Última revisão</t>
  </si>
  <si>
    <t xml:space="preserve">Status do cadastro</t>
  </si>
  <si>
    <t xml:space="preserve">Quantidade</t>
  </si>
  <si>
    <t xml:space="preserve">Faixa de completude</t>
  </si>
  <si>
    <t xml:space="preserve">Em elaboração</t>
  </si>
  <si>
    <t xml:space="preserve">100%</t>
  </si>
  <si>
    <t xml:space="preserve">Pronto para publicar</t>
  </si>
  <si>
    <t xml:space="preserve">80% a 99,9%</t>
  </si>
  <si>
    <t xml:space="preserve">Publicado</t>
  </si>
  <si>
    <t xml:space="preserve">Abaixo de 80%</t>
  </si>
  <si>
    <t xml:space="preserve">Inativo</t>
  </si>
  <si>
    <t xml:space="preserve">Cadastro Mestre de Produtos</t>
  </si>
  <si>
    <t xml:space="preserve">Preencha apenas as células amarelas. As colunas cinzas são calculadas automaticamente.</t>
  </si>
  <si>
    <t xml:space="preserve">SKU</t>
  </si>
  <si>
    <t xml:space="preserve">Tipo de cadastro</t>
  </si>
  <si>
    <t xml:space="preserve">SKU pai</t>
  </si>
  <si>
    <t xml:space="preserve">Nome do produto</t>
  </si>
  <si>
    <t xml:space="preserve">Descrição curta</t>
  </si>
  <si>
    <t xml:space="preserve">Nome da variação</t>
  </si>
  <si>
    <t xml:space="preserve">Marca</t>
  </si>
  <si>
    <t xml:space="preserve">Categoria</t>
  </si>
  <si>
    <t xml:space="preserve">Subcategoria</t>
  </si>
  <si>
    <t xml:space="preserve">Unidade</t>
  </si>
  <si>
    <t xml:space="preserve">EAN/GTIN</t>
  </si>
  <si>
    <t xml:space="preserve">Referência interna</t>
  </si>
  <si>
    <t xml:space="preserve">Arquivo da imagem principal</t>
  </si>
  <si>
    <t xml:space="preserve">Cor</t>
  </si>
  <si>
    <t xml:space="preserve">Tamanho</t>
  </si>
  <si>
    <t xml:space="preserve">Material</t>
  </si>
  <si>
    <t xml:space="preserve">Peso líquido (kg)</t>
  </si>
  <si>
    <t xml:space="preserve">Comprimento (cm)</t>
  </si>
  <si>
    <t xml:space="preserve">Largura (cm)</t>
  </si>
  <si>
    <t xml:space="preserve">Altura (cm)</t>
  </si>
  <si>
    <t xml:space="preserve">Custo unitário (R$)</t>
  </si>
  <si>
    <t xml:space="preserve">Preço de venda (R$)</t>
  </si>
  <si>
    <t xml:space="preserve">Preço promocional (R$)</t>
  </si>
  <si>
    <t xml:space="preserve">Estoque mínimo (un.)</t>
  </si>
  <si>
    <t xml:space="preserve">Canal de venda</t>
  </si>
  <si>
    <t xml:space="preserve">Data de criação</t>
  </si>
  <si>
    <t xml:space="preserve">Data da última revisão</t>
  </si>
  <si>
    <t xml:space="preserve">Responsável</t>
  </si>
  <si>
    <t xml:space="preserve">Preço considerado (R$)</t>
  </si>
  <si>
    <t xml:space="preserve">Margem bruta (%)</t>
  </si>
  <si>
    <t xml:space="preserve">Completude (%)</t>
  </si>
  <si>
    <t xml:space="preserve">Alertas</t>
  </si>
  <si>
    <t xml:space="preserve">FIC-CAN-AUR-350-AZ</t>
  </si>
  <si>
    <t xml:space="preserve">Produto simples</t>
  </si>
  <si>
    <t xml:space="preserve">Caneca Aurora 350 ml</t>
  </si>
  <si>
    <t xml:space="preserve">Caneca fictícia azul com acabamento fosco, 350 ml.</t>
  </si>
  <si>
    <t xml:space="preserve">Brisa Fictícia</t>
  </si>
  <si>
    <t xml:space="preserve">Casa e Cozinha</t>
  </si>
  <si>
    <t xml:space="preserve">Canecas</t>
  </si>
  <si>
    <t xml:space="preserve">UN</t>
  </si>
  <si>
    <t xml:space="preserve">2900000000011</t>
  </si>
  <si>
    <t xml:space="preserve">CAN-AUR-350</t>
  </si>
  <si>
    <t xml:space="preserve">fic_caneca_aurora_azul.jpg</t>
  </si>
  <si>
    <t xml:space="preserve">Azul</t>
  </si>
  <si>
    <t xml:space="preserve">350 ml</t>
  </si>
  <si>
    <t xml:space="preserve">Cerâmica</t>
  </si>
  <si>
    <t xml:space="preserve">Ambos</t>
  </si>
  <si>
    <t xml:space="preserve">Equipe Catálogo Alfa</t>
  </si>
  <si>
    <t xml:space="preserve">FIC-CAM-NUV-PAI</t>
  </si>
  <si>
    <t xml:space="preserve">Produto pai</t>
  </si>
  <si>
    <t xml:space="preserve">Camiseta Nuvem</t>
  </si>
  <si>
    <t xml:space="preserve">Camiseta fictícia de modelagem básica para cadastro de variações.</t>
  </si>
  <si>
    <t xml:space="preserve">Nuvem Demo</t>
  </si>
  <si>
    <t xml:space="preserve">Moda</t>
  </si>
  <si>
    <t xml:space="preserve">Camisetas</t>
  </si>
  <si>
    <t xml:space="preserve">CAM-NUV</t>
  </si>
  <si>
    <t xml:space="preserve">fic_camiseta_nuvem_principal.jpg</t>
  </si>
  <si>
    <t xml:space="preserve">Algodão</t>
  </si>
  <si>
    <t xml:space="preserve">FIC-CAM-NUV-AZ-P</t>
  </si>
  <si>
    <t xml:space="preserve">Variação</t>
  </si>
  <si>
    <t xml:space="preserve">Camiseta fictícia azul, tamanho P.</t>
  </si>
  <si>
    <t xml:space="preserve">Azul / P</t>
  </si>
  <si>
    <t xml:space="preserve">2900000000028</t>
  </si>
  <si>
    <t xml:space="preserve">CAM-NUV-AZ-P</t>
  </si>
  <si>
    <t xml:space="preserve">fic_camiseta_nuvem_azul_p.jpg</t>
  </si>
  <si>
    <t xml:space="preserve">P</t>
  </si>
  <si>
    <t xml:space="preserve">FIC-CAM-NUV-AZ-M</t>
  </si>
  <si>
    <t xml:space="preserve">Camiseta fictícia azul, tamanho M.</t>
  </si>
  <si>
    <t xml:space="preserve">Azul / M</t>
  </si>
  <si>
    <t xml:space="preserve">2900000000035</t>
  </si>
  <si>
    <t xml:space="preserve">CAM-NUV-AZ-M</t>
  </si>
  <si>
    <t xml:space="preserve">fic_camiseta_nuvem_azul_m.jpg</t>
  </si>
  <si>
    <t xml:space="preserve">M</t>
  </si>
  <si>
    <t xml:space="preserve">Equipe Catálogo Beta</t>
  </si>
  <si>
    <t xml:space="preserve">FIC-ORG-HOR-BAM</t>
  </si>
  <si>
    <t xml:space="preserve">Organizador Horizonte em bambu</t>
  </si>
  <si>
    <t xml:space="preserve">Organizador fictício de mesa com três divisórias.</t>
  </si>
  <si>
    <t xml:space="preserve">Raiz Exemplo</t>
  </si>
  <si>
    <t xml:space="preserve">Organização</t>
  </si>
  <si>
    <t xml:space="preserve">2900000000042</t>
  </si>
  <si>
    <t xml:space="preserve">ORG-HOR-BAM</t>
  </si>
  <si>
    <t xml:space="preserve">fic_organizador_horizonte.jpg</t>
  </si>
  <si>
    <t xml:space="preserve">Natural</t>
  </si>
  <si>
    <t xml:space="preserve">Único</t>
  </si>
  <si>
    <t xml:space="preserve">Bambu</t>
  </si>
  <si>
    <t xml:space="preserve">Loja virtual</t>
  </si>
  <si>
    <t xml:space="preserve">FIC-LUM-ORB-USB</t>
  </si>
  <si>
    <t xml:space="preserve">Luminária Órbita USB</t>
  </si>
  <si>
    <t xml:space="preserve">Luminária fictícia compacta com alimentação USB.</t>
  </si>
  <si>
    <t xml:space="preserve">Órbita Fictícia</t>
  </si>
  <si>
    <t xml:space="preserve">Eletrônicos</t>
  </si>
  <si>
    <t xml:space="preserve">Iluminação</t>
  </si>
  <si>
    <t xml:space="preserve">2900000000059</t>
  </si>
  <si>
    <t xml:space="preserve">LUM-ORB-USB</t>
  </si>
  <si>
    <t xml:space="preserve">Branco</t>
  </si>
  <si>
    <t xml:space="preserve">Plástico</t>
  </si>
  <si>
    <t xml:space="preserve">Marketplace</t>
  </si>
  <si>
    <t xml:space="preserve">FIC-BOL-COS-PAI</t>
  </si>
  <si>
    <t xml:space="preserve">Bolsa Coserê</t>
  </si>
  <si>
    <t xml:space="preserve">Bolsa fictícia para cadastro de cores como variações.</t>
  </si>
  <si>
    <t xml:space="preserve">Coserê Demo</t>
  </si>
  <si>
    <t xml:space="preserve">Bolsas</t>
  </si>
  <si>
    <t xml:space="preserve">BOL-COS</t>
  </si>
  <si>
    <t xml:space="preserve">fic_bolsa_cosere_principal.jpg</t>
  </si>
  <si>
    <t xml:space="preserve">Lona</t>
  </si>
  <si>
    <t xml:space="preserve">Revisão Interna</t>
  </si>
  <si>
    <t xml:space="preserve">FIC-BOL-COS-AZ</t>
  </si>
  <si>
    <t xml:space="preserve">Bolsa fictícia na cor azul.</t>
  </si>
  <si>
    <t xml:space="preserve">2900000000066</t>
  </si>
  <si>
    <t xml:space="preserve">BOL-COS-AZ</t>
  </si>
  <si>
    <t xml:space="preserve">fic_bolsa_cosere_azul.jpg</t>
  </si>
  <si>
    <t xml:space="preserve">FIC-BOL-COS-CR</t>
  </si>
  <si>
    <t xml:space="preserve">FIC-BOL-NAOEXISTE</t>
  </si>
  <si>
    <t xml:space="preserve">Exemplo fictício de variação com produto-pai inexistente.</t>
  </si>
  <si>
    <t xml:space="preserve">Coral</t>
  </si>
  <si>
    <t xml:space="preserve">2900000000073</t>
  </si>
  <si>
    <t xml:space="preserve">BOL-COS-CR</t>
  </si>
  <si>
    <t xml:space="preserve">fic_bolsa_cosere_coral.jpg</t>
  </si>
  <si>
    <t xml:space="preserve">FIC-CAD-CON-A5</t>
  </si>
  <si>
    <t xml:space="preserve">Caderno Constelação A5</t>
  </si>
  <si>
    <t xml:space="preserve">Caderno fictício pautado com capa ilustrada.</t>
  </si>
  <si>
    <t xml:space="preserve">Papel de Lua Fictício</t>
  </si>
  <si>
    <t xml:space="preserve">Papelaria</t>
  </si>
  <si>
    <t xml:space="preserve">Cadernos</t>
  </si>
  <si>
    <t xml:space="preserve">2900000000080</t>
  </si>
  <si>
    <t xml:space="preserve">CAD-CON-A5</t>
  </si>
  <si>
    <t xml:space="preserve">fic_caderno_constelacao_a5.jpg</t>
  </si>
  <si>
    <t xml:space="preserve">Azul-marinho</t>
  </si>
  <si>
    <t xml:space="preserve">A5</t>
  </si>
  <si>
    <t xml:space="preserve">Papel</t>
  </si>
  <si>
    <t xml:space="preserve">Configurações e Listas do Cadastro</t>
  </si>
  <si>
    <t xml:space="preserve">Mantenha cada lista sem linhas vazias entre os itens.</t>
  </si>
  <si>
    <t xml:space="preserve">Margem mínima de referência</t>
  </si>
  <si>
    <t xml:space="preserve">Dias para revisão</t>
  </si>
  <si>
    <t xml:space="preserve">Tipos de cadastro</t>
  </si>
  <si>
    <t xml:space="preserve">Unidades</t>
  </si>
  <si>
    <t xml:space="preserve">Status</t>
  </si>
  <si>
    <t xml:space="preserve">Canais</t>
  </si>
  <si>
    <t xml:space="preserve">Marcas</t>
  </si>
  <si>
    <t xml:space="preserve">Categorias</t>
  </si>
  <si>
    <t xml:space="preserve">Subcategorias</t>
  </si>
  <si>
    <t xml:space="preserve">Responsáveis</t>
  </si>
  <si>
    <t xml:space="preserve">Meta de completude</t>
  </si>
  <si>
    <t xml:space="preserve">Data mínima de cadastro</t>
  </si>
  <si>
    <t xml:space="preserve">KIT</t>
  </si>
  <si>
    <t xml:space="preserve">PAR</t>
  </si>
  <si>
    <t xml:space="preserve">JG</t>
  </si>
  <si>
    <t xml:space="preserve">Não definido</t>
  </si>
  <si>
    <t xml:space="preserve">Pet</t>
  </si>
  <si>
    <t xml:space="preserve">Acessórios</t>
  </si>
  <si>
    <t xml:space="preserve">Brinquedos pet</t>
  </si>
  <si>
    <t xml:space="preserve">Instruções de Uso</t>
  </si>
  <si>
    <t xml:space="preserve">Fluxo recomendado</t>
  </si>
  <si>
    <t xml:space="preserve">1</t>
  </si>
  <si>
    <t xml:space="preserve">Revise as configurações e listas da aba Listas.</t>
  </si>
  <si>
    <t xml:space="preserve">2</t>
  </si>
  <si>
    <t xml:space="preserve">Cadastre primeiro os registros classificados como Produto pai.</t>
  </si>
  <si>
    <t xml:space="preserve">3</t>
  </si>
  <si>
    <t xml:space="preserve">Cadastre as variações usando exatamente o SKU do respectivo produto-pai.</t>
  </si>
  <si>
    <t xml:space="preserve">4</t>
  </si>
  <si>
    <t xml:space="preserve">Preencha as células amarelas da aba Cadastro de Produtos.</t>
  </si>
  <si>
    <t xml:space="preserve">5</t>
  </si>
  <si>
    <t xml:space="preserve">Não altere as fórmulas das colunas Preço considerado, Margem bruta, Completude e Alertas.</t>
  </si>
  <si>
    <t xml:space="preserve">6</t>
  </si>
  <si>
    <t xml:space="preserve">Revise as linhas com alertas antes de mudar o status para Pronto para publicar ou Publicado.</t>
  </si>
  <si>
    <t xml:space="preserve">7</t>
  </si>
  <si>
    <t xml:space="preserve">Use a aba Resumo para acompanhar qualidade, pendências e distribuição de status.</t>
  </si>
  <si>
    <t xml:space="preserve">Regras importantes</t>
  </si>
  <si>
    <t xml:space="preserve">•</t>
  </si>
  <si>
    <t xml:space="preserve">SKU deve ser único, sem espaços e preferencialmente em letras maiúsculas.</t>
  </si>
  <si>
    <t xml:space="preserve">Produto simples não deve possuir SKU pai.</t>
  </si>
  <si>
    <t xml:space="preserve">Produto pai é um agrupador e pode permanecer sem peso, dimensões, custo e preço.</t>
  </si>
  <si>
    <t xml:space="preserve">Variação deve informar SKU pai, nome da variação e pelo menos Cor ou Tamanho.</t>
  </si>
  <si>
    <t xml:space="preserve">EAN/GTIN deve ser mantido como texto para preservar zeros à esquerda.</t>
  </si>
  <si>
    <t xml:space="preserve">O arquivo valida apenas quantidade de dígitos e duplicidade interna do EAN/GTIN.</t>
  </si>
  <si>
    <t xml:space="preserve">Em Arquivo da imagem principal, informe somente o nome do arquivo, como produto_azul.jpg.</t>
  </si>
  <si>
    <t xml:space="preserve">Não inserir endereços de sites, caminhos de rede ou hiperlinks.</t>
  </si>
  <si>
    <t xml:space="preserve">Preço promocional deve ser maior que zero e menor que o preço de venda.</t>
  </si>
  <si>
    <t xml:space="preserve">Linhas vazias não entram nos indicadores.</t>
  </si>
  <si>
    <t xml:space="preserve">Uma linha parcialmente preenchida é considerada iniciada e poderá gerar alertas.</t>
  </si>
  <si>
    <t xml:space="preserve">A planilha organiza dados internos e não valida exigências fiscais, tributárias, jurídicas ou regras específicas de canais de venda.</t>
  </si>
  <si>
    <t xml:space="preserve">Legenda de cores</t>
  </si>
  <si>
    <t xml:space="preserve">Amarelo-claro</t>
  </si>
  <si>
    <t xml:space="preserve">Campo editável.</t>
  </si>
  <si>
    <t xml:space="preserve">Cinza-claro</t>
  </si>
  <si>
    <t xml:space="preserve">Fórmula automática.</t>
  </si>
  <si>
    <t xml:space="preserve">Verde-claro</t>
  </si>
  <si>
    <t xml:space="preserve">Condição atendida.</t>
  </si>
  <si>
    <t xml:space="preserve">Laranja-claro</t>
  </si>
  <si>
    <t xml:space="preserve">Atenção.</t>
  </si>
  <si>
    <t xml:space="preserve">Vermelho-claro</t>
  </si>
  <si>
    <t xml:space="preserve">Erro ou pendência crítica.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</si>
</sst>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"/>
    <numFmt numFmtId="166" formatCode="0.0%"/>
    <numFmt numFmtId="167" formatCode="dd/mm/yyyy"/>
    <numFmt numFmtId="168" formatCode="General"/>
    <numFmt numFmtId="169" formatCode="@"/>
    <numFmt numFmtId="170" formatCode="0.00"/>
    <numFmt numFmtId="171" formatCode="&quot;R$ &quot;#,##0.00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8"/>
      <color rgb="FF17372E"/>
      <name val="Calibri"/>
      <family val="0"/>
      <charset val="1"/>
    </font>
    <font>
      <b val="true"/>
      <sz val="10"/>
      <color rgb="FF2B2B2B"/>
      <name val="Calibri"/>
      <family val="0"/>
      <charset val="1"/>
    </font>
    <font>
      <sz val="10"/>
      <color rgb="FF2B2B2B"/>
      <name val="Calibri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  <font>
      <i val="true"/>
      <sz val="10"/>
      <color rgb="FF5A554D"/>
      <name val="Calibri"/>
      <family val="0"/>
      <charset val="1"/>
    </font>
    <font>
      <b val="true"/>
      <sz val="11"/>
      <color rgb="FFFFFFFF"/>
      <name val="Calibri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17372E"/>
        <bgColor rgb="FF2B2B2B"/>
      </patternFill>
    </fill>
    <fill>
      <patternFill patternType="solid">
        <fgColor rgb="FFF6F0E4"/>
        <bgColor rgb="FFFFF1C9"/>
      </patternFill>
    </fill>
    <fill>
      <patternFill patternType="solid">
        <fgColor rgb="FFC65D32"/>
        <bgColor rgb="FFC0504D"/>
      </patternFill>
    </fill>
    <fill>
      <patternFill patternType="solid">
        <fgColor rgb="FFFFF1C9"/>
        <bgColor rgb="FFFCE5CD"/>
      </patternFill>
    </fill>
    <fill>
      <patternFill patternType="solid">
        <fgColor rgb="FFFFFFFF"/>
        <bgColor rgb="FFF6F0E4"/>
      </patternFill>
    </fill>
    <fill>
      <patternFill patternType="solid">
        <fgColor rgb="FFE7E6E6"/>
        <bgColor rgb="FFD9EAD3"/>
      </patternFill>
    </fill>
    <fill>
      <patternFill patternType="solid">
        <fgColor rgb="FFD9EAD3"/>
        <bgColor rgb="FFE7E6E6"/>
      </patternFill>
    </fill>
    <fill>
      <patternFill patternType="solid">
        <fgColor rgb="FFFCE5CD"/>
        <bgColor rgb="FFFFF1C9"/>
      </patternFill>
    </fill>
    <fill>
      <patternFill patternType="solid">
        <fgColor rgb="FFF4CCCC"/>
        <bgColor rgb="FFD8D0C1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D0C1"/>
      </left>
      <right style="thin">
        <color rgb="FFD8D0C1"/>
      </right>
      <top style="thin">
        <color rgb="FFD8D0C1"/>
      </top>
      <bottom style="thin">
        <color rgb="FFD8D0C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7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8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9" fontId="8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0" fontId="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8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7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7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7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8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8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9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9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1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1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6">
    <dxf>
      <fill>
        <patternFill patternType="solid">
          <fgColor rgb="FF17372E"/>
          <bgColor rgb="FF000000"/>
        </patternFill>
      </fill>
    </dxf>
    <dxf>
      <fill>
        <patternFill patternType="solid">
          <fgColor rgb="FFFFF1C9"/>
          <bgColor rgb="FF000000"/>
        </patternFill>
      </fill>
    </dxf>
    <dxf>
      <fill>
        <patternFill patternType="solid">
          <fgColor rgb="FF2B2B2B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4CCCC"/>
          <bgColor rgb="FF000000"/>
        </patternFill>
      </fill>
    </dxf>
    <dxf>
      <fill>
        <patternFill patternType="solid">
          <fgColor rgb="FFFCE5CD"/>
          <bgColor rgb="FF000000"/>
        </patternFill>
      </fill>
    </dxf>
    <dxf>
      <fill>
        <patternFill patternType="solid">
          <fgColor rgb="FFE7E6E6"/>
          <bgColor rgb="FF000000"/>
        </patternFill>
      </fill>
    </dxf>
    <dxf>
      <fill>
        <patternFill patternType="solid">
          <fgColor rgb="FFD9EAD3"/>
          <bgColor rgb="FF000000"/>
        </patternFill>
      </fill>
    </dxf>
    <dxf>
      <fill>
        <patternFill patternType="solid">
          <fgColor rgb="FFB7473A"/>
          <bgColor rgb="FF000000"/>
        </patternFill>
      </fill>
    </dxf>
    <dxf>
      <font>
        <name val="Calibri"/>
        <charset val="1"/>
        <family val="0"/>
        <color rgb="FFB7473A"/>
        <sz val="10"/>
      </font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CE5CD"/>
        </patternFill>
      </fill>
    </dxf>
    <dxf>
      <fill>
        <patternFill>
          <bgColor rgb="FFFFF1C9"/>
        </patternFill>
      </fill>
    </dxf>
    <dxf>
      <fill>
        <patternFill>
          <bgColor rgb="FFD9EAD3"/>
        </patternFill>
      </fill>
    </dxf>
    <dxf>
      <font>
        <name val="Calibri"/>
        <charset val="1"/>
        <family val="0"/>
        <color rgb="FF777777"/>
        <sz val="10"/>
      </font>
      <fill>
        <patternFill>
          <bgColor rgb="FFE7E6E6"/>
        </patternFill>
      </fill>
    </dxf>
    <dxf>
      <fill>
        <patternFill patternType="solid">
          <fgColor rgb="FFC65D32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D6A57"/>
      <rgbColor rgb="FFD8D0C1"/>
      <rgbColor rgb="FF878787"/>
      <rgbColor rgb="FF9999FF"/>
      <rgbColor rgb="FFB7473A"/>
      <rgbColor rgb="FFFFF1C9"/>
      <rgbColor rgb="FFE7E6E6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6F0E4"/>
      <rgbColor rgb="FFD9EAD3"/>
      <rgbColor rgb="FFFCE5CD"/>
      <rgbColor rgb="FF99CCFF"/>
      <rgbColor rgb="FFFF99CC"/>
      <rgbColor rgb="FFCC99FF"/>
      <rgbColor rgb="FFF4CCCC"/>
      <rgbColor rgb="FF4F81BD"/>
      <rgbColor rgb="FF33CCCC"/>
      <rgbColor rgb="FF9BBB59"/>
      <rgbColor rgb="FFFFCC00"/>
      <rgbColor rgb="FFFF9900"/>
      <rgbColor rgb="FFC65D32"/>
      <rgbColor rgb="FF777777"/>
      <rgbColor rgb="FF969696"/>
      <rgbColor rgb="FF003366"/>
      <rgbColor rgb="FF339966"/>
      <rgbColor rgb="FF17372E"/>
      <rgbColor rgb="FF333300"/>
      <rgbColor rgb="FF993300"/>
      <rgbColor rgb="FFC0504D"/>
      <rgbColor rgb="FF5A554D"/>
      <rgbColor rgb="FF2B2B2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Cadastros por status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Resumo!B30</c:f>
              <c:strCache>
                <c:ptCount val="1"/>
                <c:pt idx="0">
                  <c:v>Quantidade</c:v>
                </c:pt>
              </c:strCache>
            </c:strRef>
          </c:tx>
          <c:spPr>
            <a:solidFill>
              <a:srgbClr val="2d6a57"/>
            </a:solidFill>
            <a:ln w="0">
              <a:solidFill>
                <a:srgbClr val="2d6a57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Resumo!$A$31:$A$34</c:f>
              <c:strCache>
                <c:ptCount val="4"/>
                <c:pt idx="0">
                  <c:v>Em elaboração</c:v>
                </c:pt>
                <c:pt idx="1">
                  <c:v>Pronto para publicar</c:v>
                </c:pt>
                <c:pt idx="2">
                  <c:v>Publicado</c:v>
                </c:pt>
                <c:pt idx="3">
                  <c:v>Inativo</c:v>
                </c:pt>
              </c:strCache>
            </c:strRef>
          </c:cat>
          <c:val>
            <c:numRef>
              <c:f>Resumo!$B$31:$B$34</c:f>
              <c:numCache>
                <c:formatCode>General</c:formatCode>
                <c:ptCount val="4"/>
                <c:pt idx="0">
                  <c:v>2</c:v>
                </c:pt>
                <c:pt idx="1">
                  <c:v>3</c:v>
                </c:pt>
                <c:pt idx="2">
                  <c:v>5</c:v>
                </c:pt>
                <c:pt idx="3">
                  <c:v>0</c:v>
                </c:pt>
              </c:numCache>
            </c:numRef>
          </c:val>
        </c:ser>
        <c:gapWidth val="150"/>
        <c:overlap val="0"/>
        <c:axId val="38690427"/>
        <c:axId val="82598168"/>
      </c:barChart>
      <c:catAx>
        <c:axId val="38690427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Status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2598168"/>
        <c:crosses val="autoZero"/>
        <c:auto val="1"/>
        <c:lblAlgn val="ctr"/>
        <c:lblOffset val="100"/>
        <c:noMultiLvlLbl val="0"/>
      </c:catAx>
      <c:valAx>
        <c:axId val="8259816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Quantidade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8690427"/>
        <c:crosses val="autoZero"/>
        <c:crossBetween val="between"/>
        <c:majorUnit val="1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Qualidade do cadastro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doughnutChart>
        <c:varyColors val="1"/>
        <c:ser>
          <c:idx val="0"/>
          <c:order val="0"/>
          <c:tx>
            <c:strRef>
              <c:f>Resumo!E30</c:f>
              <c:strCache>
                <c:ptCount val="1"/>
                <c:pt idx="0">
                  <c:v>Quantidade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4f81bd"/>
              </a:solidFill>
              <a:ln w="0">
                <a:noFill/>
              </a:ln>
            </c:spPr>
          </c:dPt>
          <c:dPt>
            <c:idx val="1"/>
            <c:spPr>
              <a:solidFill>
                <a:srgbClr val="c0504d"/>
              </a:solidFill>
              <a:ln w="0">
                <a:noFill/>
              </a:ln>
            </c:spPr>
          </c:dPt>
          <c:dPt>
            <c:idx val="2"/>
            <c:spPr>
              <a:solidFill>
                <a:srgbClr val="9bbb59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</c:dLbls>
          <c:cat>
            <c:strRef>
              <c:f>Resumo!$D$31:$D$33</c:f>
              <c:strCache>
                <c:ptCount val="3"/>
                <c:pt idx="0">
                  <c:v>100%</c:v>
                </c:pt>
                <c:pt idx="1">
                  <c:v>80% a 99,9%</c:v>
                </c:pt>
                <c:pt idx="2">
                  <c:v>Abaixo de 80%</c:v>
                </c:pt>
              </c:strCache>
            </c:strRef>
          </c:cat>
          <c:val>
            <c:numRef>
              <c:f>Resumo!$E$31:$E$33</c:f>
              <c:numCache>
                <c:formatCode>General</c:formatCode>
                <c:ptCount val="3"/>
                <c:pt idx="0">
                  <c:v>9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</c:ser>
        <c:firstSliceAng val="270"/>
        <c:holeSize val="50"/>
      </c:doughnut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11</xdr:row>
      <xdr:rowOff>0</xdr:rowOff>
    </xdr:from>
    <xdr:to>
      <xdr:col>3</xdr:col>
      <xdr:colOff>662400</xdr:colOff>
      <xdr:row>26</xdr:row>
      <xdr:rowOff>94320</xdr:rowOff>
    </xdr:to>
    <xdr:graphicFrame>
      <xdr:nvGraphicFramePr>
        <xdr:cNvPr id="0" name="Chart 1"/>
        <xdr:cNvGraphicFramePr/>
      </xdr:nvGraphicFramePr>
      <xdr:xfrm>
        <a:off x="0" y="2943360"/>
        <a:ext cx="4751640" cy="2951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0</xdr:colOff>
      <xdr:row>11</xdr:row>
      <xdr:rowOff>0</xdr:rowOff>
    </xdr:from>
    <xdr:to>
      <xdr:col>9</xdr:col>
      <xdr:colOff>1017720</xdr:colOff>
      <xdr:row>26</xdr:row>
      <xdr:rowOff>94320</xdr:rowOff>
    </xdr:to>
    <xdr:graphicFrame>
      <xdr:nvGraphicFramePr>
        <xdr:cNvPr id="1" name="Chart 2"/>
        <xdr:cNvGraphicFramePr/>
      </xdr:nvGraphicFramePr>
      <xdr:xfrm>
        <a:off x="7823160" y="2943360"/>
        <a:ext cx="4751640" cy="2951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bMapaCategorias" displayName="tbMapaCategorias" ref="M4:N34" headerRowCount="1" totalsRowCount="0" totalsRowShown="0">
  <autoFilter ref="M4:N34"/>
  <tableColumns count="2">
    <tableColumn id="1" name="Categoria"/>
    <tableColumn id="2" name="Subcategoria"/>
  </tableColumns>
</table>
</file>

<file path=xl/tables/table2.xml><?xml version="1.0" encoding="utf-8"?>
<table xmlns="http://schemas.openxmlformats.org/spreadsheetml/2006/main" id="2" name="tbProdutos" displayName="tbProdutos" ref="A4:AG204" headerRowCount="1" totalsRowCount="0" totalsRowShown="0">
  <autoFilter ref="A4:AG204"/>
  <tableColumns count="33">
    <tableColumn id="1" name="SKU"/>
    <tableColumn id="2" name="Tipo de cadastro"/>
    <tableColumn id="3" name="SKU pai"/>
    <tableColumn id="4" name="Nome do produto"/>
    <tableColumn id="5" name="Descrição curta"/>
    <tableColumn id="6" name="Nome da variação"/>
    <tableColumn id="7" name="Marca"/>
    <tableColumn id="8" name="Categoria"/>
    <tableColumn id="9" name="Subcategoria"/>
    <tableColumn id="10" name="Unidade"/>
    <tableColumn id="11" name="EAN/GTIN"/>
    <tableColumn id="12" name="Referência interna"/>
    <tableColumn id="13" name="Arquivo da imagem principal"/>
    <tableColumn id="14" name="Cor"/>
    <tableColumn id="15" name="Tamanho"/>
    <tableColumn id="16" name="Material"/>
    <tableColumn id="17" name="Peso líquido (kg)"/>
    <tableColumn id="18" name="Comprimento (cm)"/>
    <tableColumn id="19" name="Largura (cm)"/>
    <tableColumn id="20" name="Altura (cm)"/>
    <tableColumn id="21" name="Custo unitário (R$)"/>
    <tableColumn id="22" name="Preço de venda (R$)"/>
    <tableColumn id="23" name="Preço promocional (R$)"/>
    <tableColumn id="24" name="Estoque mínimo (un.)"/>
    <tableColumn id="25" name="Status do cadastro"/>
    <tableColumn id="26" name="Canal de venda"/>
    <tableColumn id="27" name="Data de criação"/>
    <tableColumn id="28" name="Data da última revisão"/>
    <tableColumn id="29" name="Responsável"/>
    <tableColumn id="30" name="Preço considerado (R$)"/>
    <tableColumn id="31" name="Margem bruta (%)"/>
    <tableColumn id="32" name="Completude (%)"/>
    <tableColumn id="33" name="Alertas"/>
  </tableColumns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table" Target="../tables/table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3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12" min="2" style="0" width="14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customFormat="false" ht="22.5" hidden="false" customHeight="true" outlineLevel="0" collapsed="false">
      <c r="A3" s="2" t="s">
        <v>1</v>
      </c>
      <c r="B3" s="2"/>
      <c r="C3" s="2" t="s">
        <v>2</v>
      </c>
      <c r="D3" s="2"/>
      <c r="E3" s="2" t="s">
        <v>3</v>
      </c>
      <c r="F3" s="2"/>
      <c r="G3" s="2" t="s">
        <v>4</v>
      </c>
      <c r="H3" s="2"/>
    </row>
    <row r="4" customFormat="false" ht="24.75" hidden="false" customHeight="true" outlineLevel="0" collapsed="false">
      <c r="A4" s="3" t="n">
        <f aca="false">COUNTIF('Cadastro de Produtos'!$A$5:$A$204,"&lt;&gt;")</f>
        <v>10</v>
      </c>
      <c r="B4" s="3"/>
      <c r="C4" s="3" t="n">
        <f aca="false">COUNTIF('Cadastro de Produtos'!$AF$5:$AF$204,"&gt;="&amp;Listas!$B$5)</f>
        <v>9</v>
      </c>
      <c r="D4" s="3"/>
      <c r="E4" s="3" t="n">
        <f aca="false">COUNTIFS('Cadastro de Produtos'!$A$5:$A$204,"&lt;&gt;",'Cadastro de Produtos'!$Y$5:$Y$204,"Pronto para publicar")+COUNTIFS('Cadastro de Produtos'!$A$5:$A$204,"&lt;&gt;",'Cadastro de Produtos'!$Y$5:$Y$204,"Publicado")</f>
        <v>8</v>
      </c>
      <c r="F4" s="3"/>
      <c r="G4" s="3" t="n">
        <f aca="false">COUNTIF('Cadastro de Produtos'!$AG$5:$AG$204,"?*")</f>
        <v>4</v>
      </c>
      <c r="H4" s="3"/>
    </row>
    <row r="5" customFormat="false" ht="24.75" hidden="false" customHeight="true" outlineLevel="0" collapsed="false">
      <c r="A5" s="4"/>
      <c r="B5" s="4"/>
      <c r="C5" s="4"/>
      <c r="D5" s="4"/>
      <c r="E5" s="4"/>
      <c r="F5" s="4"/>
      <c r="G5" s="4"/>
      <c r="H5" s="4"/>
    </row>
    <row r="7" customFormat="false" ht="22.5" hidden="false" customHeight="true" outlineLevel="0" collapsed="false">
      <c r="A7" s="2" t="s">
        <v>5</v>
      </c>
      <c r="B7" s="2"/>
      <c r="C7" s="2" t="s">
        <v>6</v>
      </c>
      <c r="D7" s="2"/>
      <c r="E7" s="2" t="s">
        <v>7</v>
      </c>
      <c r="F7" s="2"/>
      <c r="G7" s="2" t="s">
        <v>8</v>
      </c>
      <c r="H7" s="2"/>
    </row>
    <row r="8" customFormat="false" ht="24.75" hidden="false" customHeight="true" outlineLevel="0" collapsed="false">
      <c r="A8" s="5" t="n">
        <f aca="false">IFERROR(AVERAGE('Cadastro de Produtos'!$AE$5:$AE$204),"")</f>
        <v>0.511679793497063</v>
      </c>
      <c r="B8" s="5"/>
      <c r="C8" s="3" t="n">
        <f aca="false">COUNTIF('Cadastro de Produtos'!$AG$5:$AG$204,"*Revisão pendente*")</f>
        <v>1</v>
      </c>
      <c r="D8" s="3"/>
      <c r="E8" s="3" t="n">
        <f aca="false">COUNTIF('Cadastro de Produtos'!$AG$5:$AG$204,"*SKU pai obrigatório*")+COUNTIF('Cadastro de Produtos'!$AG$5:$AG$204,"*SKU pai não encontrado como Produto pai*")</f>
        <v>1</v>
      </c>
      <c r="F8" s="3"/>
      <c r="G8" s="3" t="n">
        <f aca="false">COUNTIF('Cadastro de Produtos'!$AG$5:$AG$204,"*SKU obrigatório*")</f>
        <v>0</v>
      </c>
      <c r="H8" s="3"/>
    </row>
    <row r="9" customFormat="false" ht="24.75" hidden="false" customHeight="true" outlineLevel="0" collapsed="false">
      <c r="A9" s="4"/>
      <c r="B9" s="4"/>
      <c r="C9" s="4"/>
      <c r="D9" s="4"/>
      <c r="E9" s="4"/>
      <c r="F9" s="4"/>
      <c r="G9" s="4"/>
      <c r="H9" s="4"/>
    </row>
    <row r="10" customFormat="false" ht="15" hidden="false" customHeight="false" outlineLevel="0" collapsed="false">
      <c r="A10" s="6" t="s">
        <v>9</v>
      </c>
      <c r="B10" s="7" t="n">
        <f aca="false">IF(COUNT('Cadastro de Produtos'!$AB$5:$AB$204)=0,"",MAX('Cadastro de Produtos'!$AB$5:$AB$204))</f>
        <v>46268</v>
      </c>
      <c r="C10" s="8"/>
    </row>
    <row r="30" customFormat="false" ht="15" hidden="false" customHeight="false" outlineLevel="0" collapsed="false">
      <c r="A30" s="6" t="s">
        <v>10</v>
      </c>
      <c r="B30" s="9" t="s">
        <v>11</v>
      </c>
      <c r="D30" s="6" t="s">
        <v>12</v>
      </c>
      <c r="E30" s="9" t="s">
        <v>11</v>
      </c>
    </row>
    <row r="31" customFormat="false" ht="15" hidden="false" customHeight="false" outlineLevel="0" collapsed="false">
      <c r="A31" s="10" t="s">
        <v>13</v>
      </c>
      <c r="B31" s="11" t="n">
        <f aca="false">COUNTIFS('Cadastro de Produtos'!$A$5:$A$204,"&lt;&gt;",'Cadastro de Produtos'!$Y$5:$Y$204,$A31)</f>
        <v>2</v>
      </c>
      <c r="D31" s="10" t="s">
        <v>14</v>
      </c>
      <c r="E31" s="11" t="n">
        <f aca="false">COUNTIF('Cadastro de Produtos'!$AF$5:$AF$204,1)</f>
        <v>9</v>
      </c>
    </row>
    <row r="32" customFormat="false" ht="15" hidden="false" customHeight="false" outlineLevel="0" collapsed="false">
      <c r="A32" s="12" t="s">
        <v>15</v>
      </c>
      <c r="B32" s="13" t="n">
        <f aca="false">COUNTIFS('Cadastro de Produtos'!$A$5:$A$204,"&lt;&gt;",'Cadastro de Produtos'!$Y$5:$Y$204,$A32)</f>
        <v>3</v>
      </c>
      <c r="D32" s="12" t="s">
        <v>16</v>
      </c>
      <c r="E32" s="13" t="n">
        <f aca="false">COUNTIFS('Cadastro de Produtos'!$AF$5:$AF$204,"&gt;=0.8",'Cadastro de Produtos'!$AF$5:$AF$204,"&lt;1")</f>
        <v>1</v>
      </c>
    </row>
    <row r="33" customFormat="false" ht="15" hidden="false" customHeight="false" outlineLevel="0" collapsed="false">
      <c r="A33" s="10" t="s">
        <v>17</v>
      </c>
      <c r="B33" s="11" t="n">
        <f aca="false">COUNTIFS('Cadastro de Produtos'!$A$5:$A$204,"&lt;&gt;",'Cadastro de Produtos'!$Y$5:$Y$204,$A33)</f>
        <v>5</v>
      </c>
      <c r="D33" s="10" t="s">
        <v>18</v>
      </c>
      <c r="E33" s="11" t="n">
        <f aca="false">COUNTIFS('Cadastro de Produtos'!$AF$5:$AF$204,"&gt;=0",'Cadastro de Produtos'!$AF$5:$AF$204,"&lt;0.8")</f>
        <v>0</v>
      </c>
    </row>
    <row r="34" customFormat="false" ht="15" hidden="false" customHeight="false" outlineLevel="0" collapsed="false">
      <c r="A34" s="12" t="s">
        <v>19</v>
      </c>
      <c r="B34" s="13" t="n">
        <f aca="false">COUNTIFS('Cadastro de Produtos'!$A$5:$A$204,"&lt;&gt;",'Cadastro de Produtos'!$Y$5:$Y$204,$A34)</f>
        <v>0</v>
      </c>
    </row>
  </sheetData>
  <mergeCells count="17">
    <mergeCell ref="A1:L1"/>
    <mergeCell ref="A3:B3"/>
    <mergeCell ref="C3:D3"/>
    <mergeCell ref="E3:F3"/>
    <mergeCell ref="G3:H3"/>
    <mergeCell ref="A4:B4"/>
    <mergeCell ref="C4:D4"/>
    <mergeCell ref="E4:F4"/>
    <mergeCell ref="G4:H4"/>
    <mergeCell ref="A7:B7"/>
    <mergeCell ref="C7:D7"/>
    <mergeCell ref="E7:F7"/>
    <mergeCell ref="G7:H7"/>
    <mergeCell ref="A8:B8"/>
    <mergeCell ref="C8:D8"/>
    <mergeCell ref="E8:F8"/>
    <mergeCell ref="G8:H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20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8"/>
    <col collapsed="false" customWidth="true" hidden="false" outlineLevel="0" max="3" min="3" style="0" width="22"/>
    <col collapsed="false" customWidth="true" hidden="false" outlineLevel="0" max="4" min="4" style="0" width="30"/>
    <col collapsed="false" customWidth="true" hidden="false" outlineLevel="0" max="5" min="5" style="0" width="42"/>
    <col collapsed="false" customWidth="true" hidden="false" outlineLevel="0" max="7" min="6" style="0" width="22"/>
    <col collapsed="false" customWidth="true" hidden="false" outlineLevel="0" max="9" min="8" style="0" width="20"/>
    <col collapsed="false" customWidth="true" hidden="false" outlineLevel="0" max="10" min="10" style="0" width="11"/>
    <col collapsed="false" customWidth="true" hidden="false" outlineLevel="0" max="12" min="11" style="0" width="18"/>
    <col collapsed="false" customWidth="true" hidden="false" outlineLevel="0" max="13" min="13" style="0" width="34"/>
    <col collapsed="false" customWidth="true" hidden="false" outlineLevel="0" max="15" min="14" style="0" width="14"/>
    <col collapsed="false" customWidth="true" hidden="false" outlineLevel="0" max="16" min="16" style="0" width="18"/>
    <col collapsed="false" customWidth="true" hidden="false" outlineLevel="0" max="18" min="17" style="0" width="16"/>
    <col collapsed="false" customWidth="true" hidden="false" outlineLevel="0" max="20" min="19" style="0" width="14"/>
    <col collapsed="false" customWidth="true" hidden="false" outlineLevel="0" max="22" min="21" style="0" width="17"/>
    <col collapsed="false" customWidth="true" hidden="false" outlineLevel="0" max="23" min="23" style="0" width="19"/>
    <col collapsed="false" customWidth="true" hidden="false" outlineLevel="0" max="24" min="24" style="0" width="17"/>
    <col collapsed="false" customWidth="true" hidden="false" outlineLevel="0" max="25" min="25" style="0" width="21"/>
    <col collapsed="false" customWidth="true" hidden="false" outlineLevel="0" max="26" min="26" style="0" width="17"/>
    <col collapsed="false" customWidth="true" hidden="false" outlineLevel="0" max="27" min="27" style="0" width="15"/>
    <col collapsed="false" customWidth="true" hidden="false" outlineLevel="0" max="28" min="28" style="0" width="18"/>
    <col collapsed="false" customWidth="true" hidden="false" outlineLevel="0" max="29" min="29" style="0" width="24"/>
    <col collapsed="false" customWidth="true" hidden="false" outlineLevel="0" max="30" min="30" style="0" width="19"/>
    <col collapsed="false" customWidth="true" hidden="false" outlineLevel="0" max="32" min="31" style="0" width="16"/>
    <col collapsed="false" customWidth="true" hidden="false" outlineLevel="0" max="33" min="33" style="0" width="55"/>
  </cols>
  <sheetData>
    <row r="1" customFormat="false" ht="27.75" hidden="false" customHeight="true" outlineLevel="0" collapsed="false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customFormat="false" ht="22.5" hidden="false" customHeight="true" outlineLevel="0" collapsed="false">
      <c r="A2" s="14" t="s">
        <v>21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</row>
    <row r="4" customFormat="false" ht="42" hidden="false" customHeight="true" outlineLevel="0" collapsed="false">
      <c r="A4" s="16" t="s">
        <v>22</v>
      </c>
      <c r="B4" s="16" t="s">
        <v>23</v>
      </c>
      <c r="C4" s="16" t="s">
        <v>24</v>
      </c>
      <c r="D4" s="16" t="s">
        <v>25</v>
      </c>
      <c r="E4" s="16" t="s">
        <v>26</v>
      </c>
      <c r="F4" s="16" t="s">
        <v>27</v>
      </c>
      <c r="G4" s="16" t="s">
        <v>28</v>
      </c>
      <c r="H4" s="16" t="s">
        <v>29</v>
      </c>
      <c r="I4" s="16" t="s">
        <v>30</v>
      </c>
      <c r="J4" s="16" t="s">
        <v>31</v>
      </c>
      <c r="K4" s="16" t="s">
        <v>32</v>
      </c>
      <c r="L4" s="16" t="s">
        <v>33</v>
      </c>
      <c r="M4" s="16" t="s">
        <v>34</v>
      </c>
      <c r="N4" s="16" t="s">
        <v>35</v>
      </c>
      <c r="O4" s="16" t="s">
        <v>36</v>
      </c>
      <c r="P4" s="16" t="s">
        <v>37</v>
      </c>
      <c r="Q4" s="16" t="s">
        <v>38</v>
      </c>
      <c r="R4" s="16" t="s">
        <v>39</v>
      </c>
      <c r="S4" s="16" t="s">
        <v>40</v>
      </c>
      <c r="T4" s="16" t="s">
        <v>41</v>
      </c>
      <c r="U4" s="16" t="s">
        <v>42</v>
      </c>
      <c r="V4" s="16" t="s">
        <v>43</v>
      </c>
      <c r="W4" s="16" t="s">
        <v>44</v>
      </c>
      <c r="X4" s="16" t="s">
        <v>45</v>
      </c>
      <c r="Y4" s="16" t="s">
        <v>10</v>
      </c>
      <c r="Z4" s="16" t="s">
        <v>46</v>
      </c>
      <c r="AA4" s="16" t="s">
        <v>47</v>
      </c>
      <c r="AB4" s="16" t="s">
        <v>48</v>
      </c>
      <c r="AC4" s="16" t="s">
        <v>49</v>
      </c>
      <c r="AD4" s="16" t="s">
        <v>50</v>
      </c>
      <c r="AE4" s="16" t="s">
        <v>51</v>
      </c>
      <c r="AF4" s="16" t="s">
        <v>52</v>
      </c>
      <c r="AG4" s="16" t="s">
        <v>53</v>
      </c>
    </row>
    <row r="5" customFormat="false" ht="30" hidden="false" customHeight="true" outlineLevel="0" collapsed="false">
      <c r="A5" s="17" t="s">
        <v>54</v>
      </c>
      <c r="B5" s="17" t="s">
        <v>55</v>
      </c>
      <c r="C5" s="17"/>
      <c r="D5" s="18" t="s">
        <v>56</v>
      </c>
      <c r="E5" s="18" t="s">
        <v>57</v>
      </c>
      <c r="F5" s="17"/>
      <c r="G5" s="17" t="s">
        <v>58</v>
      </c>
      <c r="H5" s="17" t="s">
        <v>59</v>
      </c>
      <c r="I5" s="17" t="s">
        <v>60</v>
      </c>
      <c r="J5" s="17" t="s">
        <v>61</v>
      </c>
      <c r="K5" s="19" t="s">
        <v>62</v>
      </c>
      <c r="L5" s="17" t="s">
        <v>63</v>
      </c>
      <c r="M5" s="18" t="s">
        <v>64</v>
      </c>
      <c r="N5" s="17" t="s">
        <v>65</v>
      </c>
      <c r="O5" s="17" t="s">
        <v>66</v>
      </c>
      <c r="P5" s="17" t="s">
        <v>67</v>
      </c>
      <c r="Q5" s="20" t="n">
        <v>0.32</v>
      </c>
      <c r="R5" s="20" t="n">
        <v>12</v>
      </c>
      <c r="S5" s="20" t="n">
        <v>9</v>
      </c>
      <c r="T5" s="20" t="n">
        <v>10</v>
      </c>
      <c r="U5" s="21" t="n">
        <v>18.5</v>
      </c>
      <c r="V5" s="21" t="n">
        <v>39.9</v>
      </c>
      <c r="W5" s="21" t="n">
        <v>34.9</v>
      </c>
      <c r="X5" s="22" t="n">
        <v>10</v>
      </c>
      <c r="Y5" s="23" t="s">
        <v>17</v>
      </c>
      <c r="Z5" s="23" t="s">
        <v>68</v>
      </c>
      <c r="AA5" s="24" t="n">
        <v>46063</v>
      </c>
      <c r="AB5" s="24" t="n">
        <v>46266</v>
      </c>
      <c r="AC5" s="23" t="s">
        <v>69</v>
      </c>
      <c r="AD5" s="25" t="n">
        <f aca="false">IF(COUNTA($A5:$AC5)=0,"",IF($B5="Produto pai","",IF(AND(ISNUMBER($W5),$W5&gt;0,ISNUMBER($V5),$W5&lt;$V5),$W5,IF(ISNUMBER($V5),$V5,""))))</f>
        <v>34.9</v>
      </c>
      <c r="AE5" s="26" t="n">
        <f aca="false">IF(OR($AD5="",NOT(ISNUMBER($U5)),$AD5&lt;=0),"",($AD5-$U5)/$AD5)</f>
        <v>0.469914040114613</v>
      </c>
      <c r="AF5" s="26" t="n">
        <f aca="false">IF(COUNTA($A5:$AC5)=0,"",(--($A5&lt;&gt;"")+--($B5&lt;&gt;"")+--($D5&lt;&gt;"")+--($E5&lt;&gt;"")+--($G5&lt;&gt;"")+--($H5&lt;&gt;"")+--($I5&lt;&gt;"")+--($J5&lt;&gt;"")+--($M5&lt;&gt;"")+--($Y5&lt;&gt;"")+--($AA5&lt;&gt;"")+--($AC5&lt;&gt;"")+IF(OR($B5="Produto simples",$B5="Variação"),--($Q5&gt;0)+--($R5&gt;0)+--($S5&gt;0)+--($T5&gt;0)+--($U5&gt;0)+--($V5&gt;0)+--($Z5&lt;&gt;""),0)+IF($B5="Variação",--($C5&lt;&gt;"")+--($F5&lt;&gt;"")+--(OR($N5&lt;&gt;"",$O5&lt;&gt;"")),0))/(12+IF(OR($B5="Produto simples",$B5="Variação"),7,0)+IF($B5="Variação",3,0)))</f>
        <v>1</v>
      </c>
      <c r="AG5" s="27" t="str">
        <f aca="true">IF(COUNTA($A5:$AC5)=0,"",_xlfn.TEXTJOIN(" | ",TRUE(),IF($A5="","SKU obrigatório",""),IF(AND($A5&lt;&gt;"",COUNTIF($A$5:$A$204,$A5)&gt;1),"SKU duplicado",""),IF($D5="","Nome obrigatório",""),IF(AND($B5="Variação",$C5=""),"SKU pai obrigatório",""),IF(AND($B5="Variação",$C5&lt;&gt;"",COUNTIFS($A$5:$A$204,$C5,$B$5:$B$204,"Produto pai")=0),"SKU pai não encontrado como Produto pai",""),IF(AND($B5&lt;&gt;"Variação",$C5&lt;&gt;""),"SKU pai indevido",""),IF(AND($K5&lt;&gt;"",COUNTIF($K$5:$K$204,$K5)&gt;1),"EAN/GTIN duplicado",""),IF(AND($K5&lt;&gt;"",NOT(AND(OR(LEN($K5)=8,LEN($K5)=12,LEN($K5)=13,LEN($K5)=14),IFERROR(ISNUMBER(1*$K5),FALSE())))),"EAN/GTIN com formato inválido",""),IF(AND($H5&lt;&gt;"",$I5&lt;&gt;"",COUNTIFS(Listas!$M$5:$M$34,$H5,Listas!$N$5:$N$34,$I5)=0),"Categoria/subcategoria incompatíveis",""),IF(AND(OR($B5="Produto simples",$B5="Variação"),$W5&lt;&gt;"",$V5&lt;&gt;"",$W5&gt;=$V5),"Preço promocional deve ser menor",""),IF(AND(OR($B5="Produto simples",$B5="Variação"),$AD5&lt;&gt;"",$U5&lt;&gt;"",$AD5&lt;=$U5),"Preço considerado não supera o custo",""),IF(AND(OR($B5="Produto simples",$B5="Variação"),OR($Q5&lt;=0,$R5&lt;=0,$S5&lt;=0,$T5&lt;=0)),"Peso ou dimensão ausente/inválida",""),IF(AND($B5="Variação",$F5=""),"Nome da variação obrigatório",""),IF(AND($B5="Variação",$N5="",$O5=""),"Informe cor ou tamanho",""),IF(AND($AA5&lt;&gt;"",$AB5&lt;&gt;"",$AB5&lt;$AA5),"Revisão anterior à criação",""),IF(OR($AB5="",IFERROR(TODAY()-$AB5&gt;Listas!$B$4,TRUE())),"Revisão pendente",""),IF(AND(ISNUMBER($AE5),$AE5&lt;Listas!$B$3),"Margem abaixo do limite",""),IF($AF5&lt;Listas!$B$5,"Cadastro abaixo da meta",""),IF(AND(OR($B5="Produto simples",$B5="Variação"),$Z5="Não definido"),"Canal de venda não definido","")))</f>
        <v/>
      </c>
    </row>
    <row r="6" customFormat="false" ht="30" hidden="false" customHeight="true" outlineLevel="0" collapsed="false">
      <c r="A6" s="17" t="s">
        <v>70</v>
      </c>
      <c r="B6" s="17" t="s">
        <v>71</v>
      </c>
      <c r="C6" s="17"/>
      <c r="D6" s="18" t="s">
        <v>72</v>
      </c>
      <c r="E6" s="18" t="s">
        <v>73</v>
      </c>
      <c r="F6" s="17"/>
      <c r="G6" s="17" t="s">
        <v>74</v>
      </c>
      <c r="H6" s="17" t="s">
        <v>75</v>
      </c>
      <c r="I6" s="17" t="s">
        <v>76</v>
      </c>
      <c r="J6" s="17" t="s">
        <v>61</v>
      </c>
      <c r="K6" s="19"/>
      <c r="L6" s="17" t="s">
        <v>77</v>
      </c>
      <c r="M6" s="18" t="s">
        <v>78</v>
      </c>
      <c r="N6" s="17"/>
      <c r="O6" s="17"/>
      <c r="P6" s="17" t="s">
        <v>79</v>
      </c>
      <c r="Q6" s="20"/>
      <c r="R6" s="20"/>
      <c r="S6" s="20"/>
      <c r="T6" s="20"/>
      <c r="U6" s="21"/>
      <c r="V6" s="21"/>
      <c r="W6" s="21"/>
      <c r="X6" s="22"/>
      <c r="Y6" s="23" t="s">
        <v>17</v>
      </c>
      <c r="Z6" s="23" t="s">
        <v>68</v>
      </c>
      <c r="AA6" s="24" t="n">
        <v>46086</v>
      </c>
      <c r="AB6" s="24" t="n">
        <v>46262</v>
      </c>
      <c r="AC6" s="23" t="s">
        <v>69</v>
      </c>
      <c r="AD6" s="25" t="str">
        <f aca="false">IF(COUNTA($A6:$AC6)=0,"",IF($B6="Produto pai","",IF(AND(ISNUMBER($W6),$W6&gt;0,ISNUMBER($V6),$W6&lt;$V6),$W6,IF(ISNUMBER($V6),$V6,""))))</f>
        <v/>
      </c>
      <c r="AE6" s="26" t="str">
        <f aca="false">IF(OR($AD6="",NOT(ISNUMBER($U6)),$AD6&lt;=0),"",($AD6-$U6)/$AD6)</f>
        <v/>
      </c>
      <c r="AF6" s="26" t="n">
        <f aca="false">IF(COUNTA($A6:$AC6)=0,"",(--($A6&lt;&gt;"")+--($B6&lt;&gt;"")+--($D6&lt;&gt;"")+--($E6&lt;&gt;"")+--($G6&lt;&gt;"")+--($H6&lt;&gt;"")+--($I6&lt;&gt;"")+--($J6&lt;&gt;"")+--($M6&lt;&gt;"")+--($Y6&lt;&gt;"")+--($AA6&lt;&gt;"")+--($AC6&lt;&gt;"")+IF(OR($B6="Produto simples",$B6="Variação"),--($Q6&gt;0)+--($R6&gt;0)+--($S6&gt;0)+--($T6&gt;0)+--($U6&gt;0)+--($V6&gt;0)+--($Z6&lt;&gt;""),0)+IF($B6="Variação",--($C6&lt;&gt;"")+--($F6&lt;&gt;"")+--(OR($N6&lt;&gt;"",$O6&lt;&gt;"")),0))/(12+IF(OR($B6="Produto simples",$B6="Variação"),7,0)+IF($B6="Variação",3,0)))</f>
        <v>1</v>
      </c>
      <c r="AG6" s="27" t="str">
        <f aca="true">IF(COUNTA($A6:$AC6)=0,"",_xlfn.TEXTJOIN(" | ",TRUE(),IF($A6="","SKU obrigatório",""),IF(AND($A6&lt;&gt;"",COUNTIF($A$5:$A$204,$A6)&gt;1),"SKU duplicado",""),IF($D6="","Nome obrigatório",""),IF(AND($B6="Variação",$C6=""),"SKU pai obrigatório",""),IF(AND($B6="Variação",$C6&lt;&gt;"",COUNTIFS($A$5:$A$204,$C6,$B$5:$B$204,"Produto pai")=0),"SKU pai não encontrado como Produto pai",""),IF(AND($B6&lt;&gt;"Variação",$C6&lt;&gt;""),"SKU pai indevido",""),IF(AND($K6&lt;&gt;"",COUNTIF($K$5:$K$204,$K6)&gt;1),"EAN/GTIN duplicado",""),IF(AND($K6&lt;&gt;"",NOT(AND(OR(LEN($K6)=8,LEN($K6)=12,LEN($K6)=13,LEN($K6)=14),IFERROR(ISNUMBER(1*$K6),FALSE())))),"EAN/GTIN com formato inválido",""),IF(AND($H6&lt;&gt;"",$I6&lt;&gt;"",COUNTIFS(Listas!$M$5:$M$34,$H6,Listas!$N$5:$N$34,$I6)=0),"Categoria/subcategoria incompatíveis",""),IF(AND(OR($B6="Produto simples",$B6="Variação"),$W6&lt;&gt;"",$V6&lt;&gt;"",$W6&gt;=$V6),"Preço promocional deve ser menor",""),IF(AND(OR($B6="Produto simples",$B6="Variação"),$AD6&lt;&gt;"",$U6&lt;&gt;"",$AD6&lt;=$U6),"Preço considerado não supera o custo",""),IF(AND(OR($B6="Produto simples",$B6="Variação"),OR($Q6&lt;=0,$R6&lt;=0,$S6&lt;=0,$T6&lt;=0)),"Peso ou dimensão ausente/inválida",""),IF(AND($B6="Variação",$F6=""),"Nome da variação obrigatório",""),IF(AND($B6="Variação",$N6="",$O6=""),"Informe cor ou tamanho",""),IF(AND($AA6&lt;&gt;"",$AB6&lt;&gt;"",$AB6&lt;$AA6),"Revisão anterior à criação",""),IF(OR($AB6="",IFERROR(TODAY()-$AB6&gt;Listas!$B$4,TRUE())),"Revisão pendente",""),IF(AND(ISNUMBER($AE6),$AE6&lt;Listas!$B$3),"Margem abaixo do limite",""),IF($AF6&lt;Listas!$B$5,"Cadastro abaixo da meta",""),IF(AND(OR($B6="Produto simples",$B6="Variação"),$Z6="Não definido"),"Canal de venda não definido","")))</f>
        <v/>
      </c>
    </row>
    <row r="7" customFormat="false" ht="30" hidden="false" customHeight="true" outlineLevel="0" collapsed="false">
      <c r="A7" s="17" t="s">
        <v>80</v>
      </c>
      <c r="B7" s="17" t="s">
        <v>81</v>
      </c>
      <c r="C7" s="17" t="s">
        <v>70</v>
      </c>
      <c r="D7" s="18" t="s">
        <v>72</v>
      </c>
      <c r="E7" s="18" t="s">
        <v>82</v>
      </c>
      <c r="F7" s="17" t="s">
        <v>83</v>
      </c>
      <c r="G7" s="17" t="s">
        <v>74</v>
      </c>
      <c r="H7" s="17" t="s">
        <v>75</v>
      </c>
      <c r="I7" s="17" t="s">
        <v>76</v>
      </c>
      <c r="J7" s="17" t="s">
        <v>61</v>
      </c>
      <c r="K7" s="19" t="s">
        <v>84</v>
      </c>
      <c r="L7" s="17" t="s">
        <v>85</v>
      </c>
      <c r="M7" s="18" t="s">
        <v>86</v>
      </c>
      <c r="N7" s="17" t="s">
        <v>65</v>
      </c>
      <c r="O7" s="17" t="s">
        <v>87</v>
      </c>
      <c r="P7" s="17" t="s">
        <v>79</v>
      </c>
      <c r="Q7" s="20" t="n">
        <v>0.18</v>
      </c>
      <c r="R7" s="20" t="n">
        <v>28</v>
      </c>
      <c r="S7" s="20" t="n">
        <v>20</v>
      </c>
      <c r="T7" s="20" t="n">
        <v>2</v>
      </c>
      <c r="U7" s="21" t="n">
        <v>24</v>
      </c>
      <c r="V7" s="21" t="n">
        <v>59.9</v>
      </c>
      <c r="W7" s="21"/>
      <c r="X7" s="22" t="n">
        <v>5</v>
      </c>
      <c r="Y7" s="23" t="s">
        <v>17</v>
      </c>
      <c r="Z7" s="23" t="s">
        <v>68</v>
      </c>
      <c r="AA7" s="24" t="n">
        <v>46087</v>
      </c>
      <c r="AB7" s="24" t="n">
        <v>46262</v>
      </c>
      <c r="AC7" s="23" t="s">
        <v>69</v>
      </c>
      <c r="AD7" s="25" t="n">
        <f aca="false">IF(COUNTA($A7:$AC7)=0,"",IF($B7="Produto pai","",IF(AND(ISNUMBER($W7),$W7&gt;0,ISNUMBER($V7),$W7&lt;$V7),$W7,IF(ISNUMBER($V7),$V7,""))))</f>
        <v>59.9</v>
      </c>
      <c r="AE7" s="26" t="n">
        <f aca="false">IF(OR($AD7="",NOT(ISNUMBER($U7)),$AD7&lt;=0),"",($AD7-$U7)/$AD7)</f>
        <v>0.599332220367279</v>
      </c>
      <c r="AF7" s="26" t="n">
        <f aca="false">IF(COUNTA($A7:$AC7)=0,"",(--($A7&lt;&gt;"")+--($B7&lt;&gt;"")+--($D7&lt;&gt;"")+--($E7&lt;&gt;"")+--($G7&lt;&gt;"")+--($H7&lt;&gt;"")+--($I7&lt;&gt;"")+--($J7&lt;&gt;"")+--($M7&lt;&gt;"")+--($Y7&lt;&gt;"")+--($AA7&lt;&gt;"")+--($AC7&lt;&gt;"")+IF(OR($B7="Produto simples",$B7="Variação"),--($Q7&gt;0)+--($R7&gt;0)+--($S7&gt;0)+--($T7&gt;0)+--($U7&gt;0)+--($V7&gt;0)+--($Z7&lt;&gt;""),0)+IF($B7="Variação",--($C7&lt;&gt;"")+--($F7&lt;&gt;"")+--(OR($N7&lt;&gt;"",$O7&lt;&gt;"")),0))/(12+IF(OR($B7="Produto simples",$B7="Variação"),7,0)+IF($B7="Variação",3,0)))</f>
        <v>1</v>
      </c>
      <c r="AG7" s="27" t="str">
        <f aca="true">IF(COUNTA($A7:$AC7)=0,"",_xlfn.TEXTJOIN(" | ",TRUE(),IF($A7="","SKU obrigatório",""),IF(AND($A7&lt;&gt;"",COUNTIF($A$5:$A$204,$A7)&gt;1),"SKU duplicado",""),IF($D7="","Nome obrigatório",""),IF(AND($B7="Variação",$C7=""),"SKU pai obrigatório",""),IF(AND($B7="Variação",$C7&lt;&gt;"",COUNTIFS($A$5:$A$204,$C7,$B$5:$B$204,"Produto pai")=0),"SKU pai não encontrado como Produto pai",""),IF(AND($B7&lt;&gt;"Variação",$C7&lt;&gt;""),"SKU pai indevido",""),IF(AND($K7&lt;&gt;"",COUNTIF($K$5:$K$204,$K7)&gt;1),"EAN/GTIN duplicado",""),IF(AND($K7&lt;&gt;"",NOT(AND(OR(LEN($K7)=8,LEN($K7)=12,LEN($K7)=13,LEN($K7)=14),IFERROR(ISNUMBER(1*$K7),FALSE())))),"EAN/GTIN com formato inválido",""),IF(AND($H7&lt;&gt;"",$I7&lt;&gt;"",COUNTIFS(Listas!$M$5:$M$34,$H7,Listas!$N$5:$N$34,$I7)=0),"Categoria/subcategoria incompatíveis",""),IF(AND(OR($B7="Produto simples",$B7="Variação"),$W7&lt;&gt;"",$V7&lt;&gt;"",$W7&gt;=$V7),"Preço promocional deve ser menor",""),IF(AND(OR($B7="Produto simples",$B7="Variação"),$AD7&lt;&gt;"",$U7&lt;&gt;"",$AD7&lt;=$U7),"Preço considerado não supera o custo",""),IF(AND(OR($B7="Produto simples",$B7="Variação"),OR($Q7&lt;=0,$R7&lt;=0,$S7&lt;=0,$T7&lt;=0)),"Peso ou dimensão ausente/inválida",""),IF(AND($B7="Variação",$F7=""),"Nome da variação obrigatório",""),IF(AND($B7="Variação",$N7="",$O7=""),"Informe cor ou tamanho",""),IF(AND($AA7&lt;&gt;"",$AB7&lt;&gt;"",$AB7&lt;$AA7),"Revisão anterior à criação",""),IF(OR($AB7="",IFERROR(TODAY()-$AB7&gt;Listas!$B$4,TRUE())),"Revisão pendente",""),IF(AND(ISNUMBER($AE7),$AE7&lt;Listas!$B$3),"Margem abaixo do limite",""),IF($AF7&lt;Listas!$B$5,"Cadastro abaixo da meta",""),IF(AND(OR($B7="Produto simples",$B7="Variação"),$Z7="Não definido"),"Canal de venda não definido","")))</f>
        <v/>
      </c>
    </row>
    <row r="8" customFormat="false" ht="30" hidden="false" customHeight="true" outlineLevel="0" collapsed="false">
      <c r="A8" s="17" t="s">
        <v>88</v>
      </c>
      <c r="B8" s="17" t="s">
        <v>81</v>
      </c>
      <c r="C8" s="17" t="s">
        <v>70</v>
      </c>
      <c r="D8" s="18" t="s">
        <v>72</v>
      </c>
      <c r="E8" s="18" t="s">
        <v>89</v>
      </c>
      <c r="F8" s="17" t="s">
        <v>90</v>
      </c>
      <c r="G8" s="17" t="s">
        <v>74</v>
      </c>
      <c r="H8" s="17" t="s">
        <v>75</v>
      </c>
      <c r="I8" s="17" t="s">
        <v>76</v>
      </c>
      <c r="J8" s="17" t="s">
        <v>61</v>
      </c>
      <c r="K8" s="19" t="s">
        <v>91</v>
      </c>
      <c r="L8" s="17" t="s">
        <v>92</v>
      </c>
      <c r="M8" s="18" t="s">
        <v>93</v>
      </c>
      <c r="N8" s="17" t="s">
        <v>65</v>
      </c>
      <c r="O8" s="17" t="s">
        <v>94</v>
      </c>
      <c r="P8" s="17" t="s">
        <v>79</v>
      </c>
      <c r="Q8" s="20" t="n">
        <v>0.19</v>
      </c>
      <c r="R8" s="20" t="n">
        <v>29</v>
      </c>
      <c r="S8" s="20" t="n">
        <v>21</v>
      </c>
      <c r="T8" s="20" t="n">
        <v>2</v>
      </c>
      <c r="U8" s="21" t="n">
        <v>48</v>
      </c>
      <c r="V8" s="21" t="n">
        <v>59.9</v>
      </c>
      <c r="W8" s="21"/>
      <c r="X8" s="22" t="n">
        <v>5</v>
      </c>
      <c r="Y8" s="23" t="s">
        <v>15</v>
      </c>
      <c r="Z8" s="23" t="s">
        <v>68</v>
      </c>
      <c r="AA8" s="24" t="n">
        <v>46087</v>
      </c>
      <c r="AB8" s="24" t="n">
        <v>46263</v>
      </c>
      <c r="AC8" s="23" t="s">
        <v>95</v>
      </c>
      <c r="AD8" s="25" t="n">
        <f aca="false">IF(COUNTA($A8:$AC8)=0,"",IF($B8="Produto pai","",IF(AND(ISNUMBER($W8),$W8&gt;0,ISNUMBER($V8),$W8&lt;$V8),$W8,IF(ISNUMBER($V8),$V8,""))))</f>
        <v>59.9</v>
      </c>
      <c r="AE8" s="26" t="n">
        <f aca="false">IF(OR($AD8="",NOT(ISNUMBER($U8)),$AD8&lt;=0),"",($AD8-$U8)/$AD8)</f>
        <v>0.198664440734558</v>
      </c>
      <c r="AF8" s="26" t="n">
        <f aca="false">IF(COUNTA($A8:$AC8)=0,"",(--($A8&lt;&gt;"")+--($B8&lt;&gt;"")+--($D8&lt;&gt;"")+--($E8&lt;&gt;"")+--($G8&lt;&gt;"")+--($H8&lt;&gt;"")+--($I8&lt;&gt;"")+--($J8&lt;&gt;"")+--($M8&lt;&gt;"")+--($Y8&lt;&gt;"")+--($AA8&lt;&gt;"")+--($AC8&lt;&gt;"")+IF(OR($B8="Produto simples",$B8="Variação"),--($Q8&gt;0)+--($R8&gt;0)+--($S8&gt;0)+--($T8&gt;0)+--($U8&gt;0)+--($V8&gt;0)+--($Z8&lt;&gt;""),0)+IF($B8="Variação",--($C8&lt;&gt;"")+--($F8&lt;&gt;"")+--(OR($N8&lt;&gt;"",$O8&lt;&gt;"")),0))/(12+IF(OR($B8="Produto simples",$B8="Variação"),7,0)+IF($B8="Variação",3,0)))</f>
        <v>1</v>
      </c>
      <c r="AG8" s="27" t="str">
        <f aca="true">IF(COUNTA($A8:$AC8)=0,"",_xlfn.TEXTJOIN(" | ",TRUE(),IF($A8="","SKU obrigatório",""),IF(AND($A8&lt;&gt;"",COUNTIF($A$5:$A$204,$A8)&gt;1),"SKU duplicado",""),IF($D8="","Nome obrigatório",""),IF(AND($B8="Variação",$C8=""),"SKU pai obrigatório",""),IF(AND($B8="Variação",$C8&lt;&gt;"",COUNTIFS($A$5:$A$204,$C8,$B$5:$B$204,"Produto pai")=0),"SKU pai não encontrado como Produto pai",""),IF(AND($B8&lt;&gt;"Variação",$C8&lt;&gt;""),"SKU pai indevido",""),IF(AND($K8&lt;&gt;"",COUNTIF($K$5:$K$204,$K8)&gt;1),"EAN/GTIN duplicado",""),IF(AND($K8&lt;&gt;"",NOT(AND(OR(LEN($K8)=8,LEN($K8)=12,LEN($K8)=13,LEN($K8)=14),IFERROR(ISNUMBER(1*$K8),FALSE())))),"EAN/GTIN com formato inválido",""),IF(AND($H8&lt;&gt;"",$I8&lt;&gt;"",COUNTIFS(Listas!$M$5:$M$34,$H8,Listas!$N$5:$N$34,$I8)=0),"Categoria/subcategoria incompatíveis",""),IF(AND(OR($B8="Produto simples",$B8="Variação"),$W8&lt;&gt;"",$V8&lt;&gt;"",$W8&gt;=$V8),"Preço promocional deve ser menor",""),IF(AND(OR($B8="Produto simples",$B8="Variação"),$AD8&lt;&gt;"",$U8&lt;&gt;"",$AD8&lt;=$U8),"Preço considerado não supera o custo",""),IF(AND(OR($B8="Produto simples",$B8="Variação"),OR($Q8&lt;=0,$R8&lt;=0,$S8&lt;=0,$T8&lt;=0)),"Peso ou dimensão ausente/inválida",""),IF(AND($B8="Variação",$F8=""),"Nome da variação obrigatório",""),IF(AND($B8="Variação",$N8="",$O8=""),"Informe cor ou tamanho",""),IF(AND($AA8&lt;&gt;"",$AB8&lt;&gt;"",$AB8&lt;$AA8),"Revisão anterior à criação",""),IF(OR($AB8="",IFERROR(TODAY()-$AB8&gt;Listas!$B$4,TRUE())),"Revisão pendente",""),IF(AND(ISNUMBER($AE8),$AE8&lt;Listas!$B$3),"Margem abaixo do limite",""),IF($AF8&lt;Listas!$B$5,"Cadastro abaixo da meta",""),IF(AND(OR($B8="Produto simples",$B8="Variação"),$Z8="Não definido"),"Canal de venda não definido","")))</f>
        <v>Margem abaixo do limite</v>
      </c>
    </row>
    <row r="9" customFormat="false" ht="30" hidden="false" customHeight="true" outlineLevel="0" collapsed="false">
      <c r="A9" s="17" t="s">
        <v>96</v>
      </c>
      <c r="B9" s="17" t="s">
        <v>55</v>
      </c>
      <c r="C9" s="17"/>
      <c r="D9" s="18" t="s">
        <v>97</v>
      </c>
      <c r="E9" s="18" t="s">
        <v>98</v>
      </c>
      <c r="F9" s="17"/>
      <c r="G9" s="17" t="s">
        <v>99</v>
      </c>
      <c r="H9" s="17" t="s">
        <v>59</v>
      </c>
      <c r="I9" s="17" t="s">
        <v>100</v>
      </c>
      <c r="J9" s="17" t="s">
        <v>61</v>
      </c>
      <c r="K9" s="19" t="s">
        <v>101</v>
      </c>
      <c r="L9" s="17" t="s">
        <v>102</v>
      </c>
      <c r="M9" s="18" t="s">
        <v>103</v>
      </c>
      <c r="N9" s="17" t="s">
        <v>104</v>
      </c>
      <c r="O9" s="17" t="s">
        <v>105</v>
      </c>
      <c r="P9" s="17" t="s">
        <v>106</v>
      </c>
      <c r="Q9" s="20" t="n">
        <v>0.85</v>
      </c>
      <c r="R9" s="20" t="n">
        <v>30</v>
      </c>
      <c r="S9" s="20" t="n">
        <v>20</v>
      </c>
      <c r="T9" s="20" t="n">
        <v>12</v>
      </c>
      <c r="U9" s="21" t="n">
        <v>35</v>
      </c>
      <c r="V9" s="21" t="n">
        <v>89.9</v>
      </c>
      <c r="W9" s="21" t="n">
        <v>79.9</v>
      </c>
      <c r="X9" s="22" t="n">
        <v>8</v>
      </c>
      <c r="Y9" s="23" t="s">
        <v>15</v>
      </c>
      <c r="Z9" s="23" t="s">
        <v>107</v>
      </c>
      <c r="AA9" s="24" t="n">
        <v>46127</v>
      </c>
      <c r="AB9" s="24" t="n">
        <v>46254</v>
      </c>
      <c r="AC9" s="23" t="s">
        <v>95</v>
      </c>
      <c r="AD9" s="25" t="n">
        <f aca="false">IF(COUNTA($A9:$AC9)=0,"",IF($B9="Produto pai","",IF(AND(ISNUMBER($W9),$W9&gt;0,ISNUMBER($V9),$W9&lt;$V9),$W9,IF(ISNUMBER($V9),$V9,""))))</f>
        <v>79.9</v>
      </c>
      <c r="AE9" s="26" t="n">
        <f aca="false">IF(OR($AD9="",NOT(ISNUMBER($U9)),$AD9&lt;=0),"",($AD9-$U9)/$AD9)</f>
        <v>0.561952440550688</v>
      </c>
      <c r="AF9" s="26" t="n">
        <f aca="false">IF(COUNTA($A9:$AC9)=0,"",(--($A9&lt;&gt;"")+--($B9&lt;&gt;"")+--($D9&lt;&gt;"")+--($E9&lt;&gt;"")+--($G9&lt;&gt;"")+--($H9&lt;&gt;"")+--($I9&lt;&gt;"")+--($J9&lt;&gt;"")+--($M9&lt;&gt;"")+--($Y9&lt;&gt;"")+--($AA9&lt;&gt;"")+--($AC9&lt;&gt;"")+IF(OR($B9="Produto simples",$B9="Variação"),--($Q9&gt;0)+--($R9&gt;0)+--($S9&gt;0)+--($T9&gt;0)+--($U9&gt;0)+--($V9&gt;0)+--($Z9&lt;&gt;""),0)+IF($B9="Variação",--($C9&lt;&gt;"")+--($F9&lt;&gt;"")+--(OR($N9&lt;&gt;"",$O9&lt;&gt;"")),0))/(12+IF(OR($B9="Produto simples",$B9="Variação"),7,0)+IF($B9="Variação",3,0)))</f>
        <v>1</v>
      </c>
      <c r="AG9" s="27" t="str">
        <f aca="true">IF(COUNTA($A9:$AC9)=0,"",_xlfn.TEXTJOIN(" | ",TRUE(),IF($A9="","SKU obrigatório",""),IF(AND($A9&lt;&gt;"",COUNTIF($A$5:$A$204,$A9)&gt;1),"SKU duplicado",""),IF($D9="","Nome obrigatório",""),IF(AND($B9="Variação",$C9=""),"SKU pai obrigatório",""),IF(AND($B9="Variação",$C9&lt;&gt;"",COUNTIFS($A$5:$A$204,$C9,$B$5:$B$204,"Produto pai")=0),"SKU pai não encontrado como Produto pai",""),IF(AND($B9&lt;&gt;"Variação",$C9&lt;&gt;""),"SKU pai indevido",""),IF(AND($K9&lt;&gt;"",COUNTIF($K$5:$K$204,$K9)&gt;1),"EAN/GTIN duplicado",""),IF(AND($K9&lt;&gt;"",NOT(AND(OR(LEN($K9)=8,LEN($K9)=12,LEN($K9)=13,LEN($K9)=14),IFERROR(ISNUMBER(1*$K9),FALSE())))),"EAN/GTIN com formato inválido",""),IF(AND($H9&lt;&gt;"",$I9&lt;&gt;"",COUNTIFS(Listas!$M$5:$M$34,$H9,Listas!$N$5:$N$34,$I9)=0),"Categoria/subcategoria incompatíveis",""),IF(AND(OR($B9="Produto simples",$B9="Variação"),$W9&lt;&gt;"",$V9&lt;&gt;"",$W9&gt;=$V9),"Preço promocional deve ser menor",""),IF(AND(OR($B9="Produto simples",$B9="Variação"),$AD9&lt;&gt;"",$U9&lt;&gt;"",$AD9&lt;=$U9),"Preço considerado não supera o custo",""),IF(AND(OR($B9="Produto simples",$B9="Variação"),OR($Q9&lt;=0,$R9&lt;=0,$S9&lt;=0,$T9&lt;=0)),"Peso ou dimensão ausente/inválida",""),IF(AND($B9="Variação",$F9=""),"Nome da variação obrigatório",""),IF(AND($B9="Variação",$N9="",$O9=""),"Informe cor ou tamanho",""),IF(AND($AA9&lt;&gt;"",$AB9&lt;&gt;"",$AB9&lt;$AA9),"Revisão anterior à criação",""),IF(OR($AB9="",IFERROR(TODAY()-$AB9&gt;Listas!$B$4,TRUE())),"Revisão pendente",""),IF(AND(ISNUMBER($AE9),$AE9&lt;Listas!$B$3),"Margem abaixo do limite",""),IF($AF9&lt;Listas!$B$5,"Cadastro abaixo da meta",""),IF(AND(OR($B9="Produto simples",$B9="Variação"),$Z9="Não definido"),"Canal de venda não definido","")))</f>
        <v/>
      </c>
    </row>
    <row r="10" customFormat="false" ht="30" hidden="false" customHeight="true" outlineLevel="0" collapsed="false">
      <c r="A10" s="17" t="s">
        <v>108</v>
      </c>
      <c r="B10" s="17" t="s">
        <v>55</v>
      </c>
      <c r="C10" s="17"/>
      <c r="D10" s="18" t="s">
        <v>109</v>
      </c>
      <c r="E10" s="18" t="s">
        <v>110</v>
      </c>
      <c r="F10" s="17"/>
      <c r="G10" s="17" t="s">
        <v>111</v>
      </c>
      <c r="H10" s="17" t="s">
        <v>112</v>
      </c>
      <c r="I10" s="17" t="s">
        <v>113</v>
      </c>
      <c r="J10" s="17" t="s">
        <v>61</v>
      </c>
      <c r="K10" s="19" t="s">
        <v>114</v>
      </c>
      <c r="L10" s="17" t="s">
        <v>115</v>
      </c>
      <c r="M10" s="18"/>
      <c r="N10" s="17" t="s">
        <v>116</v>
      </c>
      <c r="O10" s="17" t="s">
        <v>105</v>
      </c>
      <c r="P10" s="17" t="s">
        <v>117</v>
      </c>
      <c r="Q10" s="20" t="n">
        <v>0.4</v>
      </c>
      <c r="R10" s="20" t="n">
        <v>18</v>
      </c>
      <c r="S10" s="20" t="n">
        <v>12</v>
      </c>
      <c r="T10" s="20" t="n">
        <v>12</v>
      </c>
      <c r="U10" s="21" t="n">
        <v>45</v>
      </c>
      <c r="V10" s="21" t="n">
        <v>99.9</v>
      </c>
      <c r="W10" s="21"/>
      <c r="X10" s="22" t="n">
        <v>6</v>
      </c>
      <c r="Y10" s="23" t="s">
        <v>13</v>
      </c>
      <c r="Z10" s="23" t="s">
        <v>118</v>
      </c>
      <c r="AA10" s="24" t="n">
        <v>46032</v>
      </c>
      <c r="AB10" s="24" t="n">
        <v>46032</v>
      </c>
      <c r="AC10" s="23" t="s">
        <v>95</v>
      </c>
      <c r="AD10" s="25" t="n">
        <f aca="false">IF(COUNTA($A10:$AC10)=0,"",IF($B10="Produto pai","",IF(AND(ISNUMBER($W10),$W10&gt;0,ISNUMBER($V10),$W10&lt;$V10),$W10,IF(ISNUMBER($V10),$V10,""))))</f>
        <v>99.9</v>
      </c>
      <c r="AE10" s="26" t="n">
        <f aca="false">IF(OR($AD10="",NOT(ISNUMBER($U10)),$AD10&lt;=0),"",($AD10-$U10)/$AD10)</f>
        <v>0.54954954954955</v>
      </c>
      <c r="AF10" s="26" t="n">
        <f aca="false">IF(COUNTA($A10:$AC10)=0,"",(--($A10&lt;&gt;"")+--($B10&lt;&gt;"")+--($D10&lt;&gt;"")+--($E10&lt;&gt;"")+--($G10&lt;&gt;"")+--($H10&lt;&gt;"")+--($I10&lt;&gt;"")+--($J10&lt;&gt;"")+--($M10&lt;&gt;"")+--($Y10&lt;&gt;"")+--($AA10&lt;&gt;"")+--($AC10&lt;&gt;"")+IF(OR($B10="Produto simples",$B10="Variação"),--($Q10&gt;0)+--($R10&gt;0)+--($S10&gt;0)+--($T10&gt;0)+--($U10&gt;0)+--($V10&gt;0)+--($Z10&lt;&gt;""),0)+IF($B10="Variação",--($C10&lt;&gt;"")+--($F10&lt;&gt;"")+--(OR($N10&lt;&gt;"",$O10&lt;&gt;"")),0))/(12+IF(OR($B10="Produto simples",$B10="Variação"),7,0)+IF($B10="Variação",3,0)))</f>
        <v>0.947368421052632</v>
      </c>
      <c r="AG10" s="27" t="str">
        <f aca="true">IF(COUNTA($A10:$AC10)=0,"",_xlfn.TEXTJOIN(" | ",TRUE(),IF($A10="","SKU obrigatório",""),IF(AND($A10&lt;&gt;"",COUNTIF($A$5:$A$204,$A10)&gt;1),"SKU duplicado",""),IF($D10="","Nome obrigatório",""),IF(AND($B10="Variação",$C10=""),"SKU pai obrigatório",""),IF(AND($B10="Variação",$C10&lt;&gt;"",COUNTIFS($A$5:$A$204,$C10,$B$5:$B$204,"Produto pai")=0),"SKU pai não encontrado como Produto pai",""),IF(AND($B10&lt;&gt;"Variação",$C10&lt;&gt;""),"SKU pai indevido",""),IF(AND($K10&lt;&gt;"",COUNTIF($K$5:$K$204,$K10)&gt;1),"EAN/GTIN duplicado",""),IF(AND($K10&lt;&gt;"",NOT(AND(OR(LEN($K10)=8,LEN($K10)=12,LEN($K10)=13,LEN($K10)=14),IFERROR(ISNUMBER(1*$K10),FALSE())))),"EAN/GTIN com formato inválido",""),IF(AND($H10&lt;&gt;"",$I10&lt;&gt;"",COUNTIFS(Listas!$M$5:$M$34,$H10,Listas!$N$5:$N$34,$I10)=0),"Categoria/subcategoria incompatíveis",""),IF(AND(OR($B10="Produto simples",$B10="Variação"),$W10&lt;&gt;"",$V10&lt;&gt;"",$W10&gt;=$V10),"Preço promocional deve ser menor",""),IF(AND(OR($B10="Produto simples",$B10="Variação"),$AD10&lt;&gt;"",$U10&lt;&gt;"",$AD10&lt;=$U10),"Preço considerado não supera o custo",""),IF(AND(OR($B10="Produto simples",$B10="Variação"),OR($Q10&lt;=0,$R10&lt;=0,$S10&lt;=0,$T10&lt;=0)),"Peso ou dimensão ausente/inválida",""),IF(AND($B10="Variação",$F10=""),"Nome da variação obrigatório",""),IF(AND($B10="Variação",$N10="",$O10=""),"Informe cor ou tamanho",""),IF(AND($AA10&lt;&gt;"",$AB10&lt;&gt;"",$AB10&lt;$AA10),"Revisão anterior à criação",""),IF(OR($AB10="",IFERROR(TODAY()-$AB10&gt;Listas!$B$4,TRUE())),"Revisão pendente",""),IF(AND(ISNUMBER($AE10),$AE10&lt;Listas!$B$3),"Margem abaixo do limite",""),IF($AF10&lt;Listas!$B$5,"Cadastro abaixo da meta",""),IF(AND(OR($B10="Produto simples",$B10="Variação"),$Z10="Não definido"),"Canal de venda não definido","")))</f>
        <v>Revisão pendente | Cadastro abaixo da meta</v>
      </c>
    </row>
    <row r="11" customFormat="false" ht="30" hidden="false" customHeight="true" outlineLevel="0" collapsed="false">
      <c r="A11" s="17" t="s">
        <v>119</v>
      </c>
      <c r="B11" s="17" t="s">
        <v>71</v>
      </c>
      <c r="C11" s="17"/>
      <c r="D11" s="18" t="s">
        <v>120</v>
      </c>
      <c r="E11" s="18" t="s">
        <v>121</v>
      </c>
      <c r="F11" s="17"/>
      <c r="G11" s="17" t="s">
        <v>122</v>
      </c>
      <c r="H11" s="17" t="s">
        <v>75</v>
      </c>
      <c r="I11" s="17" t="s">
        <v>123</v>
      </c>
      <c r="J11" s="17" t="s">
        <v>61</v>
      </c>
      <c r="K11" s="19"/>
      <c r="L11" s="17" t="s">
        <v>124</v>
      </c>
      <c r="M11" s="18" t="s">
        <v>125</v>
      </c>
      <c r="N11" s="17"/>
      <c r="O11" s="17"/>
      <c r="P11" s="17" t="s">
        <v>126</v>
      </c>
      <c r="Q11" s="20"/>
      <c r="R11" s="20"/>
      <c r="S11" s="20"/>
      <c r="T11" s="20"/>
      <c r="U11" s="21"/>
      <c r="V11" s="21"/>
      <c r="W11" s="21"/>
      <c r="X11" s="22"/>
      <c r="Y11" s="23" t="s">
        <v>17</v>
      </c>
      <c r="Z11" s="23" t="s">
        <v>68</v>
      </c>
      <c r="AA11" s="24" t="n">
        <v>46154</v>
      </c>
      <c r="AB11" s="24" t="n">
        <v>46264</v>
      </c>
      <c r="AC11" s="23" t="s">
        <v>127</v>
      </c>
      <c r="AD11" s="25" t="str">
        <f aca="false">IF(COUNTA($A11:$AC11)=0,"",IF($B11="Produto pai","",IF(AND(ISNUMBER($W11),$W11&gt;0,ISNUMBER($V11),$W11&lt;$V11),$W11,IF(ISNUMBER($V11),$V11,""))))</f>
        <v/>
      </c>
      <c r="AE11" s="26" t="str">
        <f aca="false">IF(OR($AD11="",NOT(ISNUMBER($U11)),$AD11&lt;=0),"",($AD11-$U11)/$AD11)</f>
        <v/>
      </c>
      <c r="AF11" s="26" t="n">
        <f aca="false">IF(COUNTA($A11:$AC11)=0,"",(--($A11&lt;&gt;"")+--($B11&lt;&gt;"")+--($D11&lt;&gt;"")+--($E11&lt;&gt;"")+--($G11&lt;&gt;"")+--($H11&lt;&gt;"")+--($I11&lt;&gt;"")+--($J11&lt;&gt;"")+--($M11&lt;&gt;"")+--($Y11&lt;&gt;"")+--($AA11&lt;&gt;"")+--($AC11&lt;&gt;"")+IF(OR($B11="Produto simples",$B11="Variação"),--($Q11&gt;0)+--($R11&gt;0)+--($S11&gt;0)+--($T11&gt;0)+--($U11&gt;0)+--($V11&gt;0)+--($Z11&lt;&gt;""),0)+IF($B11="Variação",--($C11&lt;&gt;"")+--($F11&lt;&gt;"")+--(OR($N11&lt;&gt;"",$O11&lt;&gt;"")),0))/(12+IF(OR($B11="Produto simples",$B11="Variação"),7,0)+IF($B11="Variação",3,0)))</f>
        <v>1</v>
      </c>
      <c r="AG11" s="27" t="str">
        <f aca="true">IF(COUNTA($A11:$AC11)=0,"",_xlfn.TEXTJOIN(" | ",TRUE(),IF($A11="","SKU obrigatório",""),IF(AND($A11&lt;&gt;"",COUNTIF($A$5:$A$204,$A11)&gt;1),"SKU duplicado",""),IF($D11="","Nome obrigatório",""),IF(AND($B11="Variação",$C11=""),"SKU pai obrigatório",""),IF(AND($B11="Variação",$C11&lt;&gt;"",COUNTIFS($A$5:$A$204,$C11,$B$5:$B$204,"Produto pai")=0),"SKU pai não encontrado como Produto pai",""),IF(AND($B11&lt;&gt;"Variação",$C11&lt;&gt;""),"SKU pai indevido",""),IF(AND($K11&lt;&gt;"",COUNTIF($K$5:$K$204,$K11)&gt;1),"EAN/GTIN duplicado",""),IF(AND($K11&lt;&gt;"",NOT(AND(OR(LEN($K11)=8,LEN($K11)=12,LEN($K11)=13,LEN($K11)=14),IFERROR(ISNUMBER(1*$K11),FALSE())))),"EAN/GTIN com formato inválido",""),IF(AND($H11&lt;&gt;"",$I11&lt;&gt;"",COUNTIFS(Listas!$M$5:$M$34,$H11,Listas!$N$5:$N$34,$I11)=0),"Categoria/subcategoria incompatíveis",""),IF(AND(OR($B11="Produto simples",$B11="Variação"),$W11&lt;&gt;"",$V11&lt;&gt;"",$W11&gt;=$V11),"Preço promocional deve ser menor",""),IF(AND(OR($B11="Produto simples",$B11="Variação"),$AD11&lt;&gt;"",$U11&lt;&gt;"",$AD11&lt;=$U11),"Preço considerado não supera o custo",""),IF(AND(OR($B11="Produto simples",$B11="Variação"),OR($Q11&lt;=0,$R11&lt;=0,$S11&lt;=0,$T11&lt;=0)),"Peso ou dimensão ausente/inválida",""),IF(AND($B11="Variação",$F11=""),"Nome da variação obrigatório",""),IF(AND($B11="Variação",$N11="",$O11=""),"Informe cor ou tamanho",""),IF(AND($AA11&lt;&gt;"",$AB11&lt;&gt;"",$AB11&lt;$AA11),"Revisão anterior à criação",""),IF(OR($AB11="",IFERROR(TODAY()-$AB11&gt;Listas!$B$4,TRUE())),"Revisão pendente",""),IF(AND(ISNUMBER($AE11),$AE11&lt;Listas!$B$3),"Margem abaixo do limite",""),IF($AF11&lt;Listas!$B$5,"Cadastro abaixo da meta",""),IF(AND(OR($B11="Produto simples",$B11="Variação"),$Z11="Não definido"),"Canal de venda não definido","")))</f>
        <v/>
      </c>
    </row>
    <row r="12" customFormat="false" ht="30" hidden="false" customHeight="true" outlineLevel="0" collapsed="false">
      <c r="A12" s="17" t="s">
        <v>128</v>
      </c>
      <c r="B12" s="17" t="s">
        <v>81</v>
      </c>
      <c r="C12" s="17" t="s">
        <v>119</v>
      </c>
      <c r="D12" s="18" t="s">
        <v>120</v>
      </c>
      <c r="E12" s="18" t="s">
        <v>129</v>
      </c>
      <c r="F12" s="17" t="s">
        <v>65</v>
      </c>
      <c r="G12" s="17" t="s">
        <v>122</v>
      </c>
      <c r="H12" s="17" t="s">
        <v>75</v>
      </c>
      <c r="I12" s="17" t="s">
        <v>123</v>
      </c>
      <c r="J12" s="17" t="s">
        <v>61</v>
      </c>
      <c r="K12" s="19" t="s">
        <v>130</v>
      </c>
      <c r="L12" s="17" t="s">
        <v>131</v>
      </c>
      <c r="M12" s="18" t="s">
        <v>132</v>
      </c>
      <c r="N12" s="17" t="s">
        <v>65</v>
      </c>
      <c r="O12" s="17" t="s">
        <v>105</v>
      </c>
      <c r="P12" s="17" t="s">
        <v>126</v>
      </c>
      <c r="Q12" s="20" t="n">
        <v>0.45</v>
      </c>
      <c r="R12" s="20" t="n">
        <v>38</v>
      </c>
      <c r="S12" s="20" t="n">
        <v>12</v>
      </c>
      <c r="T12" s="20" t="n">
        <v>30</v>
      </c>
      <c r="U12" s="21" t="n">
        <v>32</v>
      </c>
      <c r="V12" s="21" t="n">
        <v>79.9</v>
      </c>
      <c r="W12" s="21" t="n">
        <v>69.9</v>
      </c>
      <c r="X12" s="22" t="n">
        <v>4</v>
      </c>
      <c r="Y12" s="23" t="s">
        <v>17</v>
      </c>
      <c r="Z12" s="23" t="s">
        <v>68</v>
      </c>
      <c r="AA12" s="24" t="n">
        <v>46155</v>
      </c>
      <c r="AB12" s="24" t="n">
        <v>46264</v>
      </c>
      <c r="AC12" s="23" t="s">
        <v>127</v>
      </c>
      <c r="AD12" s="25" t="n">
        <f aca="false">IF(COUNTA($A12:$AC12)=0,"",IF($B12="Produto pai","",IF(AND(ISNUMBER($W12),$W12&gt;0,ISNUMBER($V12),$W12&lt;$V12),$W12,IF(ISNUMBER($V12),$V12,""))))</f>
        <v>69.9</v>
      </c>
      <c r="AE12" s="26" t="n">
        <f aca="false">IF(OR($AD12="",NOT(ISNUMBER($U12)),$AD12&lt;=0),"",($AD12-$U12)/$AD12)</f>
        <v>0.542203147353362</v>
      </c>
      <c r="AF12" s="26" t="n">
        <f aca="false">IF(COUNTA($A12:$AC12)=0,"",(--($A12&lt;&gt;"")+--($B12&lt;&gt;"")+--($D12&lt;&gt;"")+--($E12&lt;&gt;"")+--($G12&lt;&gt;"")+--($H12&lt;&gt;"")+--($I12&lt;&gt;"")+--($J12&lt;&gt;"")+--($M12&lt;&gt;"")+--($Y12&lt;&gt;"")+--($AA12&lt;&gt;"")+--($AC12&lt;&gt;"")+IF(OR($B12="Produto simples",$B12="Variação"),--($Q12&gt;0)+--($R12&gt;0)+--($S12&gt;0)+--($T12&gt;0)+--($U12&gt;0)+--($V12&gt;0)+--($Z12&lt;&gt;""),0)+IF($B12="Variação",--($C12&lt;&gt;"")+--($F12&lt;&gt;"")+--(OR($N12&lt;&gt;"",$O12&lt;&gt;"")),0))/(12+IF(OR($B12="Produto simples",$B12="Variação"),7,0)+IF($B12="Variação",3,0)))</f>
        <v>1</v>
      </c>
      <c r="AG12" s="27" t="str">
        <f aca="true">IF(COUNTA($A12:$AC12)=0,"",_xlfn.TEXTJOIN(" | ",TRUE(),IF($A12="","SKU obrigatório",""),IF(AND($A12&lt;&gt;"",COUNTIF($A$5:$A$204,$A12)&gt;1),"SKU duplicado",""),IF($D12="","Nome obrigatório",""),IF(AND($B12="Variação",$C12=""),"SKU pai obrigatório",""),IF(AND($B12="Variação",$C12&lt;&gt;"",COUNTIFS($A$5:$A$204,$C12,$B$5:$B$204,"Produto pai")=0),"SKU pai não encontrado como Produto pai",""),IF(AND($B12&lt;&gt;"Variação",$C12&lt;&gt;""),"SKU pai indevido",""),IF(AND($K12&lt;&gt;"",COUNTIF($K$5:$K$204,$K12)&gt;1),"EAN/GTIN duplicado",""),IF(AND($K12&lt;&gt;"",NOT(AND(OR(LEN($K12)=8,LEN($K12)=12,LEN($K12)=13,LEN($K12)=14),IFERROR(ISNUMBER(1*$K12),FALSE())))),"EAN/GTIN com formato inválido",""),IF(AND($H12&lt;&gt;"",$I12&lt;&gt;"",COUNTIFS(Listas!$M$5:$M$34,$H12,Listas!$N$5:$N$34,$I12)=0),"Categoria/subcategoria incompatíveis",""),IF(AND(OR($B12="Produto simples",$B12="Variação"),$W12&lt;&gt;"",$V12&lt;&gt;"",$W12&gt;=$V12),"Preço promocional deve ser menor",""),IF(AND(OR($B12="Produto simples",$B12="Variação"),$AD12&lt;&gt;"",$U12&lt;&gt;"",$AD12&lt;=$U12),"Preço considerado não supera o custo",""),IF(AND(OR($B12="Produto simples",$B12="Variação"),OR($Q12&lt;=0,$R12&lt;=0,$S12&lt;=0,$T12&lt;=0)),"Peso ou dimensão ausente/inválida",""),IF(AND($B12="Variação",$F12=""),"Nome da variação obrigatório",""),IF(AND($B12="Variação",$N12="",$O12=""),"Informe cor ou tamanho",""),IF(AND($AA12&lt;&gt;"",$AB12&lt;&gt;"",$AB12&lt;$AA12),"Revisão anterior à criação",""),IF(OR($AB12="",IFERROR(TODAY()-$AB12&gt;Listas!$B$4,TRUE())),"Revisão pendente",""),IF(AND(ISNUMBER($AE12),$AE12&lt;Listas!$B$3),"Margem abaixo do limite",""),IF($AF12&lt;Listas!$B$5,"Cadastro abaixo da meta",""),IF(AND(OR($B12="Produto simples",$B12="Variação"),$Z12="Não definido"),"Canal de venda não definido","")))</f>
        <v/>
      </c>
    </row>
    <row r="13" customFormat="false" ht="30" hidden="false" customHeight="true" outlineLevel="0" collapsed="false">
      <c r="A13" s="17" t="s">
        <v>133</v>
      </c>
      <c r="B13" s="17" t="s">
        <v>81</v>
      </c>
      <c r="C13" s="17" t="s">
        <v>134</v>
      </c>
      <c r="D13" s="18" t="s">
        <v>120</v>
      </c>
      <c r="E13" s="18" t="s">
        <v>135</v>
      </c>
      <c r="F13" s="17" t="s">
        <v>136</v>
      </c>
      <c r="G13" s="17" t="s">
        <v>122</v>
      </c>
      <c r="H13" s="17" t="s">
        <v>75</v>
      </c>
      <c r="I13" s="17" t="s">
        <v>123</v>
      </c>
      <c r="J13" s="17" t="s">
        <v>61</v>
      </c>
      <c r="K13" s="19" t="s">
        <v>137</v>
      </c>
      <c r="L13" s="17" t="s">
        <v>138</v>
      </c>
      <c r="M13" s="18" t="s">
        <v>139</v>
      </c>
      <c r="N13" s="17" t="s">
        <v>136</v>
      </c>
      <c r="O13" s="17" t="s">
        <v>105</v>
      </c>
      <c r="P13" s="17" t="s">
        <v>126</v>
      </c>
      <c r="Q13" s="20" t="n">
        <v>0.46</v>
      </c>
      <c r="R13" s="20" t="n">
        <v>38</v>
      </c>
      <c r="S13" s="20" t="n">
        <v>12</v>
      </c>
      <c r="T13" s="20" t="n">
        <v>30</v>
      </c>
      <c r="U13" s="21" t="n">
        <v>33</v>
      </c>
      <c r="V13" s="21" t="n">
        <v>82.9</v>
      </c>
      <c r="W13" s="21"/>
      <c r="X13" s="22" t="n">
        <v>4</v>
      </c>
      <c r="Y13" s="23" t="s">
        <v>13</v>
      </c>
      <c r="Z13" s="23" t="s">
        <v>118</v>
      </c>
      <c r="AA13" s="24" t="n">
        <v>46266</v>
      </c>
      <c r="AB13" s="24" t="n">
        <v>46267</v>
      </c>
      <c r="AC13" s="23" t="s">
        <v>95</v>
      </c>
      <c r="AD13" s="25" t="n">
        <f aca="false">IF(COUNTA($A13:$AC13)=0,"",IF($B13="Produto pai","",IF(AND(ISNUMBER($W13),$W13&gt;0,ISNUMBER($V13),$W13&lt;$V13),$W13,IF(ISNUMBER($V13),$V13,""))))</f>
        <v>82.9</v>
      </c>
      <c r="AE13" s="26" t="n">
        <f aca="false">IF(OR($AD13="",NOT(ISNUMBER($U13)),$AD13&lt;=0),"",($AD13-$U13)/$AD13)</f>
        <v>0.601930036188179</v>
      </c>
      <c r="AF13" s="26" t="n">
        <f aca="false">IF(COUNTA($A13:$AC13)=0,"",(--($A13&lt;&gt;"")+--($B13&lt;&gt;"")+--($D13&lt;&gt;"")+--($E13&lt;&gt;"")+--($G13&lt;&gt;"")+--($H13&lt;&gt;"")+--($I13&lt;&gt;"")+--($J13&lt;&gt;"")+--($M13&lt;&gt;"")+--($Y13&lt;&gt;"")+--($AA13&lt;&gt;"")+--($AC13&lt;&gt;"")+IF(OR($B13="Produto simples",$B13="Variação"),--($Q13&gt;0)+--($R13&gt;0)+--($S13&gt;0)+--($T13&gt;0)+--($U13&gt;0)+--($V13&gt;0)+--($Z13&lt;&gt;""),0)+IF($B13="Variação",--($C13&lt;&gt;"")+--($F13&lt;&gt;"")+--(OR($N13&lt;&gt;"",$O13&lt;&gt;"")),0))/(12+IF(OR($B13="Produto simples",$B13="Variação"),7,0)+IF($B13="Variação",3,0)))</f>
        <v>1</v>
      </c>
      <c r="AG13" s="27" t="str">
        <f aca="true">IF(COUNTA($A13:$AC13)=0,"",_xlfn.TEXTJOIN(" | ",TRUE(),IF($A13="","SKU obrigatório",""),IF(AND($A13&lt;&gt;"",COUNTIF($A$5:$A$204,$A13)&gt;1),"SKU duplicado",""),IF($D13="","Nome obrigatório",""),IF(AND($B13="Variação",$C13=""),"SKU pai obrigatório",""),IF(AND($B13="Variação",$C13&lt;&gt;"",COUNTIFS($A$5:$A$204,$C13,$B$5:$B$204,"Produto pai")=0),"SKU pai não encontrado como Produto pai",""),IF(AND($B13&lt;&gt;"Variação",$C13&lt;&gt;""),"SKU pai indevido",""),IF(AND($K13&lt;&gt;"",COUNTIF($K$5:$K$204,$K13)&gt;1),"EAN/GTIN duplicado",""),IF(AND($K13&lt;&gt;"",NOT(AND(OR(LEN($K13)=8,LEN($K13)=12,LEN($K13)=13,LEN($K13)=14),IFERROR(ISNUMBER(1*$K13),FALSE())))),"EAN/GTIN com formato inválido",""),IF(AND($H13&lt;&gt;"",$I13&lt;&gt;"",COUNTIFS(Listas!$M$5:$M$34,$H13,Listas!$N$5:$N$34,$I13)=0),"Categoria/subcategoria incompatíveis",""),IF(AND(OR($B13="Produto simples",$B13="Variação"),$W13&lt;&gt;"",$V13&lt;&gt;"",$W13&gt;=$V13),"Preço promocional deve ser menor",""),IF(AND(OR($B13="Produto simples",$B13="Variação"),$AD13&lt;&gt;"",$U13&lt;&gt;"",$AD13&lt;=$U13),"Preço considerado não supera o custo",""),IF(AND(OR($B13="Produto simples",$B13="Variação"),OR($Q13&lt;=0,$R13&lt;=0,$S13&lt;=0,$T13&lt;=0)),"Peso ou dimensão ausente/inválida",""),IF(AND($B13="Variação",$F13=""),"Nome da variação obrigatório",""),IF(AND($B13="Variação",$N13="",$O13=""),"Informe cor ou tamanho",""),IF(AND($AA13&lt;&gt;"",$AB13&lt;&gt;"",$AB13&lt;$AA13),"Revisão anterior à criação",""),IF(OR($AB13="",IFERROR(TODAY()-$AB13&gt;Listas!$B$4,TRUE())),"Revisão pendente",""),IF(AND(ISNUMBER($AE13),$AE13&lt;Listas!$B$3),"Margem abaixo do limite",""),IF($AF13&lt;Listas!$B$5,"Cadastro abaixo da meta",""),IF(AND(OR($B13="Produto simples",$B13="Variação"),$Z13="Não definido"),"Canal de venda não definido","")))</f>
        <v>SKU pai não encontrado como Produto pai</v>
      </c>
    </row>
    <row r="14" customFormat="false" ht="30" hidden="false" customHeight="true" outlineLevel="0" collapsed="false">
      <c r="A14" s="17" t="s">
        <v>140</v>
      </c>
      <c r="B14" s="17" t="s">
        <v>55</v>
      </c>
      <c r="C14" s="17"/>
      <c r="D14" s="18" t="s">
        <v>141</v>
      </c>
      <c r="E14" s="18" t="s">
        <v>142</v>
      </c>
      <c r="F14" s="17"/>
      <c r="G14" s="17" t="s">
        <v>143</v>
      </c>
      <c r="H14" s="17" t="s">
        <v>144</v>
      </c>
      <c r="I14" s="17" t="s">
        <v>145</v>
      </c>
      <c r="J14" s="17" t="s">
        <v>61</v>
      </c>
      <c r="K14" s="19" t="s">
        <v>146</v>
      </c>
      <c r="L14" s="17" t="s">
        <v>147</v>
      </c>
      <c r="M14" s="18" t="s">
        <v>148</v>
      </c>
      <c r="N14" s="17" t="s">
        <v>149</v>
      </c>
      <c r="O14" s="17" t="s">
        <v>150</v>
      </c>
      <c r="P14" s="17" t="s">
        <v>151</v>
      </c>
      <c r="Q14" s="20" t="n">
        <v>0.38</v>
      </c>
      <c r="R14" s="20" t="n">
        <v>21</v>
      </c>
      <c r="S14" s="20" t="n">
        <v>15</v>
      </c>
      <c r="T14" s="20" t="n">
        <v>2</v>
      </c>
      <c r="U14" s="21" t="n">
        <v>12</v>
      </c>
      <c r="V14" s="21" t="n">
        <v>27.9</v>
      </c>
      <c r="W14" s="21" t="n">
        <v>29.9</v>
      </c>
      <c r="X14" s="22" t="n">
        <v>12</v>
      </c>
      <c r="Y14" s="23" t="s">
        <v>15</v>
      </c>
      <c r="Z14" s="23" t="s">
        <v>107</v>
      </c>
      <c r="AA14" s="24" t="n">
        <v>46254</v>
      </c>
      <c r="AB14" s="24" t="n">
        <v>46268</v>
      </c>
      <c r="AC14" s="23" t="s">
        <v>69</v>
      </c>
      <c r="AD14" s="25" t="n">
        <f aca="false">IF(COUNTA($A14:$AC14)=0,"",IF($B14="Produto pai","",IF(AND(ISNUMBER($W14),$W14&gt;0,ISNUMBER($V14),$W14&lt;$V14),$W14,IF(ISNUMBER($V14),$V14,""))))</f>
        <v>27.9</v>
      </c>
      <c r="AE14" s="26" t="n">
        <f aca="false">IF(OR($AD14="",NOT(ISNUMBER($U14)),$AD14&lt;=0),"",($AD14-$U14)/$AD14)</f>
        <v>0.56989247311828</v>
      </c>
      <c r="AF14" s="26" t="n">
        <f aca="false">IF(COUNTA($A14:$AC14)=0,"",(--($A14&lt;&gt;"")+--($B14&lt;&gt;"")+--($D14&lt;&gt;"")+--($E14&lt;&gt;"")+--($G14&lt;&gt;"")+--($H14&lt;&gt;"")+--($I14&lt;&gt;"")+--($J14&lt;&gt;"")+--($M14&lt;&gt;"")+--($Y14&lt;&gt;"")+--($AA14&lt;&gt;"")+--($AC14&lt;&gt;"")+IF(OR($B14="Produto simples",$B14="Variação"),--($Q14&gt;0)+--($R14&gt;0)+--($S14&gt;0)+--($T14&gt;0)+--($U14&gt;0)+--($V14&gt;0)+--($Z14&lt;&gt;""),0)+IF($B14="Variação",--($C14&lt;&gt;"")+--($F14&lt;&gt;"")+--(OR($N14&lt;&gt;"",$O14&lt;&gt;"")),0))/(12+IF(OR($B14="Produto simples",$B14="Variação"),7,0)+IF($B14="Variação",3,0)))</f>
        <v>1</v>
      </c>
      <c r="AG14" s="27" t="str">
        <f aca="true">IF(COUNTA($A14:$AC14)=0,"",_xlfn.TEXTJOIN(" | ",TRUE(),IF($A14="","SKU obrigatório",""),IF(AND($A14&lt;&gt;"",COUNTIF($A$5:$A$204,$A14)&gt;1),"SKU duplicado",""),IF($D14="","Nome obrigatório",""),IF(AND($B14="Variação",$C14=""),"SKU pai obrigatório",""),IF(AND($B14="Variação",$C14&lt;&gt;"",COUNTIFS($A$5:$A$204,$C14,$B$5:$B$204,"Produto pai")=0),"SKU pai não encontrado como Produto pai",""),IF(AND($B14&lt;&gt;"Variação",$C14&lt;&gt;""),"SKU pai indevido",""),IF(AND($K14&lt;&gt;"",COUNTIF($K$5:$K$204,$K14)&gt;1),"EAN/GTIN duplicado",""),IF(AND($K14&lt;&gt;"",NOT(AND(OR(LEN($K14)=8,LEN($K14)=12,LEN($K14)=13,LEN($K14)=14),IFERROR(ISNUMBER(1*$K14),FALSE())))),"EAN/GTIN com formato inválido",""),IF(AND($H14&lt;&gt;"",$I14&lt;&gt;"",COUNTIFS(Listas!$M$5:$M$34,$H14,Listas!$N$5:$N$34,$I14)=0),"Categoria/subcategoria incompatíveis",""),IF(AND(OR($B14="Produto simples",$B14="Variação"),$W14&lt;&gt;"",$V14&lt;&gt;"",$W14&gt;=$V14),"Preço promocional deve ser menor",""),IF(AND(OR($B14="Produto simples",$B14="Variação"),$AD14&lt;&gt;"",$U14&lt;&gt;"",$AD14&lt;=$U14),"Preço considerado não supera o custo",""),IF(AND(OR($B14="Produto simples",$B14="Variação"),OR($Q14&lt;=0,$R14&lt;=0,$S14&lt;=0,$T14&lt;=0)),"Peso ou dimensão ausente/inválida",""),IF(AND($B14="Variação",$F14=""),"Nome da variação obrigatório",""),IF(AND($B14="Variação",$N14="",$O14=""),"Informe cor ou tamanho",""),IF(AND($AA14&lt;&gt;"",$AB14&lt;&gt;"",$AB14&lt;$AA14),"Revisão anterior à criação",""),IF(OR($AB14="",IFERROR(TODAY()-$AB14&gt;Listas!$B$4,TRUE())),"Revisão pendente",""),IF(AND(ISNUMBER($AE14),$AE14&lt;Listas!$B$3),"Margem abaixo do limite",""),IF($AF14&lt;Listas!$B$5,"Cadastro abaixo da meta",""),IF(AND(OR($B14="Produto simples",$B14="Variação"),$Z14="Não definido"),"Canal de venda não definido","")))</f>
        <v>Preço promocional deve ser menor</v>
      </c>
    </row>
    <row r="15" customFormat="false" ht="21.75" hidden="false" customHeight="true" outlineLevel="0" collapsed="false">
      <c r="A15" s="17"/>
      <c r="B15" s="17"/>
      <c r="C15" s="17"/>
      <c r="D15" s="18"/>
      <c r="E15" s="18"/>
      <c r="F15" s="17"/>
      <c r="G15" s="17"/>
      <c r="H15" s="17"/>
      <c r="I15" s="17"/>
      <c r="J15" s="17"/>
      <c r="K15" s="19"/>
      <c r="L15" s="17"/>
      <c r="M15" s="18"/>
      <c r="N15" s="17"/>
      <c r="O15" s="17"/>
      <c r="P15" s="17"/>
      <c r="Q15" s="20"/>
      <c r="R15" s="20"/>
      <c r="S15" s="20"/>
      <c r="T15" s="20"/>
      <c r="U15" s="21"/>
      <c r="V15" s="21"/>
      <c r="W15" s="21"/>
      <c r="X15" s="22"/>
      <c r="Y15" s="23"/>
      <c r="Z15" s="23"/>
      <c r="AA15" s="24"/>
      <c r="AB15" s="24"/>
      <c r="AC15" s="23"/>
      <c r="AD15" s="25" t="str">
        <f aca="false">IF(COUNTA($A15:$AC15)=0,"",IF($B15="Produto pai","",IF(AND(ISNUMBER($W15),$W15&gt;0,ISNUMBER($V15),$W15&lt;$V15),$W15,IF(ISNUMBER($V15),$V15,""))))</f>
        <v/>
      </c>
      <c r="AE15" s="26" t="str">
        <f aca="false">IF(OR($AD15="",NOT(ISNUMBER($U15)),$AD15&lt;=0),"",($AD15-$U15)/$AD15)</f>
        <v/>
      </c>
      <c r="AF15" s="26" t="str">
        <f aca="false">IF(COUNTA($A15:$AC15)=0,"",(--($A15&lt;&gt;"")+--($B15&lt;&gt;"")+--($D15&lt;&gt;"")+--($E15&lt;&gt;"")+--($G15&lt;&gt;"")+--($H15&lt;&gt;"")+--($I15&lt;&gt;"")+--($J15&lt;&gt;"")+--($M15&lt;&gt;"")+--($Y15&lt;&gt;"")+--($AA15&lt;&gt;"")+--($AC15&lt;&gt;"")+IF(OR($B15="Produto simples",$B15="Variação"),--($Q15&gt;0)+--($R15&gt;0)+--($S15&gt;0)+--($T15&gt;0)+--($U15&gt;0)+--($V15&gt;0)+--($Z15&lt;&gt;""),0)+IF($B15="Variação",--($C15&lt;&gt;"")+--($F15&lt;&gt;"")+--(OR($N15&lt;&gt;"",$O15&lt;&gt;"")),0))/(12+IF(OR($B15="Produto simples",$B15="Variação"),7,0)+IF($B15="Variação",3,0)))</f>
        <v/>
      </c>
      <c r="AG15" s="27" t="str">
        <f aca="true">IF(COUNTA($A15:$AC15)=0,"",_xlfn.TEXTJOIN(" | ",TRUE(),IF($A15="","SKU obrigatório",""),IF(AND($A15&lt;&gt;"",COUNTIF($A$5:$A$204,$A15)&gt;1),"SKU duplicado",""),IF($D15="","Nome obrigatório",""),IF(AND($B15="Variação",$C15=""),"SKU pai obrigatório",""),IF(AND($B15="Variação",$C15&lt;&gt;"",COUNTIFS($A$5:$A$204,$C15,$B$5:$B$204,"Produto pai")=0),"SKU pai não encontrado como Produto pai",""),IF(AND($B15&lt;&gt;"Variação",$C15&lt;&gt;""),"SKU pai indevido",""),IF(AND($K15&lt;&gt;"",COUNTIF($K$5:$K$204,$K15)&gt;1),"EAN/GTIN duplicado",""),IF(AND($K15&lt;&gt;"",NOT(AND(OR(LEN($K15)=8,LEN($K15)=12,LEN($K15)=13,LEN($K15)=14),IFERROR(ISNUMBER(1*$K15),FALSE())))),"EAN/GTIN com formato inválido",""),IF(AND($H15&lt;&gt;"",$I15&lt;&gt;"",COUNTIFS(Listas!$M$5:$M$34,$H15,Listas!$N$5:$N$34,$I15)=0),"Categoria/subcategoria incompatíveis",""),IF(AND(OR($B15="Produto simples",$B15="Variação"),$W15&lt;&gt;"",$V15&lt;&gt;"",$W15&gt;=$V15),"Preço promocional deve ser menor",""),IF(AND(OR($B15="Produto simples",$B15="Variação"),$AD15&lt;&gt;"",$U15&lt;&gt;"",$AD15&lt;=$U15),"Preço considerado não supera o custo",""),IF(AND(OR($B15="Produto simples",$B15="Variação"),OR($Q15&lt;=0,$R15&lt;=0,$S15&lt;=0,$T15&lt;=0)),"Peso ou dimensão ausente/inválida",""),IF(AND($B15="Variação",$F15=""),"Nome da variação obrigatório",""),IF(AND($B15="Variação",$N15="",$O15=""),"Informe cor ou tamanho",""),IF(AND($AA15&lt;&gt;"",$AB15&lt;&gt;"",$AB15&lt;$AA15),"Revisão anterior à criação",""),IF(OR($AB15="",IFERROR(TODAY()-$AB15&gt;Listas!$B$4,TRUE())),"Revisão pendente",""),IF(AND(ISNUMBER($AE15),$AE15&lt;Listas!$B$3),"Margem abaixo do limite",""),IF($AF15&lt;Listas!$B$5,"Cadastro abaixo da meta",""),IF(AND(OR($B15="Produto simples",$B15="Variação"),$Z15="Não definido"),"Canal de venda não definido","")))</f>
        <v/>
      </c>
    </row>
    <row r="16" customFormat="false" ht="21.75" hidden="false" customHeight="true" outlineLevel="0" collapsed="false">
      <c r="A16" s="17"/>
      <c r="B16" s="17"/>
      <c r="C16" s="17"/>
      <c r="D16" s="18"/>
      <c r="E16" s="18"/>
      <c r="F16" s="17"/>
      <c r="G16" s="17"/>
      <c r="H16" s="17"/>
      <c r="I16" s="17"/>
      <c r="J16" s="17"/>
      <c r="K16" s="19"/>
      <c r="L16" s="17"/>
      <c r="M16" s="18"/>
      <c r="N16" s="17"/>
      <c r="O16" s="17"/>
      <c r="P16" s="17"/>
      <c r="Q16" s="20"/>
      <c r="R16" s="20"/>
      <c r="S16" s="20"/>
      <c r="T16" s="20"/>
      <c r="U16" s="21"/>
      <c r="V16" s="21"/>
      <c r="W16" s="21"/>
      <c r="X16" s="22"/>
      <c r="Y16" s="23"/>
      <c r="Z16" s="23"/>
      <c r="AA16" s="24"/>
      <c r="AB16" s="24"/>
      <c r="AC16" s="23"/>
      <c r="AD16" s="25" t="str">
        <f aca="false">IF(COUNTA($A16:$AC16)=0,"",IF($B16="Produto pai","",IF(AND(ISNUMBER($W16),$W16&gt;0,ISNUMBER($V16),$W16&lt;$V16),$W16,IF(ISNUMBER($V16),$V16,""))))</f>
        <v/>
      </c>
      <c r="AE16" s="26" t="str">
        <f aca="false">IF(OR($AD16="",NOT(ISNUMBER($U16)),$AD16&lt;=0),"",($AD16-$U16)/$AD16)</f>
        <v/>
      </c>
      <c r="AF16" s="26" t="str">
        <f aca="false">IF(COUNTA($A16:$AC16)=0,"",(--($A16&lt;&gt;"")+--($B16&lt;&gt;"")+--($D16&lt;&gt;"")+--($E16&lt;&gt;"")+--($G16&lt;&gt;"")+--($H16&lt;&gt;"")+--($I16&lt;&gt;"")+--($J16&lt;&gt;"")+--($M16&lt;&gt;"")+--($Y16&lt;&gt;"")+--($AA16&lt;&gt;"")+--($AC16&lt;&gt;"")+IF(OR($B16="Produto simples",$B16="Variação"),--($Q16&gt;0)+--($R16&gt;0)+--($S16&gt;0)+--($T16&gt;0)+--($U16&gt;0)+--($V16&gt;0)+--($Z16&lt;&gt;""),0)+IF($B16="Variação",--($C16&lt;&gt;"")+--($F16&lt;&gt;"")+--(OR($N16&lt;&gt;"",$O16&lt;&gt;"")),0))/(12+IF(OR($B16="Produto simples",$B16="Variação"),7,0)+IF($B16="Variação",3,0)))</f>
        <v/>
      </c>
      <c r="AG16" s="27" t="str">
        <f aca="true">IF(COUNTA($A16:$AC16)=0,"",_xlfn.TEXTJOIN(" | ",TRUE(),IF($A16="","SKU obrigatório",""),IF(AND($A16&lt;&gt;"",COUNTIF($A$5:$A$204,$A16)&gt;1),"SKU duplicado",""),IF($D16="","Nome obrigatório",""),IF(AND($B16="Variação",$C16=""),"SKU pai obrigatório",""),IF(AND($B16="Variação",$C16&lt;&gt;"",COUNTIFS($A$5:$A$204,$C16,$B$5:$B$204,"Produto pai")=0),"SKU pai não encontrado como Produto pai",""),IF(AND($B16&lt;&gt;"Variação",$C16&lt;&gt;""),"SKU pai indevido",""),IF(AND($K16&lt;&gt;"",COUNTIF($K$5:$K$204,$K16)&gt;1),"EAN/GTIN duplicado",""),IF(AND($K16&lt;&gt;"",NOT(AND(OR(LEN($K16)=8,LEN($K16)=12,LEN($K16)=13,LEN($K16)=14),IFERROR(ISNUMBER(1*$K16),FALSE())))),"EAN/GTIN com formato inválido",""),IF(AND($H16&lt;&gt;"",$I16&lt;&gt;"",COUNTIFS(Listas!$M$5:$M$34,$H16,Listas!$N$5:$N$34,$I16)=0),"Categoria/subcategoria incompatíveis",""),IF(AND(OR($B16="Produto simples",$B16="Variação"),$W16&lt;&gt;"",$V16&lt;&gt;"",$W16&gt;=$V16),"Preço promocional deve ser menor",""),IF(AND(OR($B16="Produto simples",$B16="Variação"),$AD16&lt;&gt;"",$U16&lt;&gt;"",$AD16&lt;=$U16),"Preço considerado não supera o custo",""),IF(AND(OR($B16="Produto simples",$B16="Variação"),OR($Q16&lt;=0,$R16&lt;=0,$S16&lt;=0,$T16&lt;=0)),"Peso ou dimensão ausente/inválida",""),IF(AND($B16="Variação",$F16=""),"Nome da variação obrigatório",""),IF(AND($B16="Variação",$N16="",$O16=""),"Informe cor ou tamanho",""),IF(AND($AA16&lt;&gt;"",$AB16&lt;&gt;"",$AB16&lt;$AA16),"Revisão anterior à criação",""),IF(OR($AB16="",IFERROR(TODAY()-$AB16&gt;Listas!$B$4,TRUE())),"Revisão pendente",""),IF(AND(ISNUMBER($AE16),$AE16&lt;Listas!$B$3),"Margem abaixo do limite",""),IF($AF16&lt;Listas!$B$5,"Cadastro abaixo da meta",""),IF(AND(OR($B16="Produto simples",$B16="Variação"),$Z16="Não definido"),"Canal de venda não definido","")))</f>
        <v/>
      </c>
    </row>
    <row r="17" customFormat="false" ht="21.75" hidden="false" customHeight="true" outlineLevel="0" collapsed="false">
      <c r="A17" s="17"/>
      <c r="B17" s="17"/>
      <c r="C17" s="17"/>
      <c r="D17" s="18"/>
      <c r="E17" s="18"/>
      <c r="F17" s="17"/>
      <c r="G17" s="17"/>
      <c r="H17" s="17"/>
      <c r="I17" s="17"/>
      <c r="J17" s="17"/>
      <c r="K17" s="19"/>
      <c r="L17" s="17"/>
      <c r="M17" s="18"/>
      <c r="N17" s="17"/>
      <c r="O17" s="17"/>
      <c r="P17" s="17"/>
      <c r="Q17" s="20"/>
      <c r="R17" s="20"/>
      <c r="S17" s="20"/>
      <c r="T17" s="20"/>
      <c r="U17" s="21"/>
      <c r="V17" s="21"/>
      <c r="W17" s="21"/>
      <c r="X17" s="22"/>
      <c r="Y17" s="23"/>
      <c r="Z17" s="23"/>
      <c r="AA17" s="24"/>
      <c r="AB17" s="24"/>
      <c r="AC17" s="23"/>
      <c r="AD17" s="25" t="str">
        <f aca="false">IF(COUNTA($A17:$AC17)=0,"",IF($B17="Produto pai","",IF(AND(ISNUMBER($W17),$W17&gt;0,ISNUMBER($V17),$W17&lt;$V17),$W17,IF(ISNUMBER($V17),$V17,""))))</f>
        <v/>
      </c>
      <c r="AE17" s="26" t="str">
        <f aca="false">IF(OR($AD17="",NOT(ISNUMBER($U17)),$AD17&lt;=0),"",($AD17-$U17)/$AD17)</f>
        <v/>
      </c>
      <c r="AF17" s="26" t="str">
        <f aca="false">IF(COUNTA($A17:$AC17)=0,"",(--($A17&lt;&gt;"")+--($B17&lt;&gt;"")+--($D17&lt;&gt;"")+--($E17&lt;&gt;"")+--($G17&lt;&gt;"")+--($H17&lt;&gt;"")+--($I17&lt;&gt;"")+--($J17&lt;&gt;"")+--($M17&lt;&gt;"")+--($Y17&lt;&gt;"")+--($AA17&lt;&gt;"")+--($AC17&lt;&gt;"")+IF(OR($B17="Produto simples",$B17="Variação"),--($Q17&gt;0)+--($R17&gt;0)+--($S17&gt;0)+--($T17&gt;0)+--($U17&gt;0)+--($V17&gt;0)+--($Z17&lt;&gt;""),0)+IF($B17="Variação",--($C17&lt;&gt;"")+--($F17&lt;&gt;"")+--(OR($N17&lt;&gt;"",$O17&lt;&gt;"")),0))/(12+IF(OR($B17="Produto simples",$B17="Variação"),7,0)+IF($B17="Variação",3,0)))</f>
        <v/>
      </c>
      <c r="AG17" s="27" t="str">
        <f aca="true">IF(COUNTA($A17:$AC17)=0,"",_xlfn.TEXTJOIN(" | ",TRUE(),IF($A17="","SKU obrigatório",""),IF(AND($A17&lt;&gt;"",COUNTIF($A$5:$A$204,$A17)&gt;1),"SKU duplicado",""),IF($D17="","Nome obrigatório",""),IF(AND($B17="Variação",$C17=""),"SKU pai obrigatório",""),IF(AND($B17="Variação",$C17&lt;&gt;"",COUNTIFS($A$5:$A$204,$C17,$B$5:$B$204,"Produto pai")=0),"SKU pai não encontrado como Produto pai",""),IF(AND($B17&lt;&gt;"Variação",$C17&lt;&gt;""),"SKU pai indevido",""),IF(AND($K17&lt;&gt;"",COUNTIF($K$5:$K$204,$K17)&gt;1),"EAN/GTIN duplicado",""),IF(AND($K17&lt;&gt;"",NOT(AND(OR(LEN($K17)=8,LEN($K17)=12,LEN($K17)=13,LEN($K17)=14),IFERROR(ISNUMBER(1*$K17),FALSE())))),"EAN/GTIN com formato inválido",""),IF(AND($H17&lt;&gt;"",$I17&lt;&gt;"",COUNTIFS(Listas!$M$5:$M$34,$H17,Listas!$N$5:$N$34,$I17)=0),"Categoria/subcategoria incompatíveis",""),IF(AND(OR($B17="Produto simples",$B17="Variação"),$W17&lt;&gt;"",$V17&lt;&gt;"",$W17&gt;=$V17),"Preço promocional deve ser menor",""),IF(AND(OR($B17="Produto simples",$B17="Variação"),$AD17&lt;&gt;"",$U17&lt;&gt;"",$AD17&lt;=$U17),"Preço considerado não supera o custo",""),IF(AND(OR($B17="Produto simples",$B17="Variação"),OR($Q17&lt;=0,$R17&lt;=0,$S17&lt;=0,$T17&lt;=0)),"Peso ou dimensão ausente/inválida",""),IF(AND($B17="Variação",$F17=""),"Nome da variação obrigatório",""),IF(AND($B17="Variação",$N17="",$O17=""),"Informe cor ou tamanho",""),IF(AND($AA17&lt;&gt;"",$AB17&lt;&gt;"",$AB17&lt;$AA17),"Revisão anterior à criação",""),IF(OR($AB17="",IFERROR(TODAY()-$AB17&gt;Listas!$B$4,TRUE())),"Revisão pendente",""),IF(AND(ISNUMBER($AE17),$AE17&lt;Listas!$B$3),"Margem abaixo do limite",""),IF($AF17&lt;Listas!$B$5,"Cadastro abaixo da meta",""),IF(AND(OR($B17="Produto simples",$B17="Variação"),$Z17="Não definido"),"Canal de venda não definido","")))</f>
        <v/>
      </c>
    </row>
    <row r="18" customFormat="false" ht="21.75" hidden="false" customHeight="true" outlineLevel="0" collapsed="false">
      <c r="A18" s="17"/>
      <c r="B18" s="17"/>
      <c r="C18" s="17"/>
      <c r="D18" s="18"/>
      <c r="E18" s="18"/>
      <c r="F18" s="17"/>
      <c r="G18" s="17"/>
      <c r="H18" s="17"/>
      <c r="I18" s="17"/>
      <c r="J18" s="17"/>
      <c r="K18" s="19"/>
      <c r="L18" s="17"/>
      <c r="M18" s="18"/>
      <c r="N18" s="17"/>
      <c r="O18" s="17"/>
      <c r="P18" s="17"/>
      <c r="Q18" s="20"/>
      <c r="R18" s="20"/>
      <c r="S18" s="20"/>
      <c r="T18" s="20"/>
      <c r="U18" s="21"/>
      <c r="V18" s="21"/>
      <c r="W18" s="21"/>
      <c r="X18" s="22"/>
      <c r="Y18" s="23"/>
      <c r="Z18" s="23"/>
      <c r="AA18" s="24"/>
      <c r="AB18" s="24"/>
      <c r="AC18" s="23"/>
      <c r="AD18" s="25" t="str">
        <f aca="false">IF(COUNTA($A18:$AC18)=0,"",IF($B18="Produto pai","",IF(AND(ISNUMBER($W18),$W18&gt;0,ISNUMBER($V18),$W18&lt;$V18),$W18,IF(ISNUMBER($V18),$V18,""))))</f>
        <v/>
      </c>
      <c r="AE18" s="26" t="str">
        <f aca="false">IF(OR($AD18="",NOT(ISNUMBER($U18)),$AD18&lt;=0),"",($AD18-$U18)/$AD18)</f>
        <v/>
      </c>
      <c r="AF18" s="26" t="str">
        <f aca="false">IF(COUNTA($A18:$AC18)=0,"",(--($A18&lt;&gt;"")+--($B18&lt;&gt;"")+--($D18&lt;&gt;"")+--($E18&lt;&gt;"")+--($G18&lt;&gt;"")+--($H18&lt;&gt;"")+--($I18&lt;&gt;"")+--($J18&lt;&gt;"")+--($M18&lt;&gt;"")+--($Y18&lt;&gt;"")+--($AA18&lt;&gt;"")+--($AC18&lt;&gt;"")+IF(OR($B18="Produto simples",$B18="Variação"),--($Q18&gt;0)+--($R18&gt;0)+--($S18&gt;0)+--($T18&gt;0)+--($U18&gt;0)+--($V18&gt;0)+--($Z18&lt;&gt;""),0)+IF($B18="Variação",--($C18&lt;&gt;"")+--($F18&lt;&gt;"")+--(OR($N18&lt;&gt;"",$O18&lt;&gt;"")),0))/(12+IF(OR($B18="Produto simples",$B18="Variação"),7,0)+IF($B18="Variação",3,0)))</f>
        <v/>
      </c>
      <c r="AG18" s="27" t="str">
        <f aca="true">IF(COUNTA($A18:$AC18)=0,"",_xlfn.TEXTJOIN(" | ",TRUE(),IF($A18="","SKU obrigatório",""),IF(AND($A18&lt;&gt;"",COUNTIF($A$5:$A$204,$A18)&gt;1),"SKU duplicado",""),IF($D18="","Nome obrigatório",""),IF(AND($B18="Variação",$C18=""),"SKU pai obrigatório",""),IF(AND($B18="Variação",$C18&lt;&gt;"",COUNTIFS($A$5:$A$204,$C18,$B$5:$B$204,"Produto pai")=0),"SKU pai não encontrado como Produto pai",""),IF(AND($B18&lt;&gt;"Variação",$C18&lt;&gt;""),"SKU pai indevido",""),IF(AND($K18&lt;&gt;"",COUNTIF($K$5:$K$204,$K18)&gt;1),"EAN/GTIN duplicado",""),IF(AND($K18&lt;&gt;"",NOT(AND(OR(LEN($K18)=8,LEN($K18)=12,LEN($K18)=13,LEN($K18)=14),IFERROR(ISNUMBER(1*$K18),FALSE())))),"EAN/GTIN com formato inválido",""),IF(AND($H18&lt;&gt;"",$I18&lt;&gt;"",COUNTIFS(Listas!$M$5:$M$34,$H18,Listas!$N$5:$N$34,$I18)=0),"Categoria/subcategoria incompatíveis",""),IF(AND(OR($B18="Produto simples",$B18="Variação"),$W18&lt;&gt;"",$V18&lt;&gt;"",$W18&gt;=$V18),"Preço promocional deve ser menor",""),IF(AND(OR($B18="Produto simples",$B18="Variação"),$AD18&lt;&gt;"",$U18&lt;&gt;"",$AD18&lt;=$U18),"Preço considerado não supera o custo",""),IF(AND(OR($B18="Produto simples",$B18="Variação"),OR($Q18&lt;=0,$R18&lt;=0,$S18&lt;=0,$T18&lt;=0)),"Peso ou dimensão ausente/inválida",""),IF(AND($B18="Variação",$F18=""),"Nome da variação obrigatório",""),IF(AND($B18="Variação",$N18="",$O18=""),"Informe cor ou tamanho",""),IF(AND($AA18&lt;&gt;"",$AB18&lt;&gt;"",$AB18&lt;$AA18),"Revisão anterior à criação",""),IF(OR($AB18="",IFERROR(TODAY()-$AB18&gt;Listas!$B$4,TRUE())),"Revisão pendente",""),IF(AND(ISNUMBER($AE18),$AE18&lt;Listas!$B$3),"Margem abaixo do limite",""),IF($AF18&lt;Listas!$B$5,"Cadastro abaixo da meta",""),IF(AND(OR($B18="Produto simples",$B18="Variação"),$Z18="Não definido"),"Canal de venda não definido","")))</f>
        <v/>
      </c>
    </row>
    <row r="19" customFormat="false" ht="21.75" hidden="false" customHeight="true" outlineLevel="0" collapsed="false">
      <c r="A19" s="17"/>
      <c r="B19" s="17"/>
      <c r="C19" s="17"/>
      <c r="D19" s="18"/>
      <c r="E19" s="18"/>
      <c r="F19" s="17"/>
      <c r="G19" s="17"/>
      <c r="H19" s="17"/>
      <c r="I19" s="17"/>
      <c r="J19" s="17"/>
      <c r="K19" s="19"/>
      <c r="L19" s="17"/>
      <c r="M19" s="18"/>
      <c r="N19" s="17"/>
      <c r="O19" s="17"/>
      <c r="P19" s="17"/>
      <c r="Q19" s="20"/>
      <c r="R19" s="20"/>
      <c r="S19" s="20"/>
      <c r="T19" s="20"/>
      <c r="U19" s="21"/>
      <c r="V19" s="21"/>
      <c r="W19" s="21"/>
      <c r="X19" s="22"/>
      <c r="Y19" s="23"/>
      <c r="Z19" s="23"/>
      <c r="AA19" s="24"/>
      <c r="AB19" s="24"/>
      <c r="AC19" s="23"/>
      <c r="AD19" s="25" t="str">
        <f aca="false">IF(COUNTA($A19:$AC19)=0,"",IF($B19="Produto pai","",IF(AND(ISNUMBER($W19),$W19&gt;0,ISNUMBER($V19),$W19&lt;$V19),$W19,IF(ISNUMBER($V19),$V19,""))))</f>
        <v/>
      </c>
      <c r="AE19" s="26" t="str">
        <f aca="false">IF(OR($AD19="",NOT(ISNUMBER($U19)),$AD19&lt;=0),"",($AD19-$U19)/$AD19)</f>
        <v/>
      </c>
      <c r="AF19" s="26" t="str">
        <f aca="false">IF(COUNTA($A19:$AC19)=0,"",(--($A19&lt;&gt;"")+--($B19&lt;&gt;"")+--($D19&lt;&gt;"")+--($E19&lt;&gt;"")+--($G19&lt;&gt;"")+--($H19&lt;&gt;"")+--($I19&lt;&gt;"")+--($J19&lt;&gt;"")+--($M19&lt;&gt;"")+--($Y19&lt;&gt;"")+--($AA19&lt;&gt;"")+--($AC19&lt;&gt;"")+IF(OR($B19="Produto simples",$B19="Variação"),--($Q19&gt;0)+--($R19&gt;0)+--($S19&gt;0)+--($T19&gt;0)+--($U19&gt;0)+--($V19&gt;0)+--($Z19&lt;&gt;""),0)+IF($B19="Variação",--($C19&lt;&gt;"")+--($F19&lt;&gt;"")+--(OR($N19&lt;&gt;"",$O19&lt;&gt;"")),0))/(12+IF(OR($B19="Produto simples",$B19="Variação"),7,0)+IF($B19="Variação",3,0)))</f>
        <v/>
      </c>
      <c r="AG19" s="27" t="str">
        <f aca="true">IF(COUNTA($A19:$AC19)=0,"",_xlfn.TEXTJOIN(" | ",TRUE(),IF($A19="","SKU obrigatório",""),IF(AND($A19&lt;&gt;"",COUNTIF($A$5:$A$204,$A19)&gt;1),"SKU duplicado",""),IF($D19="","Nome obrigatório",""),IF(AND($B19="Variação",$C19=""),"SKU pai obrigatório",""),IF(AND($B19="Variação",$C19&lt;&gt;"",COUNTIFS($A$5:$A$204,$C19,$B$5:$B$204,"Produto pai")=0),"SKU pai não encontrado como Produto pai",""),IF(AND($B19&lt;&gt;"Variação",$C19&lt;&gt;""),"SKU pai indevido",""),IF(AND($K19&lt;&gt;"",COUNTIF($K$5:$K$204,$K19)&gt;1),"EAN/GTIN duplicado",""),IF(AND($K19&lt;&gt;"",NOT(AND(OR(LEN($K19)=8,LEN($K19)=12,LEN($K19)=13,LEN($K19)=14),IFERROR(ISNUMBER(1*$K19),FALSE())))),"EAN/GTIN com formato inválido",""),IF(AND($H19&lt;&gt;"",$I19&lt;&gt;"",COUNTIFS(Listas!$M$5:$M$34,$H19,Listas!$N$5:$N$34,$I19)=0),"Categoria/subcategoria incompatíveis",""),IF(AND(OR($B19="Produto simples",$B19="Variação"),$W19&lt;&gt;"",$V19&lt;&gt;"",$W19&gt;=$V19),"Preço promocional deve ser menor",""),IF(AND(OR($B19="Produto simples",$B19="Variação"),$AD19&lt;&gt;"",$U19&lt;&gt;"",$AD19&lt;=$U19),"Preço considerado não supera o custo",""),IF(AND(OR($B19="Produto simples",$B19="Variação"),OR($Q19&lt;=0,$R19&lt;=0,$S19&lt;=0,$T19&lt;=0)),"Peso ou dimensão ausente/inválida",""),IF(AND($B19="Variação",$F19=""),"Nome da variação obrigatório",""),IF(AND($B19="Variação",$N19="",$O19=""),"Informe cor ou tamanho",""),IF(AND($AA19&lt;&gt;"",$AB19&lt;&gt;"",$AB19&lt;$AA19),"Revisão anterior à criação",""),IF(OR($AB19="",IFERROR(TODAY()-$AB19&gt;Listas!$B$4,TRUE())),"Revisão pendente",""),IF(AND(ISNUMBER($AE19),$AE19&lt;Listas!$B$3),"Margem abaixo do limite",""),IF($AF19&lt;Listas!$B$5,"Cadastro abaixo da meta",""),IF(AND(OR($B19="Produto simples",$B19="Variação"),$Z19="Não definido"),"Canal de venda não definido","")))</f>
        <v/>
      </c>
    </row>
    <row r="20" customFormat="false" ht="21.75" hidden="false" customHeight="true" outlineLevel="0" collapsed="false">
      <c r="A20" s="17"/>
      <c r="B20" s="17"/>
      <c r="C20" s="17"/>
      <c r="D20" s="18"/>
      <c r="E20" s="18"/>
      <c r="F20" s="17"/>
      <c r="G20" s="17"/>
      <c r="H20" s="17"/>
      <c r="I20" s="17"/>
      <c r="J20" s="17"/>
      <c r="K20" s="19"/>
      <c r="L20" s="17"/>
      <c r="M20" s="18"/>
      <c r="N20" s="17"/>
      <c r="O20" s="17"/>
      <c r="P20" s="17"/>
      <c r="Q20" s="20"/>
      <c r="R20" s="20"/>
      <c r="S20" s="20"/>
      <c r="T20" s="20"/>
      <c r="U20" s="21"/>
      <c r="V20" s="21"/>
      <c r="W20" s="21"/>
      <c r="X20" s="22"/>
      <c r="Y20" s="23"/>
      <c r="Z20" s="23"/>
      <c r="AA20" s="24"/>
      <c r="AB20" s="24"/>
      <c r="AC20" s="23"/>
      <c r="AD20" s="25" t="str">
        <f aca="false">IF(COUNTA($A20:$AC20)=0,"",IF($B20="Produto pai","",IF(AND(ISNUMBER($W20),$W20&gt;0,ISNUMBER($V20),$W20&lt;$V20),$W20,IF(ISNUMBER($V20),$V20,""))))</f>
        <v/>
      </c>
      <c r="AE20" s="26" t="str">
        <f aca="false">IF(OR($AD20="",NOT(ISNUMBER($U20)),$AD20&lt;=0),"",($AD20-$U20)/$AD20)</f>
        <v/>
      </c>
      <c r="AF20" s="26" t="str">
        <f aca="false">IF(COUNTA($A20:$AC20)=0,"",(--($A20&lt;&gt;"")+--($B20&lt;&gt;"")+--($D20&lt;&gt;"")+--($E20&lt;&gt;"")+--($G20&lt;&gt;"")+--($H20&lt;&gt;"")+--($I20&lt;&gt;"")+--($J20&lt;&gt;"")+--($M20&lt;&gt;"")+--($Y20&lt;&gt;"")+--($AA20&lt;&gt;"")+--($AC20&lt;&gt;"")+IF(OR($B20="Produto simples",$B20="Variação"),--($Q20&gt;0)+--($R20&gt;0)+--($S20&gt;0)+--($T20&gt;0)+--($U20&gt;0)+--($V20&gt;0)+--($Z20&lt;&gt;""),0)+IF($B20="Variação",--($C20&lt;&gt;"")+--($F20&lt;&gt;"")+--(OR($N20&lt;&gt;"",$O20&lt;&gt;"")),0))/(12+IF(OR($B20="Produto simples",$B20="Variação"),7,0)+IF($B20="Variação",3,0)))</f>
        <v/>
      </c>
      <c r="AG20" s="27" t="str">
        <f aca="true">IF(COUNTA($A20:$AC20)=0,"",_xlfn.TEXTJOIN(" | ",TRUE(),IF($A20="","SKU obrigatório",""),IF(AND($A20&lt;&gt;"",COUNTIF($A$5:$A$204,$A20)&gt;1),"SKU duplicado",""),IF($D20="","Nome obrigatório",""),IF(AND($B20="Variação",$C20=""),"SKU pai obrigatório",""),IF(AND($B20="Variação",$C20&lt;&gt;"",COUNTIFS($A$5:$A$204,$C20,$B$5:$B$204,"Produto pai")=0),"SKU pai não encontrado como Produto pai",""),IF(AND($B20&lt;&gt;"Variação",$C20&lt;&gt;""),"SKU pai indevido",""),IF(AND($K20&lt;&gt;"",COUNTIF($K$5:$K$204,$K20)&gt;1),"EAN/GTIN duplicado",""),IF(AND($K20&lt;&gt;"",NOT(AND(OR(LEN($K20)=8,LEN($K20)=12,LEN($K20)=13,LEN($K20)=14),IFERROR(ISNUMBER(1*$K20),FALSE())))),"EAN/GTIN com formato inválido",""),IF(AND($H20&lt;&gt;"",$I20&lt;&gt;"",COUNTIFS(Listas!$M$5:$M$34,$H20,Listas!$N$5:$N$34,$I20)=0),"Categoria/subcategoria incompatíveis",""),IF(AND(OR($B20="Produto simples",$B20="Variação"),$W20&lt;&gt;"",$V20&lt;&gt;"",$W20&gt;=$V20),"Preço promocional deve ser menor",""),IF(AND(OR($B20="Produto simples",$B20="Variação"),$AD20&lt;&gt;"",$U20&lt;&gt;"",$AD20&lt;=$U20),"Preço considerado não supera o custo",""),IF(AND(OR($B20="Produto simples",$B20="Variação"),OR($Q20&lt;=0,$R20&lt;=0,$S20&lt;=0,$T20&lt;=0)),"Peso ou dimensão ausente/inválida",""),IF(AND($B20="Variação",$F20=""),"Nome da variação obrigatório",""),IF(AND($B20="Variação",$N20="",$O20=""),"Informe cor ou tamanho",""),IF(AND($AA20&lt;&gt;"",$AB20&lt;&gt;"",$AB20&lt;$AA20),"Revisão anterior à criação",""),IF(OR($AB20="",IFERROR(TODAY()-$AB20&gt;Listas!$B$4,TRUE())),"Revisão pendente",""),IF(AND(ISNUMBER($AE20),$AE20&lt;Listas!$B$3),"Margem abaixo do limite",""),IF($AF20&lt;Listas!$B$5,"Cadastro abaixo da meta",""),IF(AND(OR($B20="Produto simples",$B20="Variação"),$Z20="Não definido"),"Canal de venda não definido","")))</f>
        <v/>
      </c>
    </row>
    <row r="21" customFormat="false" ht="21.75" hidden="false" customHeight="true" outlineLevel="0" collapsed="false">
      <c r="A21" s="17"/>
      <c r="B21" s="17"/>
      <c r="C21" s="17"/>
      <c r="D21" s="18"/>
      <c r="E21" s="18"/>
      <c r="F21" s="17"/>
      <c r="G21" s="17"/>
      <c r="H21" s="17"/>
      <c r="I21" s="17"/>
      <c r="J21" s="17"/>
      <c r="K21" s="19"/>
      <c r="L21" s="17"/>
      <c r="M21" s="18"/>
      <c r="N21" s="17"/>
      <c r="O21" s="17"/>
      <c r="P21" s="17"/>
      <c r="Q21" s="20"/>
      <c r="R21" s="20"/>
      <c r="S21" s="20"/>
      <c r="T21" s="20"/>
      <c r="U21" s="21"/>
      <c r="V21" s="21"/>
      <c r="W21" s="21"/>
      <c r="X21" s="22"/>
      <c r="Y21" s="23"/>
      <c r="Z21" s="23"/>
      <c r="AA21" s="24"/>
      <c r="AB21" s="24"/>
      <c r="AC21" s="23"/>
      <c r="AD21" s="25" t="str">
        <f aca="false">IF(COUNTA($A21:$AC21)=0,"",IF($B21="Produto pai","",IF(AND(ISNUMBER($W21),$W21&gt;0,ISNUMBER($V21),$W21&lt;$V21),$W21,IF(ISNUMBER($V21),$V21,""))))</f>
        <v/>
      </c>
      <c r="AE21" s="26" t="str">
        <f aca="false">IF(OR($AD21="",NOT(ISNUMBER($U21)),$AD21&lt;=0),"",($AD21-$U21)/$AD21)</f>
        <v/>
      </c>
      <c r="AF21" s="26" t="str">
        <f aca="false">IF(COUNTA($A21:$AC21)=0,"",(--($A21&lt;&gt;"")+--($B21&lt;&gt;"")+--($D21&lt;&gt;"")+--($E21&lt;&gt;"")+--($G21&lt;&gt;"")+--($H21&lt;&gt;"")+--($I21&lt;&gt;"")+--($J21&lt;&gt;"")+--($M21&lt;&gt;"")+--($Y21&lt;&gt;"")+--($AA21&lt;&gt;"")+--($AC21&lt;&gt;"")+IF(OR($B21="Produto simples",$B21="Variação"),--($Q21&gt;0)+--($R21&gt;0)+--($S21&gt;0)+--($T21&gt;0)+--($U21&gt;0)+--($V21&gt;0)+--($Z21&lt;&gt;""),0)+IF($B21="Variação",--($C21&lt;&gt;"")+--($F21&lt;&gt;"")+--(OR($N21&lt;&gt;"",$O21&lt;&gt;"")),0))/(12+IF(OR($B21="Produto simples",$B21="Variação"),7,0)+IF($B21="Variação",3,0)))</f>
        <v/>
      </c>
      <c r="AG21" s="27" t="str">
        <f aca="true">IF(COUNTA($A21:$AC21)=0,"",_xlfn.TEXTJOIN(" | ",TRUE(),IF($A21="","SKU obrigatório",""),IF(AND($A21&lt;&gt;"",COUNTIF($A$5:$A$204,$A21)&gt;1),"SKU duplicado",""),IF($D21="","Nome obrigatório",""),IF(AND($B21="Variação",$C21=""),"SKU pai obrigatório",""),IF(AND($B21="Variação",$C21&lt;&gt;"",COUNTIFS($A$5:$A$204,$C21,$B$5:$B$204,"Produto pai")=0),"SKU pai não encontrado como Produto pai",""),IF(AND($B21&lt;&gt;"Variação",$C21&lt;&gt;""),"SKU pai indevido",""),IF(AND($K21&lt;&gt;"",COUNTIF($K$5:$K$204,$K21)&gt;1),"EAN/GTIN duplicado",""),IF(AND($K21&lt;&gt;"",NOT(AND(OR(LEN($K21)=8,LEN($K21)=12,LEN($K21)=13,LEN($K21)=14),IFERROR(ISNUMBER(1*$K21),FALSE())))),"EAN/GTIN com formato inválido",""),IF(AND($H21&lt;&gt;"",$I21&lt;&gt;"",COUNTIFS(Listas!$M$5:$M$34,$H21,Listas!$N$5:$N$34,$I21)=0),"Categoria/subcategoria incompatíveis",""),IF(AND(OR($B21="Produto simples",$B21="Variação"),$W21&lt;&gt;"",$V21&lt;&gt;"",$W21&gt;=$V21),"Preço promocional deve ser menor",""),IF(AND(OR($B21="Produto simples",$B21="Variação"),$AD21&lt;&gt;"",$U21&lt;&gt;"",$AD21&lt;=$U21),"Preço considerado não supera o custo",""),IF(AND(OR($B21="Produto simples",$B21="Variação"),OR($Q21&lt;=0,$R21&lt;=0,$S21&lt;=0,$T21&lt;=0)),"Peso ou dimensão ausente/inválida",""),IF(AND($B21="Variação",$F21=""),"Nome da variação obrigatório",""),IF(AND($B21="Variação",$N21="",$O21=""),"Informe cor ou tamanho",""),IF(AND($AA21&lt;&gt;"",$AB21&lt;&gt;"",$AB21&lt;$AA21),"Revisão anterior à criação",""),IF(OR($AB21="",IFERROR(TODAY()-$AB21&gt;Listas!$B$4,TRUE())),"Revisão pendente",""),IF(AND(ISNUMBER($AE21),$AE21&lt;Listas!$B$3),"Margem abaixo do limite",""),IF($AF21&lt;Listas!$B$5,"Cadastro abaixo da meta",""),IF(AND(OR($B21="Produto simples",$B21="Variação"),$Z21="Não definido"),"Canal de venda não definido","")))</f>
        <v/>
      </c>
    </row>
    <row r="22" customFormat="false" ht="21.75" hidden="false" customHeight="true" outlineLevel="0" collapsed="false">
      <c r="A22" s="17"/>
      <c r="B22" s="17"/>
      <c r="C22" s="17"/>
      <c r="D22" s="18"/>
      <c r="E22" s="18"/>
      <c r="F22" s="17"/>
      <c r="G22" s="17"/>
      <c r="H22" s="17"/>
      <c r="I22" s="17"/>
      <c r="J22" s="17"/>
      <c r="K22" s="19"/>
      <c r="L22" s="17"/>
      <c r="M22" s="18"/>
      <c r="N22" s="17"/>
      <c r="O22" s="17"/>
      <c r="P22" s="17"/>
      <c r="Q22" s="20"/>
      <c r="R22" s="20"/>
      <c r="S22" s="20"/>
      <c r="T22" s="20"/>
      <c r="U22" s="21"/>
      <c r="V22" s="21"/>
      <c r="W22" s="21"/>
      <c r="X22" s="22"/>
      <c r="Y22" s="23"/>
      <c r="Z22" s="23"/>
      <c r="AA22" s="24"/>
      <c r="AB22" s="24"/>
      <c r="AC22" s="23"/>
      <c r="AD22" s="25" t="str">
        <f aca="false">IF(COUNTA($A22:$AC22)=0,"",IF($B22="Produto pai","",IF(AND(ISNUMBER($W22),$W22&gt;0,ISNUMBER($V22),$W22&lt;$V22),$W22,IF(ISNUMBER($V22),$V22,""))))</f>
        <v/>
      </c>
      <c r="AE22" s="26" t="str">
        <f aca="false">IF(OR($AD22="",NOT(ISNUMBER($U22)),$AD22&lt;=0),"",($AD22-$U22)/$AD22)</f>
        <v/>
      </c>
      <c r="AF22" s="26" t="str">
        <f aca="false">IF(COUNTA($A22:$AC22)=0,"",(--($A22&lt;&gt;"")+--($B22&lt;&gt;"")+--($D22&lt;&gt;"")+--($E22&lt;&gt;"")+--($G22&lt;&gt;"")+--($H22&lt;&gt;"")+--($I22&lt;&gt;"")+--($J22&lt;&gt;"")+--($M22&lt;&gt;"")+--($Y22&lt;&gt;"")+--($AA22&lt;&gt;"")+--($AC22&lt;&gt;"")+IF(OR($B22="Produto simples",$B22="Variação"),--($Q22&gt;0)+--($R22&gt;0)+--($S22&gt;0)+--($T22&gt;0)+--($U22&gt;0)+--($V22&gt;0)+--($Z22&lt;&gt;""),0)+IF($B22="Variação",--($C22&lt;&gt;"")+--($F22&lt;&gt;"")+--(OR($N22&lt;&gt;"",$O22&lt;&gt;"")),0))/(12+IF(OR($B22="Produto simples",$B22="Variação"),7,0)+IF($B22="Variação",3,0)))</f>
        <v/>
      </c>
      <c r="AG22" s="27" t="str">
        <f aca="true">IF(COUNTA($A22:$AC22)=0,"",_xlfn.TEXTJOIN(" | ",TRUE(),IF($A22="","SKU obrigatório",""),IF(AND($A22&lt;&gt;"",COUNTIF($A$5:$A$204,$A22)&gt;1),"SKU duplicado",""),IF($D22="","Nome obrigatório",""),IF(AND($B22="Variação",$C22=""),"SKU pai obrigatório",""),IF(AND($B22="Variação",$C22&lt;&gt;"",COUNTIFS($A$5:$A$204,$C22,$B$5:$B$204,"Produto pai")=0),"SKU pai não encontrado como Produto pai",""),IF(AND($B22&lt;&gt;"Variação",$C22&lt;&gt;""),"SKU pai indevido",""),IF(AND($K22&lt;&gt;"",COUNTIF($K$5:$K$204,$K22)&gt;1),"EAN/GTIN duplicado",""),IF(AND($K22&lt;&gt;"",NOT(AND(OR(LEN($K22)=8,LEN($K22)=12,LEN($K22)=13,LEN($K22)=14),IFERROR(ISNUMBER(1*$K22),FALSE())))),"EAN/GTIN com formato inválido",""),IF(AND($H22&lt;&gt;"",$I22&lt;&gt;"",COUNTIFS(Listas!$M$5:$M$34,$H22,Listas!$N$5:$N$34,$I22)=0),"Categoria/subcategoria incompatíveis",""),IF(AND(OR($B22="Produto simples",$B22="Variação"),$W22&lt;&gt;"",$V22&lt;&gt;"",$W22&gt;=$V22),"Preço promocional deve ser menor",""),IF(AND(OR($B22="Produto simples",$B22="Variação"),$AD22&lt;&gt;"",$U22&lt;&gt;"",$AD22&lt;=$U22),"Preço considerado não supera o custo",""),IF(AND(OR($B22="Produto simples",$B22="Variação"),OR($Q22&lt;=0,$R22&lt;=0,$S22&lt;=0,$T22&lt;=0)),"Peso ou dimensão ausente/inválida",""),IF(AND($B22="Variação",$F22=""),"Nome da variação obrigatório",""),IF(AND($B22="Variação",$N22="",$O22=""),"Informe cor ou tamanho",""),IF(AND($AA22&lt;&gt;"",$AB22&lt;&gt;"",$AB22&lt;$AA22),"Revisão anterior à criação",""),IF(OR($AB22="",IFERROR(TODAY()-$AB22&gt;Listas!$B$4,TRUE())),"Revisão pendente",""),IF(AND(ISNUMBER($AE22),$AE22&lt;Listas!$B$3),"Margem abaixo do limite",""),IF($AF22&lt;Listas!$B$5,"Cadastro abaixo da meta",""),IF(AND(OR($B22="Produto simples",$B22="Variação"),$Z22="Não definido"),"Canal de venda não definido","")))</f>
        <v/>
      </c>
    </row>
    <row r="23" customFormat="false" ht="21.75" hidden="false" customHeight="true" outlineLevel="0" collapsed="false">
      <c r="A23" s="17"/>
      <c r="B23" s="17"/>
      <c r="C23" s="17"/>
      <c r="D23" s="18"/>
      <c r="E23" s="18"/>
      <c r="F23" s="17"/>
      <c r="G23" s="17"/>
      <c r="H23" s="17"/>
      <c r="I23" s="17"/>
      <c r="J23" s="17"/>
      <c r="K23" s="19"/>
      <c r="L23" s="17"/>
      <c r="M23" s="18"/>
      <c r="N23" s="17"/>
      <c r="O23" s="17"/>
      <c r="P23" s="17"/>
      <c r="Q23" s="20"/>
      <c r="R23" s="20"/>
      <c r="S23" s="20"/>
      <c r="T23" s="20"/>
      <c r="U23" s="21"/>
      <c r="V23" s="21"/>
      <c r="W23" s="21"/>
      <c r="X23" s="22"/>
      <c r="Y23" s="23"/>
      <c r="Z23" s="23"/>
      <c r="AA23" s="24"/>
      <c r="AB23" s="24"/>
      <c r="AC23" s="23"/>
      <c r="AD23" s="25" t="str">
        <f aca="false">IF(COUNTA($A23:$AC23)=0,"",IF($B23="Produto pai","",IF(AND(ISNUMBER($W23),$W23&gt;0,ISNUMBER($V23),$W23&lt;$V23),$W23,IF(ISNUMBER($V23),$V23,""))))</f>
        <v/>
      </c>
      <c r="AE23" s="26" t="str">
        <f aca="false">IF(OR($AD23="",NOT(ISNUMBER($U23)),$AD23&lt;=0),"",($AD23-$U23)/$AD23)</f>
        <v/>
      </c>
      <c r="AF23" s="26" t="str">
        <f aca="false">IF(COUNTA($A23:$AC23)=0,"",(--($A23&lt;&gt;"")+--($B23&lt;&gt;"")+--($D23&lt;&gt;"")+--($E23&lt;&gt;"")+--($G23&lt;&gt;"")+--($H23&lt;&gt;"")+--($I23&lt;&gt;"")+--($J23&lt;&gt;"")+--($M23&lt;&gt;"")+--($Y23&lt;&gt;"")+--($AA23&lt;&gt;"")+--($AC23&lt;&gt;"")+IF(OR($B23="Produto simples",$B23="Variação"),--($Q23&gt;0)+--($R23&gt;0)+--($S23&gt;0)+--($T23&gt;0)+--($U23&gt;0)+--($V23&gt;0)+--($Z23&lt;&gt;""),0)+IF($B23="Variação",--($C23&lt;&gt;"")+--($F23&lt;&gt;"")+--(OR($N23&lt;&gt;"",$O23&lt;&gt;"")),0))/(12+IF(OR($B23="Produto simples",$B23="Variação"),7,0)+IF($B23="Variação",3,0)))</f>
        <v/>
      </c>
      <c r="AG23" s="27" t="str">
        <f aca="true">IF(COUNTA($A23:$AC23)=0,"",_xlfn.TEXTJOIN(" | ",TRUE(),IF($A23="","SKU obrigatório",""),IF(AND($A23&lt;&gt;"",COUNTIF($A$5:$A$204,$A23)&gt;1),"SKU duplicado",""),IF($D23="","Nome obrigatório",""),IF(AND($B23="Variação",$C23=""),"SKU pai obrigatório",""),IF(AND($B23="Variação",$C23&lt;&gt;"",COUNTIFS($A$5:$A$204,$C23,$B$5:$B$204,"Produto pai")=0),"SKU pai não encontrado como Produto pai",""),IF(AND($B23&lt;&gt;"Variação",$C23&lt;&gt;""),"SKU pai indevido",""),IF(AND($K23&lt;&gt;"",COUNTIF($K$5:$K$204,$K23)&gt;1),"EAN/GTIN duplicado",""),IF(AND($K23&lt;&gt;"",NOT(AND(OR(LEN($K23)=8,LEN($K23)=12,LEN($K23)=13,LEN($K23)=14),IFERROR(ISNUMBER(1*$K23),FALSE())))),"EAN/GTIN com formato inválido",""),IF(AND($H23&lt;&gt;"",$I23&lt;&gt;"",COUNTIFS(Listas!$M$5:$M$34,$H23,Listas!$N$5:$N$34,$I23)=0),"Categoria/subcategoria incompatíveis",""),IF(AND(OR($B23="Produto simples",$B23="Variação"),$W23&lt;&gt;"",$V23&lt;&gt;"",$W23&gt;=$V23),"Preço promocional deve ser menor",""),IF(AND(OR($B23="Produto simples",$B23="Variação"),$AD23&lt;&gt;"",$U23&lt;&gt;"",$AD23&lt;=$U23),"Preço considerado não supera o custo",""),IF(AND(OR($B23="Produto simples",$B23="Variação"),OR($Q23&lt;=0,$R23&lt;=0,$S23&lt;=0,$T23&lt;=0)),"Peso ou dimensão ausente/inválida",""),IF(AND($B23="Variação",$F23=""),"Nome da variação obrigatório",""),IF(AND($B23="Variação",$N23="",$O23=""),"Informe cor ou tamanho",""),IF(AND($AA23&lt;&gt;"",$AB23&lt;&gt;"",$AB23&lt;$AA23),"Revisão anterior à criação",""),IF(OR($AB23="",IFERROR(TODAY()-$AB23&gt;Listas!$B$4,TRUE())),"Revisão pendente",""),IF(AND(ISNUMBER($AE23),$AE23&lt;Listas!$B$3),"Margem abaixo do limite",""),IF($AF23&lt;Listas!$B$5,"Cadastro abaixo da meta",""),IF(AND(OR($B23="Produto simples",$B23="Variação"),$Z23="Não definido"),"Canal de venda não definido","")))</f>
        <v/>
      </c>
    </row>
    <row r="24" customFormat="false" ht="21.75" hidden="false" customHeight="true" outlineLevel="0" collapsed="false">
      <c r="A24" s="17"/>
      <c r="B24" s="17"/>
      <c r="C24" s="17"/>
      <c r="D24" s="18"/>
      <c r="E24" s="18"/>
      <c r="F24" s="17"/>
      <c r="G24" s="17"/>
      <c r="H24" s="17"/>
      <c r="I24" s="17"/>
      <c r="J24" s="17"/>
      <c r="K24" s="19"/>
      <c r="L24" s="17"/>
      <c r="M24" s="18"/>
      <c r="N24" s="17"/>
      <c r="O24" s="17"/>
      <c r="P24" s="17"/>
      <c r="Q24" s="20"/>
      <c r="R24" s="20"/>
      <c r="S24" s="20"/>
      <c r="T24" s="20"/>
      <c r="U24" s="21"/>
      <c r="V24" s="21"/>
      <c r="W24" s="21"/>
      <c r="X24" s="22"/>
      <c r="Y24" s="23"/>
      <c r="Z24" s="23"/>
      <c r="AA24" s="24"/>
      <c r="AB24" s="24"/>
      <c r="AC24" s="23"/>
      <c r="AD24" s="25" t="str">
        <f aca="false">IF(COUNTA($A24:$AC24)=0,"",IF($B24="Produto pai","",IF(AND(ISNUMBER($W24),$W24&gt;0,ISNUMBER($V24),$W24&lt;$V24),$W24,IF(ISNUMBER($V24),$V24,""))))</f>
        <v/>
      </c>
      <c r="AE24" s="26" t="str">
        <f aca="false">IF(OR($AD24="",NOT(ISNUMBER($U24)),$AD24&lt;=0),"",($AD24-$U24)/$AD24)</f>
        <v/>
      </c>
      <c r="AF24" s="26" t="str">
        <f aca="false">IF(COUNTA($A24:$AC24)=0,"",(--($A24&lt;&gt;"")+--($B24&lt;&gt;"")+--($D24&lt;&gt;"")+--($E24&lt;&gt;"")+--($G24&lt;&gt;"")+--($H24&lt;&gt;"")+--($I24&lt;&gt;"")+--($J24&lt;&gt;"")+--($M24&lt;&gt;"")+--($Y24&lt;&gt;"")+--($AA24&lt;&gt;"")+--($AC24&lt;&gt;"")+IF(OR($B24="Produto simples",$B24="Variação"),--($Q24&gt;0)+--($R24&gt;0)+--($S24&gt;0)+--($T24&gt;0)+--($U24&gt;0)+--($V24&gt;0)+--($Z24&lt;&gt;""),0)+IF($B24="Variação",--($C24&lt;&gt;"")+--($F24&lt;&gt;"")+--(OR($N24&lt;&gt;"",$O24&lt;&gt;"")),0))/(12+IF(OR($B24="Produto simples",$B24="Variação"),7,0)+IF($B24="Variação",3,0)))</f>
        <v/>
      </c>
      <c r="AG24" s="27" t="str">
        <f aca="true">IF(COUNTA($A24:$AC24)=0,"",_xlfn.TEXTJOIN(" | ",TRUE(),IF($A24="","SKU obrigatório",""),IF(AND($A24&lt;&gt;"",COUNTIF($A$5:$A$204,$A24)&gt;1),"SKU duplicado",""),IF($D24="","Nome obrigatório",""),IF(AND($B24="Variação",$C24=""),"SKU pai obrigatório",""),IF(AND($B24="Variação",$C24&lt;&gt;"",COUNTIFS($A$5:$A$204,$C24,$B$5:$B$204,"Produto pai")=0),"SKU pai não encontrado como Produto pai",""),IF(AND($B24&lt;&gt;"Variação",$C24&lt;&gt;""),"SKU pai indevido",""),IF(AND($K24&lt;&gt;"",COUNTIF($K$5:$K$204,$K24)&gt;1),"EAN/GTIN duplicado",""),IF(AND($K24&lt;&gt;"",NOT(AND(OR(LEN($K24)=8,LEN($K24)=12,LEN($K24)=13,LEN($K24)=14),IFERROR(ISNUMBER(1*$K24),FALSE())))),"EAN/GTIN com formato inválido",""),IF(AND($H24&lt;&gt;"",$I24&lt;&gt;"",COUNTIFS(Listas!$M$5:$M$34,$H24,Listas!$N$5:$N$34,$I24)=0),"Categoria/subcategoria incompatíveis",""),IF(AND(OR($B24="Produto simples",$B24="Variação"),$W24&lt;&gt;"",$V24&lt;&gt;"",$W24&gt;=$V24),"Preço promocional deve ser menor",""),IF(AND(OR($B24="Produto simples",$B24="Variação"),$AD24&lt;&gt;"",$U24&lt;&gt;"",$AD24&lt;=$U24),"Preço considerado não supera o custo",""),IF(AND(OR($B24="Produto simples",$B24="Variação"),OR($Q24&lt;=0,$R24&lt;=0,$S24&lt;=0,$T24&lt;=0)),"Peso ou dimensão ausente/inválida",""),IF(AND($B24="Variação",$F24=""),"Nome da variação obrigatório",""),IF(AND($B24="Variação",$N24="",$O24=""),"Informe cor ou tamanho",""),IF(AND($AA24&lt;&gt;"",$AB24&lt;&gt;"",$AB24&lt;$AA24),"Revisão anterior à criação",""),IF(OR($AB24="",IFERROR(TODAY()-$AB24&gt;Listas!$B$4,TRUE())),"Revisão pendente",""),IF(AND(ISNUMBER($AE24),$AE24&lt;Listas!$B$3),"Margem abaixo do limite",""),IF($AF24&lt;Listas!$B$5,"Cadastro abaixo da meta",""),IF(AND(OR($B24="Produto simples",$B24="Variação"),$Z24="Não definido"),"Canal de venda não definido","")))</f>
        <v/>
      </c>
    </row>
    <row r="25" customFormat="false" ht="21.75" hidden="false" customHeight="true" outlineLevel="0" collapsed="false">
      <c r="A25" s="17"/>
      <c r="B25" s="17"/>
      <c r="C25" s="17"/>
      <c r="D25" s="18"/>
      <c r="E25" s="18"/>
      <c r="F25" s="17"/>
      <c r="G25" s="17"/>
      <c r="H25" s="17"/>
      <c r="I25" s="17"/>
      <c r="J25" s="17"/>
      <c r="K25" s="19"/>
      <c r="L25" s="17"/>
      <c r="M25" s="18"/>
      <c r="N25" s="17"/>
      <c r="O25" s="17"/>
      <c r="P25" s="17"/>
      <c r="Q25" s="20"/>
      <c r="R25" s="20"/>
      <c r="S25" s="20"/>
      <c r="T25" s="20"/>
      <c r="U25" s="21"/>
      <c r="V25" s="21"/>
      <c r="W25" s="21"/>
      <c r="X25" s="22"/>
      <c r="Y25" s="23"/>
      <c r="Z25" s="23"/>
      <c r="AA25" s="24"/>
      <c r="AB25" s="24"/>
      <c r="AC25" s="23"/>
      <c r="AD25" s="25" t="str">
        <f aca="false">IF(COUNTA($A25:$AC25)=0,"",IF($B25="Produto pai","",IF(AND(ISNUMBER($W25),$W25&gt;0,ISNUMBER($V25),$W25&lt;$V25),$W25,IF(ISNUMBER($V25),$V25,""))))</f>
        <v/>
      </c>
      <c r="AE25" s="26" t="str">
        <f aca="false">IF(OR($AD25="",NOT(ISNUMBER($U25)),$AD25&lt;=0),"",($AD25-$U25)/$AD25)</f>
        <v/>
      </c>
      <c r="AF25" s="26" t="str">
        <f aca="false">IF(COUNTA($A25:$AC25)=0,"",(--($A25&lt;&gt;"")+--($B25&lt;&gt;"")+--($D25&lt;&gt;"")+--($E25&lt;&gt;"")+--($G25&lt;&gt;"")+--($H25&lt;&gt;"")+--($I25&lt;&gt;"")+--($J25&lt;&gt;"")+--($M25&lt;&gt;"")+--($Y25&lt;&gt;"")+--($AA25&lt;&gt;"")+--($AC25&lt;&gt;"")+IF(OR($B25="Produto simples",$B25="Variação"),--($Q25&gt;0)+--($R25&gt;0)+--($S25&gt;0)+--($T25&gt;0)+--($U25&gt;0)+--($V25&gt;0)+--($Z25&lt;&gt;""),0)+IF($B25="Variação",--($C25&lt;&gt;"")+--($F25&lt;&gt;"")+--(OR($N25&lt;&gt;"",$O25&lt;&gt;"")),0))/(12+IF(OR($B25="Produto simples",$B25="Variação"),7,0)+IF($B25="Variação",3,0)))</f>
        <v/>
      </c>
      <c r="AG25" s="27" t="str">
        <f aca="true">IF(COUNTA($A25:$AC25)=0,"",_xlfn.TEXTJOIN(" | ",TRUE(),IF($A25="","SKU obrigatório",""),IF(AND($A25&lt;&gt;"",COUNTIF($A$5:$A$204,$A25)&gt;1),"SKU duplicado",""),IF($D25="","Nome obrigatório",""),IF(AND($B25="Variação",$C25=""),"SKU pai obrigatório",""),IF(AND($B25="Variação",$C25&lt;&gt;"",COUNTIFS($A$5:$A$204,$C25,$B$5:$B$204,"Produto pai")=0),"SKU pai não encontrado como Produto pai",""),IF(AND($B25&lt;&gt;"Variação",$C25&lt;&gt;""),"SKU pai indevido",""),IF(AND($K25&lt;&gt;"",COUNTIF($K$5:$K$204,$K25)&gt;1),"EAN/GTIN duplicado",""),IF(AND($K25&lt;&gt;"",NOT(AND(OR(LEN($K25)=8,LEN($K25)=12,LEN($K25)=13,LEN($K25)=14),IFERROR(ISNUMBER(1*$K25),FALSE())))),"EAN/GTIN com formato inválido",""),IF(AND($H25&lt;&gt;"",$I25&lt;&gt;"",COUNTIFS(Listas!$M$5:$M$34,$H25,Listas!$N$5:$N$34,$I25)=0),"Categoria/subcategoria incompatíveis",""),IF(AND(OR($B25="Produto simples",$B25="Variação"),$W25&lt;&gt;"",$V25&lt;&gt;"",$W25&gt;=$V25),"Preço promocional deve ser menor",""),IF(AND(OR($B25="Produto simples",$B25="Variação"),$AD25&lt;&gt;"",$U25&lt;&gt;"",$AD25&lt;=$U25),"Preço considerado não supera o custo",""),IF(AND(OR($B25="Produto simples",$B25="Variação"),OR($Q25&lt;=0,$R25&lt;=0,$S25&lt;=0,$T25&lt;=0)),"Peso ou dimensão ausente/inválida",""),IF(AND($B25="Variação",$F25=""),"Nome da variação obrigatório",""),IF(AND($B25="Variação",$N25="",$O25=""),"Informe cor ou tamanho",""),IF(AND($AA25&lt;&gt;"",$AB25&lt;&gt;"",$AB25&lt;$AA25),"Revisão anterior à criação",""),IF(OR($AB25="",IFERROR(TODAY()-$AB25&gt;Listas!$B$4,TRUE())),"Revisão pendente",""),IF(AND(ISNUMBER($AE25),$AE25&lt;Listas!$B$3),"Margem abaixo do limite",""),IF($AF25&lt;Listas!$B$5,"Cadastro abaixo da meta",""),IF(AND(OR($B25="Produto simples",$B25="Variação"),$Z25="Não definido"),"Canal de venda não definido","")))</f>
        <v/>
      </c>
    </row>
    <row r="26" customFormat="false" ht="21.75" hidden="false" customHeight="true" outlineLevel="0" collapsed="false">
      <c r="A26" s="17"/>
      <c r="B26" s="17"/>
      <c r="C26" s="17"/>
      <c r="D26" s="18"/>
      <c r="E26" s="18"/>
      <c r="F26" s="17"/>
      <c r="G26" s="17"/>
      <c r="H26" s="17"/>
      <c r="I26" s="17"/>
      <c r="J26" s="17"/>
      <c r="K26" s="19"/>
      <c r="L26" s="17"/>
      <c r="M26" s="18"/>
      <c r="N26" s="17"/>
      <c r="O26" s="17"/>
      <c r="P26" s="17"/>
      <c r="Q26" s="20"/>
      <c r="R26" s="20"/>
      <c r="S26" s="20"/>
      <c r="T26" s="20"/>
      <c r="U26" s="21"/>
      <c r="V26" s="21"/>
      <c r="W26" s="21"/>
      <c r="X26" s="22"/>
      <c r="Y26" s="23"/>
      <c r="Z26" s="23"/>
      <c r="AA26" s="24"/>
      <c r="AB26" s="24"/>
      <c r="AC26" s="23"/>
      <c r="AD26" s="25" t="str">
        <f aca="false">IF(COUNTA($A26:$AC26)=0,"",IF($B26="Produto pai","",IF(AND(ISNUMBER($W26),$W26&gt;0,ISNUMBER($V26),$W26&lt;$V26),$W26,IF(ISNUMBER($V26),$V26,""))))</f>
        <v/>
      </c>
      <c r="AE26" s="26" t="str">
        <f aca="false">IF(OR($AD26="",NOT(ISNUMBER($U26)),$AD26&lt;=0),"",($AD26-$U26)/$AD26)</f>
        <v/>
      </c>
      <c r="AF26" s="26" t="str">
        <f aca="false">IF(COUNTA($A26:$AC26)=0,"",(--($A26&lt;&gt;"")+--($B26&lt;&gt;"")+--($D26&lt;&gt;"")+--($E26&lt;&gt;"")+--($G26&lt;&gt;"")+--($H26&lt;&gt;"")+--($I26&lt;&gt;"")+--($J26&lt;&gt;"")+--($M26&lt;&gt;"")+--($Y26&lt;&gt;"")+--($AA26&lt;&gt;"")+--($AC26&lt;&gt;"")+IF(OR($B26="Produto simples",$B26="Variação"),--($Q26&gt;0)+--($R26&gt;0)+--($S26&gt;0)+--($T26&gt;0)+--($U26&gt;0)+--($V26&gt;0)+--($Z26&lt;&gt;""),0)+IF($B26="Variação",--($C26&lt;&gt;"")+--($F26&lt;&gt;"")+--(OR($N26&lt;&gt;"",$O26&lt;&gt;"")),0))/(12+IF(OR($B26="Produto simples",$B26="Variação"),7,0)+IF($B26="Variação",3,0)))</f>
        <v/>
      </c>
      <c r="AG26" s="27" t="str">
        <f aca="true">IF(COUNTA($A26:$AC26)=0,"",_xlfn.TEXTJOIN(" | ",TRUE(),IF($A26="","SKU obrigatório",""),IF(AND($A26&lt;&gt;"",COUNTIF($A$5:$A$204,$A26)&gt;1),"SKU duplicado",""),IF($D26="","Nome obrigatório",""),IF(AND($B26="Variação",$C26=""),"SKU pai obrigatório",""),IF(AND($B26="Variação",$C26&lt;&gt;"",COUNTIFS($A$5:$A$204,$C26,$B$5:$B$204,"Produto pai")=0),"SKU pai não encontrado como Produto pai",""),IF(AND($B26&lt;&gt;"Variação",$C26&lt;&gt;""),"SKU pai indevido",""),IF(AND($K26&lt;&gt;"",COUNTIF($K$5:$K$204,$K26)&gt;1),"EAN/GTIN duplicado",""),IF(AND($K26&lt;&gt;"",NOT(AND(OR(LEN($K26)=8,LEN($K26)=12,LEN($K26)=13,LEN($K26)=14),IFERROR(ISNUMBER(1*$K26),FALSE())))),"EAN/GTIN com formato inválido",""),IF(AND($H26&lt;&gt;"",$I26&lt;&gt;"",COUNTIFS(Listas!$M$5:$M$34,$H26,Listas!$N$5:$N$34,$I26)=0),"Categoria/subcategoria incompatíveis",""),IF(AND(OR($B26="Produto simples",$B26="Variação"),$W26&lt;&gt;"",$V26&lt;&gt;"",$W26&gt;=$V26),"Preço promocional deve ser menor",""),IF(AND(OR($B26="Produto simples",$B26="Variação"),$AD26&lt;&gt;"",$U26&lt;&gt;"",$AD26&lt;=$U26),"Preço considerado não supera o custo",""),IF(AND(OR($B26="Produto simples",$B26="Variação"),OR($Q26&lt;=0,$R26&lt;=0,$S26&lt;=0,$T26&lt;=0)),"Peso ou dimensão ausente/inválida",""),IF(AND($B26="Variação",$F26=""),"Nome da variação obrigatório",""),IF(AND($B26="Variação",$N26="",$O26=""),"Informe cor ou tamanho",""),IF(AND($AA26&lt;&gt;"",$AB26&lt;&gt;"",$AB26&lt;$AA26),"Revisão anterior à criação",""),IF(OR($AB26="",IFERROR(TODAY()-$AB26&gt;Listas!$B$4,TRUE())),"Revisão pendente",""),IF(AND(ISNUMBER($AE26),$AE26&lt;Listas!$B$3),"Margem abaixo do limite",""),IF($AF26&lt;Listas!$B$5,"Cadastro abaixo da meta",""),IF(AND(OR($B26="Produto simples",$B26="Variação"),$Z26="Não definido"),"Canal de venda não definido","")))</f>
        <v/>
      </c>
    </row>
    <row r="27" customFormat="false" ht="21.75" hidden="false" customHeight="true" outlineLevel="0" collapsed="false">
      <c r="A27" s="17"/>
      <c r="B27" s="17"/>
      <c r="C27" s="17"/>
      <c r="D27" s="18"/>
      <c r="E27" s="18"/>
      <c r="F27" s="17"/>
      <c r="G27" s="17"/>
      <c r="H27" s="17"/>
      <c r="I27" s="17"/>
      <c r="J27" s="17"/>
      <c r="K27" s="19"/>
      <c r="L27" s="17"/>
      <c r="M27" s="18"/>
      <c r="N27" s="17"/>
      <c r="O27" s="17"/>
      <c r="P27" s="17"/>
      <c r="Q27" s="20"/>
      <c r="R27" s="20"/>
      <c r="S27" s="20"/>
      <c r="T27" s="20"/>
      <c r="U27" s="21"/>
      <c r="V27" s="21"/>
      <c r="W27" s="21"/>
      <c r="X27" s="22"/>
      <c r="Y27" s="23"/>
      <c r="Z27" s="23"/>
      <c r="AA27" s="24"/>
      <c r="AB27" s="24"/>
      <c r="AC27" s="23"/>
      <c r="AD27" s="25" t="str">
        <f aca="false">IF(COUNTA($A27:$AC27)=0,"",IF($B27="Produto pai","",IF(AND(ISNUMBER($W27),$W27&gt;0,ISNUMBER($V27),$W27&lt;$V27),$W27,IF(ISNUMBER($V27),$V27,""))))</f>
        <v/>
      </c>
      <c r="AE27" s="26" t="str">
        <f aca="false">IF(OR($AD27="",NOT(ISNUMBER($U27)),$AD27&lt;=0),"",($AD27-$U27)/$AD27)</f>
        <v/>
      </c>
      <c r="AF27" s="26" t="str">
        <f aca="false">IF(COUNTA($A27:$AC27)=0,"",(--($A27&lt;&gt;"")+--($B27&lt;&gt;"")+--($D27&lt;&gt;"")+--($E27&lt;&gt;"")+--($G27&lt;&gt;"")+--($H27&lt;&gt;"")+--($I27&lt;&gt;"")+--($J27&lt;&gt;"")+--($M27&lt;&gt;"")+--($Y27&lt;&gt;"")+--($AA27&lt;&gt;"")+--($AC27&lt;&gt;"")+IF(OR($B27="Produto simples",$B27="Variação"),--($Q27&gt;0)+--($R27&gt;0)+--($S27&gt;0)+--($T27&gt;0)+--($U27&gt;0)+--($V27&gt;0)+--($Z27&lt;&gt;""),0)+IF($B27="Variação",--($C27&lt;&gt;"")+--($F27&lt;&gt;"")+--(OR($N27&lt;&gt;"",$O27&lt;&gt;"")),0))/(12+IF(OR($B27="Produto simples",$B27="Variação"),7,0)+IF($B27="Variação",3,0)))</f>
        <v/>
      </c>
      <c r="AG27" s="27" t="str">
        <f aca="true">IF(COUNTA($A27:$AC27)=0,"",_xlfn.TEXTJOIN(" | ",TRUE(),IF($A27="","SKU obrigatório",""),IF(AND($A27&lt;&gt;"",COUNTIF($A$5:$A$204,$A27)&gt;1),"SKU duplicado",""),IF($D27="","Nome obrigatório",""),IF(AND($B27="Variação",$C27=""),"SKU pai obrigatório",""),IF(AND($B27="Variação",$C27&lt;&gt;"",COUNTIFS($A$5:$A$204,$C27,$B$5:$B$204,"Produto pai")=0),"SKU pai não encontrado como Produto pai",""),IF(AND($B27&lt;&gt;"Variação",$C27&lt;&gt;""),"SKU pai indevido",""),IF(AND($K27&lt;&gt;"",COUNTIF($K$5:$K$204,$K27)&gt;1),"EAN/GTIN duplicado",""),IF(AND($K27&lt;&gt;"",NOT(AND(OR(LEN($K27)=8,LEN($K27)=12,LEN($K27)=13,LEN($K27)=14),IFERROR(ISNUMBER(1*$K27),FALSE())))),"EAN/GTIN com formato inválido",""),IF(AND($H27&lt;&gt;"",$I27&lt;&gt;"",COUNTIFS(Listas!$M$5:$M$34,$H27,Listas!$N$5:$N$34,$I27)=0),"Categoria/subcategoria incompatíveis",""),IF(AND(OR($B27="Produto simples",$B27="Variação"),$W27&lt;&gt;"",$V27&lt;&gt;"",$W27&gt;=$V27),"Preço promocional deve ser menor",""),IF(AND(OR($B27="Produto simples",$B27="Variação"),$AD27&lt;&gt;"",$U27&lt;&gt;"",$AD27&lt;=$U27),"Preço considerado não supera o custo",""),IF(AND(OR($B27="Produto simples",$B27="Variação"),OR($Q27&lt;=0,$R27&lt;=0,$S27&lt;=0,$T27&lt;=0)),"Peso ou dimensão ausente/inválida",""),IF(AND($B27="Variação",$F27=""),"Nome da variação obrigatório",""),IF(AND($B27="Variação",$N27="",$O27=""),"Informe cor ou tamanho",""),IF(AND($AA27&lt;&gt;"",$AB27&lt;&gt;"",$AB27&lt;$AA27),"Revisão anterior à criação",""),IF(OR($AB27="",IFERROR(TODAY()-$AB27&gt;Listas!$B$4,TRUE())),"Revisão pendente",""),IF(AND(ISNUMBER($AE27),$AE27&lt;Listas!$B$3),"Margem abaixo do limite",""),IF($AF27&lt;Listas!$B$5,"Cadastro abaixo da meta",""),IF(AND(OR($B27="Produto simples",$B27="Variação"),$Z27="Não definido"),"Canal de venda não definido","")))</f>
        <v/>
      </c>
    </row>
    <row r="28" customFormat="false" ht="21.75" hidden="false" customHeight="true" outlineLevel="0" collapsed="false">
      <c r="A28" s="17"/>
      <c r="B28" s="17"/>
      <c r="C28" s="17"/>
      <c r="D28" s="18"/>
      <c r="E28" s="18"/>
      <c r="F28" s="17"/>
      <c r="G28" s="17"/>
      <c r="H28" s="17"/>
      <c r="I28" s="17"/>
      <c r="J28" s="17"/>
      <c r="K28" s="19"/>
      <c r="L28" s="17"/>
      <c r="M28" s="18"/>
      <c r="N28" s="17"/>
      <c r="O28" s="17"/>
      <c r="P28" s="17"/>
      <c r="Q28" s="20"/>
      <c r="R28" s="20"/>
      <c r="S28" s="20"/>
      <c r="T28" s="20"/>
      <c r="U28" s="21"/>
      <c r="V28" s="21"/>
      <c r="W28" s="21"/>
      <c r="X28" s="22"/>
      <c r="Y28" s="23"/>
      <c r="Z28" s="23"/>
      <c r="AA28" s="24"/>
      <c r="AB28" s="24"/>
      <c r="AC28" s="23"/>
      <c r="AD28" s="25" t="str">
        <f aca="false">IF(COUNTA($A28:$AC28)=0,"",IF($B28="Produto pai","",IF(AND(ISNUMBER($W28),$W28&gt;0,ISNUMBER($V28),$W28&lt;$V28),$W28,IF(ISNUMBER($V28),$V28,""))))</f>
        <v/>
      </c>
      <c r="AE28" s="26" t="str">
        <f aca="false">IF(OR($AD28="",NOT(ISNUMBER($U28)),$AD28&lt;=0),"",($AD28-$U28)/$AD28)</f>
        <v/>
      </c>
      <c r="AF28" s="26" t="str">
        <f aca="false">IF(COUNTA($A28:$AC28)=0,"",(--($A28&lt;&gt;"")+--($B28&lt;&gt;"")+--($D28&lt;&gt;"")+--($E28&lt;&gt;"")+--($G28&lt;&gt;"")+--($H28&lt;&gt;"")+--($I28&lt;&gt;"")+--($J28&lt;&gt;"")+--($M28&lt;&gt;"")+--($Y28&lt;&gt;"")+--($AA28&lt;&gt;"")+--($AC28&lt;&gt;"")+IF(OR($B28="Produto simples",$B28="Variação"),--($Q28&gt;0)+--($R28&gt;0)+--($S28&gt;0)+--($T28&gt;0)+--($U28&gt;0)+--($V28&gt;0)+--($Z28&lt;&gt;""),0)+IF($B28="Variação",--($C28&lt;&gt;"")+--($F28&lt;&gt;"")+--(OR($N28&lt;&gt;"",$O28&lt;&gt;"")),0))/(12+IF(OR($B28="Produto simples",$B28="Variação"),7,0)+IF($B28="Variação",3,0)))</f>
        <v/>
      </c>
      <c r="AG28" s="27" t="str">
        <f aca="true">IF(COUNTA($A28:$AC28)=0,"",_xlfn.TEXTJOIN(" | ",TRUE(),IF($A28="","SKU obrigatório",""),IF(AND($A28&lt;&gt;"",COUNTIF($A$5:$A$204,$A28)&gt;1),"SKU duplicado",""),IF($D28="","Nome obrigatório",""),IF(AND($B28="Variação",$C28=""),"SKU pai obrigatório",""),IF(AND($B28="Variação",$C28&lt;&gt;"",COUNTIFS($A$5:$A$204,$C28,$B$5:$B$204,"Produto pai")=0),"SKU pai não encontrado como Produto pai",""),IF(AND($B28&lt;&gt;"Variação",$C28&lt;&gt;""),"SKU pai indevido",""),IF(AND($K28&lt;&gt;"",COUNTIF($K$5:$K$204,$K28)&gt;1),"EAN/GTIN duplicado",""),IF(AND($K28&lt;&gt;"",NOT(AND(OR(LEN($K28)=8,LEN($K28)=12,LEN($K28)=13,LEN($K28)=14),IFERROR(ISNUMBER(1*$K28),FALSE())))),"EAN/GTIN com formato inválido",""),IF(AND($H28&lt;&gt;"",$I28&lt;&gt;"",COUNTIFS(Listas!$M$5:$M$34,$H28,Listas!$N$5:$N$34,$I28)=0),"Categoria/subcategoria incompatíveis",""),IF(AND(OR($B28="Produto simples",$B28="Variação"),$W28&lt;&gt;"",$V28&lt;&gt;"",$W28&gt;=$V28),"Preço promocional deve ser menor",""),IF(AND(OR($B28="Produto simples",$B28="Variação"),$AD28&lt;&gt;"",$U28&lt;&gt;"",$AD28&lt;=$U28),"Preço considerado não supera o custo",""),IF(AND(OR($B28="Produto simples",$B28="Variação"),OR($Q28&lt;=0,$R28&lt;=0,$S28&lt;=0,$T28&lt;=0)),"Peso ou dimensão ausente/inválida",""),IF(AND($B28="Variação",$F28=""),"Nome da variação obrigatório",""),IF(AND($B28="Variação",$N28="",$O28=""),"Informe cor ou tamanho",""),IF(AND($AA28&lt;&gt;"",$AB28&lt;&gt;"",$AB28&lt;$AA28),"Revisão anterior à criação",""),IF(OR($AB28="",IFERROR(TODAY()-$AB28&gt;Listas!$B$4,TRUE())),"Revisão pendente",""),IF(AND(ISNUMBER($AE28),$AE28&lt;Listas!$B$3),"Margem abaixo do limite",""),IF($AF28&lt;Listas!$B$5,"Cadastro abaixo da meta",""),IF(AND(OR($B28="Produto simples",$B28="Variação"),$Z28="Não definido"),"Canal de venda não definido","")))</f>
        <v/>
      </c>
    </row>
    <row r="29" customFormat="false" ht="21.75" hidden="false" customHeight="true" outlineLevel="0" collapsed="false">
      <c r="A29" s="17"/>
      <c r="B29" s="17"/>
      <c r="C29" s="17"/>
      <c r="D29" s="18"/>
      <c r="E29" s="18"/>
      <c r="F29" s="17"/>
      <c r="G29" s="17"/>
      <c r="H29" s="17"/>
      <c r="I29" s="17"/>
      <c r="J29" s="17"/>
      <c r="K29" s="19"/>
      <c r="L29" s="17"/>
      <c r="M29" s="18"/>
      <c r="N29" s="17"/>
      <c r="O29" s="17"/>
      <c r="P29" s="17"/>
      <c r="Q29" s="20"/>
      <c r="R29" s="20"/>
      <c r="S29" s="20"/>
      <c r="T29" s="20"/>
      <c r="U29" s="21"/>
      <c r="V29" s="21"/>
      <c r="W29" s="21"/>
      <c r="X29" s="22"/>
      <c r="Y29" s="23"/>
      <c r="Z29" s="23"/>
      <c r="AA29" s="24"/>
      <c r="AB29" s="24"/>
      <c r="AC29" s="23"/>
      <c r="AD29" s="25" t="str">
        <f aca="false">IF(COUNTA($A29:$AC29)=0,"",IF($B29="Produto pai","",IF(AND(ISNUMBER($W29),$W29&gt;0,ISNUMBER($V29),$W29&lt;$V29),$W29,IF(ISNUMBER($V29),$V29,""))))</f>
        <v/>
      </c>
      <c r="AE29" s="26" t="str">
        <f aca="false">IF(OR($AD29="",NOT(ISNUMBER($U29)),$AD29&lt;=0),"",($AD29-$U29)/$AD29)</f>
        <v/>
      </c>
      <c r="AF29" s="26" t="str">
        <f aca="false">IF(COUNTA($A29:$AC29)=0,"",(--($A29&lt;&gt;"")+--($B29&lt;&gt;"")+--($D29&lt;&gt;"")+--($E29&lt;&gt;"")+--($G29&lt;&gt;"")+--($H29&lt;&gt;"")+--($I29&lt;&gt;"")+--($J29&lt;&gt;"")+--($M29&lt;&gt;"")+--($Y29&lt;&gt;"")+--($AA29&lt;&gt;"")+--($AC29&lt;&gt;"")+IF(OR($B29="Produto simples",$B29="Variação"),--($Q29&gt;0)+--($R29&gt;0)+--($S29&gt;0)+--($T29&gt;0)+--($U29&gt;0)+--($V29&gt;0)+--($Z29&lt;&gt;""),0)+IF($B29="Variação",--($C29&lt;&gt;"")+--($F29&lt;&gt;"")+--(OR($N29&lt;&gt;"",$O29&lt;&gt;"")),0))/(12+IF(OR($B29="Produto simples",$B29="Variação"),7,0)+IF($B29="Variação",3,0)))</f>
        <v/>
      </c>
      <c r="AG29" s="27" t="str">
        <f aca="true">IF(COUNTA($A29:$AC29)=0,"",_xlfn.TEXTJOIN(" | ",TRUE(),IF($A29="","SKU obrigatório",""),IF(AND($A29&lt;&gt;"",COUNTIF($A$5:$A$204,$A29)&gt;1),"SKU duplicado",""),IF($D29="","Nome obrigatório",""),IF(AND($B29="Variação",$C29=""),"SKU pai obrigatório",""),IF(AND($B29="Variação",$C29&lt;&gt;"",COUNTIFS($A$5:$A$204,$C29,$B$5:$B$204,"Produto pai")=0),"SKU pai não encontrado como Produto pai",""),IF(AND($B29&lt;&gt;"Variação",$C29&lt;&gt;""),"SKU pai indevido",""),IF(AND($K29&lt;&gt;"",COUNTIF($K$5:$K$204,$K29)&gt;1),"EAN/GTIN duplicado",""),IF(AND($K29&lt;&gt;"",NOT(AND(OR(LEN($K29)=8,LEN($K29)=12,LEN($K29)=13,LEN($K29)=14),IFERROR(ISNUMBER(1*$K29),FALSE())))),"EAN/GTIN com formato inválido",""),IF(AND($H29&lt;&gt;"",$I29&lt;&gt;"",COUNTIFS(Listas!$M$5:$M$34,$H29,Listas!$N$5:$N$34,$I29)=0),"Categoria/subcategoria incompatíveis",""),IF(AND(OR($B29="Produto simples",$B29="Variação"),$W29&lt;&gt;"",$V29&lt;&gt;"",$W29&gt;=$V29),"Preço promocional deve ser menor",""),IF(AND(OR($B29="Produto simples",$B29="Variação"),$AD29&lt;&gt;"",$U29&lt;&gt;"",$AD29&lt;=$U29),"Preço considerado não supera o custo",""),IF(AND(OR($B29="Produto simples",$B29="Variação"),OR($Q29&lt;=0,$R29&lt;=0,$S29&lt;=0,$T29&lt;=0)),"Peso ou dimensão ausente/inválida",""),IF(AND($B29="Variação",$F29=""),"Nome da variação obrigatório",""),IF(AND($B29="Variação",$N29="",$O29=""),"Informe cor ou tamanho",""),IF(AND($AA29&lt;&gt;"",$AB29&lt;&gt;"",$AB29&lt;$AA29),"Revisão anterior à criação",""),IF(OR($AB29="",IFERROR(TODAY()-$AB29&gt;Listas!$B$4,TRUE())),"Revisão pendente",""),IF(AND(ISNUMBER($AE29),$AE29&lt;Listas!$B$3),"Margem abaixo do limite",""),IF($AF29&lt;Listas!$B$5,"Cadastro abaixo da meta",""),IF(AND(OR($B29="Produto simples",$B29="Variação"),$Z29="Não definido"),"Canal de venda não definido","")))</f>
        <v/>
      </c>
    </row>
    <row r="30" customFormat="false" ht="21.75" hidden="false" customHeight="true" outlineLevel="0" collapsed="false">
      <c r="A30" s="17"/>
      <c r="B30" s="17"/>
      <c r="C30" s="17"/>
      <c r="D30" s="18"/>
      <c r="E30" s="18"/>
      <c r="F30" s="17"/>
      <c r="G30" s="17"/>
      <c r="H30" s="17"/>
      <c r="I30" s="17"/>
      <c r="J30" s="17"/>
      <c r="K30" s="19"/>
      <c r="L30" s="17"/>
      <c r="M30" s="18"/>
      <c r="N30" s="17"/>
      <c r="O30" s="17"/>
      <c r="P30" s="17"/>
      <c r="Q30" s="20"/>
      <c r="R30" s="20"/>
      <c r="S30" s="20"/>
      <c r="T30" s="20"/>
      <c r="U30" s="21"/>
      <c r="V30" s="21"/>
      <c r="W30" s="21"/>
      <c r="X30" s="22"/>
      <c r="Y30" s="23"/>
      <c r="Z30" s="23"/>
      <c r="AA30" s="24"/>
      <c r="AB30" s="24"/>
      <c r="AC30" s="23"/>
      <c r="AD30" s="25" t="str">
        <f aca="false">IF(COUNTA($A30:$AC30)=0,"",IF($B30="Produto pai","",IF(AND(ISNUMBER($W30),$W30&gt;0,ISNUMBER($V30),$W30&lt;$V30),$W30,IF(ISNUMBER($V30),$V30,""))))</f>
        <v/>
      </c>
      <c r="AE30" s="26" t="str">
        <f aca="false">IF(OR($AD30="",NOT(ISNUMBER($U30)),$AD30&lt;=0),"",($AD30-$U30)/$AD30)</f>
        <v/>
      </c>
      <c r="AF30" s="26" t="str">
        <f aca="false">IF(COUNTA($A30:$AC30)=0,"",(--($A30&lt;&gt;"")+--($B30&lt;&gt;"")+--($D30&lt;&gt;"")+--($E30&lt;&gt;"")+--($G30&lt;&gt;"")+--($H30&lt;&gt;"")+--($I30&lt;&gt;"")+--($J30&lt;&gt;"")+--($M30&lt;&gt;"")+--($Y30&lt;&gt;"")+--($AA30&lt;&gt;"")+--($AC30&lt;&gt;"")+IF(OR($B30="Produto simples",$B30="Variação"),--($Q30&gt;0)+--($R30&gt;0)+--($S30&gt;0)+--($T30&gt;0)+--($U30&gt;0)+--($V30&gt;0)+--($Z30&lt;&gt;""),0)+IF($B30="Variação",--($C30&lt;&gt;"")+--($F30&lt;&gt;"")+--(OR($N30&lt;&gt;"",$O30&lt;&gt;"")),0))/(12+IF(OR($B30="Produto simples",$B30="Variação"),7,0)+IF($B30="Variação",3,0)))</f>
        <v/>
      </c>
      <c r="AG30" s="27" t="str">
        <f aca="true">IF(COUNTA($A30:$AC30)=0,"",_xlfn.TEXTJOIN(" | ",TRUE(),IF($A30="","SKU obrigatório",""),IF(AND($A30&lt;&gt;"",COUNTIF($A$5:$A$204,$A30)&gt;1),"SKU duplicado",""),IF($D30="","Nome obrigatório",""),IF(AND($B30="Variação",$C30=""),"SKU pai obrigatório",""),IF(AND($B30="Variação",$C30&lt;&gt;"",COUNTIFS($A$5:$A$204,$C30,$B$5:$B$204,"Produto pai")=0),"SKU pai não encontrado como Produto pai",""),IF(AND($B30&lt;&gt;"Variação",$C30&lt;&gt;""),"SKU pai indevido",""),IF(AND($K30&lt;&gt;"",COUNTIF($K$5:$K$204,$K30)&gt;1),"EAN/GTIN duplicado",""),IF(AND($K30&lt;&gt;"",NOT(AND(OR(LEN($K30)=8,LEN($K30)=12,LEN($K30)=13,LEN($K30)=14),IFERROR(ISNUMBER(1*$K30),FALSE())))),"EAN/GTIN com formato inválido",""),IF(AND($H30&lt;&gt;"",$I30&lt;&gt;"",COUNTIFS(Listas!$M$5:$M$34,$H30,Listas!$N$5:$N$34,$I30)=0),"Categoria/subcategoria incompatíveis",""),IF(AND(OR($B30="Produto simples",$B30="Variação"),$W30&lt;&gt;"",$V30&lt;&gt;"",$W30&gt;=$V30),"Preço promocional deve ser menor",""),IF(AND(OR($B30="Produto simples",$B30="Variação"),$AD30&lt;&gt;"",$U30&lt;&gt;"",$AD30&lt;=$U30),"Preço considerado não supera o custo",""),IF(AND(OR($B30="Produto simples",$B30="Variação"),OR($Q30&lt;=0,$R30&lt;=0,$S30&lt;=0,$T30&lt;=0)),"Peso ou dimensão ausente/inválida",""),IF(AND($B30="Variação",$F30=""),"Nome da variação obrigatório",""),IF(AND($B30="Variação",$N30="",$O30=""),"Informe cor ou tamanho",""),IF(AND($AA30&lt;&gt;"",$AB30&lt;&gt;"",$AB30&lt;$AA30),"Revisão anterior à criação",""),IF(OR($AB30="",IFERROR(TODAY()-$AB30&gt;Listas!$B$4,TRUE())),"Revisão pendente",""),IF(AND(ISNUMBER($AE30),$AE30&lt;Listas!$B$3),"Margem abaixo do limite",""),IF($AF30&lt;Listas!$B$5,"Cadastro abaixo da meta",""),IF(AND(OR($B30="Produto simples",$B30="Variação"),$Z30="Não definido"),"Canal de venda não definido","")))</f>
        <v/>
      </c>
    </row>
    <row r="31" customFormat="false" ht="21.75" hidden="false" customHeight="true" outlineLevel="0" collapsed="false">
      <c r="A31" s="17"/>
      <c r="B31" s="17"/>
      <c r="C31" s="17"/>
      <c r="D31" s="18"/>
      <c r="E31" s="18"/>
      <c r="F31" s="17"/>
      <c r="G31" s="17"/>
      <c r="H31" s="17"/>
      <c r="I31" s="17"/>
      <c r="J31" s="17"/>
      <c r="K31" s="19"/>
      <c r="L31" s="17"/>
      <c r="M31" s="18"/>
      <c r="N31" s="17"/>
      <c r="O31" s="17"/>
      <c r="P31" s="17"/>
      <c r="Q31" s="20"/>
      <c r="R31" s="20"/>
      <c r="S31" s="20"/>
      <c r="T31" s="20"/>
      <c r="U31" s="21"/>
      <c r="V31" s="21"/>
      <c r="W31" s="21"/>
      <c r="X31" s="22"/>
      <c r="Y31" s="23"/>
      <c r="Z31" s="23"/>
      <c r="AA31" s="24"/>
      <c r="AB31" s="24"/>
      <c r="AC31" s="23"/>
      <c r="AD31" s="25" t="str">
        <f aca="false">IF(COUNTA($A31:$AC31)=0,"",IF($B31="Produto pai","",IF(AND(ISNUMBER($W31),$W31&gt;0,ISNUMBER($V31),$W31&lt;$V31),$W31,IF(ISNUMBER($V31),$V31,""))))</f>
        <v/>
      </c>
      <c r="AE31" s="26" t="str">
        <f aca="false">IF(OR($AD31="",NOT(ISNUMBER($U31)),$AD31&lt;=0),"",($AD31-$U31)/$AD31)</f>
        <v/>
      </c>
      <c r="AF31" s="26" t="str">
        <f aca="false">IF(COUNTA($A31:$AC31)=0,"",(--($A31&lt;&gt;"")+--($B31&lt;&gt;"")+--($D31&lt;&gt;"")+--($E31&lt;&gt;"")+--($G31&lt;&gt;"")+--($H31&lt;&gt;"")+--($I31&lt;&gt;"")+--($J31&lt;&gt;"")+--($M31&lt;&gt;"")+--($Y31&lt;&gt;"")+--($AA31&lt;&gt;"")+--($AC31&lt;&gt;"")+IF(OR($B31="Produto simples",$B31="Variação"),--($Q31&gt;0)+--($R31&gt;0)+--($S31&gt;0)+--($T31&gt;0)+--($U31&gt;0)+--($V31&gt;0)+--($Z31&lt;&gt;""),0)+IF($B31="Variação",--($C31&lt;&gt;"")+--($F31&lt;&gt;"")+--(OR($N31&lt;&gt;"",$O31&lt;&gt;"")),0))/(12+IF(OR($B31="Produto simples",$B31="Variação"),7,0)+IF($B31="Variação",3,0)))</f>
        <v/>
      </c>
      <c r="AG31" s="27" t="str">
        <f aca="true">IF(COUNTA($A31:$AC31)=0,"",_xlfn.TEXTJOIN(" | ",TRUE(),IF($A31="","SKU obrigatório",""),IF(AND($A31&lt;&gt;"",COUNTIF($A$5:$A$204,$A31)&gt;1),"SKU duplicado",""),IF($D31="","Nome obrigatório",""),IF(AND($B31="Variação",$C31=""),"SKU pai obrigatório",""),IF(AND($B31="Variação",$C31&lt;&gt;"",COUNTIFS($A$5:$A$204,$C31,$B$5:$B$204,"Produto pai")=0),"SKU pai não encontrado como Produto pai",""),IF(AND($B31&lt;&gt;"Variação",$C31&lt;&gt;""),"SKU pai indevido",""),IF(AND($K31&lt;&gt;"",COUNTIF($K$5:$K$204,$K31)&gt;1),"EAN/GTIN duplicado",""),IF(AND($K31&lt;&gt;"",NOT(AND(OR(LEN($K31)=8,LEN($K31)=12,LEN($K31)=13,LEN($K31)=14),IFERROR(ISNUMBER(1*$K31),FALSE())))),"EAN/GTIN com formato inválido",""),IF(AND($H31&lt;&gt;"",$I31&lt;&gt;"",COUNTIFS(Listas!$M$5:$M$34,$H31,Listas!$N$5:$N$34,$I31)=0),"Categoria/subcategoria incompatíveis",""),IF(AND(OR($B31="Produto simples",$B31="Variação"),$W31&lt;&gt;"",$V31&lt;&gt;"",$W31&gt;=$V31),"Preço promocional deve ser menor",""),IF(AND(OR($B31="Produto simples",$B31="Variação"),$AD31&lt;&gt;"",$U31&lt;&gt;"",$AD31&lt;=$U31),"Preço considerado não supera o custo",""),IF(AND(OR($B31="Produto simples",$B31="Variação"),OR($Q31&lt;=0,$R31&lt;=0,$S31&lt;=0,$T31&lt;=0)),"Peso ou dimensão ausente/inválida",""),IF(AND($B31="Variação",$F31=""),"Nome da variação obrigatório",""),IF(AND($B31="Variação",$N31="",$O31=""),"Informe cor ou tamanho",""),IF(AND($AA31&lt;&gt;"",$AB31&lt;&gt;"",$AB31&lt;$AA31),"Revisão anterior à criação",""),IF(OR($AB31="",IFERROR(TODAY()-$AB31&gt;Listas!$B$4,TRUE())),"Revisão pendente",""),IF(AND(ISNUMBER($AE31),$AE31&lt;Listas!$B$3),"Margem abaixo do limite",""),IF($AF31&lt;Listas!$B$5,"Cadastro abaixo da meta",""),IF(AND(OR($B31="Produto simples",$B31="Variação"),$Z31="Não definido"),"Canal de venda não definido","")))</f>
        <v/>
      </c>
    </row>
    <row r="32" customFormat="false" ht="21.75" hidden="false" customHeight="true" outlineLevel="0" collapsed="false">
      <c r="A32" s="17"/>
      <c r="B32" s="17"/>
      <c r="C32" s="17"/>
      <c r="D32" s="18"/>
      <c r="E32" s="18"/>
      <c r="F32" s="17"/>
      <c r="G32" s="17"/>
      <c r="H32" s="17"/>
      <c r="I32" s="17"/>
      <c r="J32" s="17"/>
      <c r="K32" s="19"/>
      <c r="L32" s="17"/>
      <c r="M32" s="18"/>
      <c r="N32" s="17"/>
      <c r="O32" s="17"/>
      <c r="P32" s="17"/>
      <c r="Q32" s="20"/>
      <c r="R32" s="20"/>
      <c r="S32" s="20"/>
      <c r="T32" s="20"/>
      <c r="U32" s="21"/>
      <c r="V32" s="21"/>
      <c r="W32" s="21"/>
      <c r="X32" s="22"/>
      <c r="Y32" s="23"/>
      <c r="Z32" s="23"/>
      <c r="AA32" s="24"/>
      <c r="AB32" s="24"/>
      <c r="AC32" s="23"/>
      <c r="AD32" s="25" t="str">
        <f aca="false">IF(COUNTA($A32:$AC32)=0,"",IF($B32="Produto pai","",IF(AND(ISNUMBER($W32),$W32&gt;0,ISNUMBER($V32),$W32&lt;$V32),$W32,IF(ISNUMBER($V32),$V32,""))))</f>
        <v/>
      </c>
      <c r="AE32" s="26" t="str">
        <f aca="false">IF(OR($AD32="",NOT(ISNUMBER($U32)),$AD32&lt;=0),"",($AD32-$U32)/$AD32)</f>
        <v/>
      </c>
      <c r="AF32" s="26" t="str">
        <f aca="false">IF(COUNTA($A32:$AC32)=0,"",(--($A32&lt;&gt;"")+--($B32&lt;&gt;"")+--($D32&lt;&gt;"")+--($E32&lt;&gt;"")+--($G32&lt;&gt;"")+--($H32&lt;&gt;"")+--($I32&lt;&gt;"")+--($J32&lt;&gt;"")+--($M32&lt;&gt;"")+--($Y32&lt;&gt;"")+--($AA32&lt;&gt;"")+--($AC32&lt;&gt;"")+IF(OR($B32="Produto simples",$B32="Variação"),--($Q32&gt;0)+--($R32&gt;0)+--($S32&gt;0)+--($T32&gt;0)+--($U32&gt;0)+--($V32&gt;0)+--($Z32&lt;&gt;""),0)+IF($B32="Variação",--($C32&lt;&gt;"")+--($F32&lt;&gt;"")+--(OR($N32&lt;&gt;"",$O32&lt;&gt;"")),0))/(12+IF(OR($B32="Produto simples",$B32="Variação"),7,0)+IF($B32="Variação",3,0)))</f>
        <v/>
      </c>
      <c r="AG32" s="27" t="str">
        <f aca="true">IF(COUNTA($A32:$AC32)=0,"",_xlfn.TEXTJOIN(" | ",TRUE(),IF($A32="","SKU obrigatório",""),IF(AND($A32&lt;&gt;"",COUNTIF($A$5:$A$204,$A32)&gt;1),"SKU duplicado",""),IF($D32="","Nome obrigatório",""),IF(AND($B32="Variação",$C32=""),"SKU pai obrigatório",""),IF(AND($B32="Variação",$C32&lt;&gt;"",COUNTIFS($A$5:$A$204,$C32,$B$5:$B$204,"Produto pai")=0),"SKU pai não encontrado como Produto pai",""),IF(AND($B32&lt;&gt;"Variação",$C32&lt;&gt;""),"SKU pai indevido",""),IF(AND($K32&lt;&gt;"",COUNTIF($K$5:$K$204,$K32)&gt;1),"EAN/GTIN duplicado",""),IF(AND($K32&lt;&gt;"",NOT(AND(OR(LEN($K32)=8,LEN($K32)=12,LEN($K32)=13,LEN($K32)=14),IFERROR(ISNUMBER(1*$K32),FALSE())))),"EAN/GTIN com formato inválido",""),IF(AND($H32&lt;&gt;"",$I32&lt;&gt;"",COUNTIFS(Listas!$M$5:$M$34,$H32,Listas!$N$5:$N$34,$I32)=0),"Categoria/subcategoria incompatíveis",""),IF(AND(OR($B32="Produto simples",$B32="Variação"),$W32&lt;&gt;"",$V32&lt;&gt;"",$W32&gt;=$V32),"Preço promocional deve ser menor",""),IF(AND(OR($B32="Produto simples",$B32="Variação"),$AD32&lt;&gt;"",$U32&lt;&gt;"",$AD32&lt;=$U32),"Preço considerado não supera o custo",""),IF(AND(OR($B32="Produto simples",$B32="Variação"),OR($Q32&lt;=0,$R32&lt;=0,$S32&lt;=0,$T32&lt;=0)),"Peso ou dimensão ausente/inválida",""),IF(AND($B32="Variação",$F32=""),"Nome da variação obrigatório",""),IF(AND($B32="Variação",$N32="",$O32=""),"Informe cor ou tamanho",""),IF(AND($AA32&lt;&gt;"",$AB32&lt;&gt;"",$AB32&lt;$AA32),"Revisão anterior à criação",""),IF(OR($AB32="",IFERROR(TODAY()-$AB32&gt;Listas!$B$4,TRUE())),"Revisão pendente",""),IF(AND(ISNUMBER($AE32),$AE32&lt;Listas!$B$3),"Margem abaixo do limite",""),IF($AF32&lt;Listas!$B$5,"Cadastro abaixo da meta",""),IF(AND(OR($B32="Produto simples",$B32="Variação"),$Z32="Não definido"),"Canal de venda não definido","")))</f>
        <v/>
      </c>
    </row>
    <row r="33" customFormat="false" ht="21.75" hidden="false" customHeight="true" outlineLevel="0" collapsed="false">
      <c r="A33" s="17"/>
      <c r="B33" s="17"/>
      <c r="C33" s="17"/>
      <c r="D33" s="18"/>
      <c r="E33" s="18"/>
      <c r="F33" s="17"/>
      <c r="G33" s="17"/>
      <c r="H33" s="17"/>
      <c r="I33" s="17"/>
      <c r="J33" s="17"/>
      <c r="K33" s="19"/>
      <c r="L33" s="17"/>
      <c r="M33" s="18"/>
      <c r="N33" s="17"/>
      <c r="O33" s="17"/>
      <c r="P33" s="17"/>
      <c r="Q33" s="20"/>
      <c r="R33" s="20"/>
      <c r="S33" s="20"/>
      <c r="T33" s="20"/>
      <c r="U33" s="21"/>
      <c r="V33" s="21"/>
      <c r="W33" s="21"/>
      <c r="X33" s="22"/>
      <c r="Y33" s="23"/>
      <c r="Z33" s="23"/>
      <c r="AA33" s="24"/>
      <c r="AB33" s="24"/>
      <c r="AC33" s="23"/>
      <c r="AD33" s="25" t="str">
        <f aca="false">IF(COUNTA($A33:$AC33)=0,"",IF($B33="Produto pai","",IF(AND(ISNUMBER($W33),$W33&gt;0,ISNUMBER($V33),$W33&lt;$V33),$W33,IF(ISNUMBER($V33),$V33,""))))</f>
        <v/>
      </c>
      <c r="AE33" s="26" t="str">
        <f aca="false">IF(OR($AD33="",NOT(ISNUMBER($U33)),$AD33&lt;=0),"",($AD33-$U33)/$AD33)</f>
        <v/>
      </c>
      <c r="AF33" s="26" t="str">
        <f aca="false">IF(COUNTA($A33:$AC33)=0,"",(--($A33&lt;&gt;"")+--($B33&lt;&gt;"")+--($D33&lt;&gt;"")+--($E33&lt;&gt;"")+--($G33&lt;&gt;"")+--($H33&lt;&gt;"")+--($I33&lt;&gt;"")+--($J33&lt;&gt;"")+--($M33&lt;&gt;"")+--($Y33&lt;&gt;"")+--($AA33&lt;&gt;"")+--($AC33&lt;&gt;"")+IF(OR($B33="Produto simples",$B33="Variação"),--($Q33&gt;0)+--($R33&gt;0)+--($S33&gt;0)+--($T33&gt;0)+--($U33&gt;0)+--($V33&gt;0)+--($Z33&lt;&gt;""),0)+IF($B33="Variação",--($C33&lt;&gt;"")+--($F33&lt;&gt;"")+--(OR($N33&lt;&gt;"",$O33&lt;&gt;"")),0))/(12+IF(OR($B33="Produto simples",$B33="Variação"),7,0)+IF($B33="Variação",3,0)))</f>
        <v/>
      </c>
      <c r="AG33" s="27" t="str">
        <f aca="true">IF(COUNTA($A33:$AC33)=0,"",_xlfn.TEXTJOIN(" | ",TRUE(),IF($A33="","SKU obrigatório",""),IF(AND($A33&lt;&gt;"",COUNTIF($A$5:$A$204,$A33)&gt;1),"SKU duplicado",""),IF($D33="","Nome obrigatório",""),IF(AND($B33="Variação",$C33=""),"SKU pai obrigatório",""),IF(AND($B33="Variação",$C33&lt;&gt;"",COUNTIFS($A$5:$A$204,$C33,$B$5:$B$204,"Produto pai")=0),"SKU pai não encontrado como Produto pai",""),IF(AND($B33&lt;&gt;"Variação",$C33&lt;&gt;""),"SKU pai indevido",""),IF(AND($K33&lt;&gt;"",COUNTIF($K$5:$K$204,$K33)&gt;1),"EAN/GTIN duplicado",""),IF(AND($K33&lt;&gt;"",NOT(AND(OR(LEN($K33)=8,LEN($K33)=12,LEN($K33)=13,LEN($K33)=14),IFERROR(ISNUMBER(1*$K33),FALSE())))),"EAN/GTIN com formato inválido",""),IF(AND($H33&lt;&gt;"",$I33&lt;&gt;"",COUNTIFS(Listas!$M$5:$M$34,$H33,Listas!$N$5:$N$34,$I33)=0),"Categoria/subcategoria incompatíveis",""),IF(AND(OR($B33="Produto simples",$B33="Variação"),$W33&lt;&gt;"",$V33&lt;&gt;"",$W33&gt;=$V33),"Preço promocional deve ser menor",""),IF(AND(OR($B33="Produto simples",$B33="Variação"),$AD33&lt;&gt;"",$U33&lt;&gt;"",$AD33&lt;=$U33),"Preço considerado não supera o custo",""),IF(AND(OR($B33="Produto simples",$B33="Variação"),OR($Q33&lt;=0,$R33&lt;=0,$S33&lt;=0,$T33&lt;=0)),"Peso ou dimensão ausente/inválida",""),IF(AND($B33="Variação",$F33=""),"Nome da variação obrigatório",""),IF(AND($B33="Variação",$N33="",$O33=""),"Informe cor ou tamanho",""),IF(AND($AA33&lt;&gt;"",$AB33&lt;&gt;"",$AB33&lt;$AA33),"Revisão anterior à criação",""),IF(OR($AB33="",IFERROR(TODAY()-$AB33&gt;Listas!$B$4,TRUE())),"Revisão pendente",""),IF(AND(ISNUMBER($AE33),$AE33&lt;Listas!$B$3),"Margem abaixo do limite",""),IF($AF33&lt;Listas!$B$5,"Cadastro abaixo da meta",""),IF(AND(OR($B33="Produto simples",$B33="Variação"),$Z33="Não definido"),"Canal de venda não definido","")))</f>
        <v/>
      </c>
    </row>
    <row r="34" customFormat="false" ht="21.75" hidden="false" customHeight="true" outlineLevel="0" collapsed="false">
      <c r="A34" s="17"/>
      <c r="B34" s="17"/>
      <c r="C34" s="17"/>
      <c r="D34" s="18"/>
      <c r="E34" s="18"/>
      <c r="F34" s="17"/>
      <c r="G34" s="17"/>
      <c r="H34" s="17"/>
      <c r="I34" s="17"/>
      <c r="J34" s="17"/>
      <c r="K34" s="19"/>
      <c r="L34" s="17"/>
      <c r="M34" s="18"/>
      <c r="N34" s="17"/>
      <c r="O34" s="17"/>
      <c r="P34" s="17"/>
      <c r="Q34" s="20"/>
      <c r="R34" s="20"/>
      <c r="S34" s="20"/>
      <c r="T34" s="20"/>
      <c r="U34" s="21"/>
      <c r="V34" s="21"/>
      <c r="W34" s="21"/>
      <c r="X34" s="22"/>
      <c r="Y34" s="23"/>
      <c r="Z34" s="23"/>
      <c r="AA34" s="24"/>
      <c r="AB34" s="24"/>
      <c r="AC34" s="23"/>
      <c r="AD34" s="25" t="str">
        <f aca="false">IF(COUNTA($A34:$AC34)=0,"",IF($B34="Produto pai","",IF(AND(ISNUMBER($W34),$W34&gt;0,ISNUMBER($V34),$W34&lt;$V34),$W34,IF(ISNUMBER($V34),$V34,""))))</f>
        <v/>
      </c>
      <c r="AE34" s="26" t="str">
        <f aca="false">IF(OR($AD34="",NOT(ISNUMBER($U34)),$AD34&lt;=0),"",($AD34-$U34)/$AD34)</f>
        <v/>
      </c>
      <c r="AF34" s="26" t="str">
        <f aca="false">IF(COUNTA($A34:$AC34)=0,"",(--($A34&lt;&gt;"")+--($B34&lt;&gt;"")+--($D34&lt;&gt;"")+--($E34&lt;&gt;"")+--($G34&lt;&gt;"")+--($H34&lt;&gt;"")+--($I34&lt;&gt;"")+--($J34&lt;&gt;"")+--($M34&lt;&gt;"")+--($Y34&lt;&gt;"")+--($AA34&lt;&gt;"")+--($AC34&lt;&gt;"")+IF(OR($B34="Produto simples",$B34="Variação"),--($Q34&gt;0)+--($R34&gt;0)+--($S34&gt;0)+--($T34&gt;0)+--($U34&gt;0)+--($V34&gt;0)+--($Z34&lt;&gt;""),0)+IF($B34="Variação",--($C34&lt;&gt;"")+--($F34&lt;&gt;"")+--(OR($N34&lt;&gt;"",$O34&lt;&gt;"")),0))/(12+IF(OR($B34="Produto simples",$B34="Variação"),7,0)+IF($B34="Variação",3,0)))</f>
        <v/>
      </c>
      <c r="AG34" s="27" t="str">
        <f aca="true">IF(COUNTA($A34:$AC34)=0,"",_xlfn.TEXTJOIN(" | ",TRUE(),IF($A34="","SKU obrigatório",""),IF(AND($A34&lt;&gt;"",COUNTIF($A$5:$A$204,$A34)&gt;1),"SKU duplicado",""),IF($D34="","Nome obrigatório",""),IF(AND($B34="Variação",$C34=""),"SKU pai obrigatório",""),IF(AND($B34="Variação",$C34&lt;&gt;"",COUNTIFS($A$5:$A$204,$C34,$B$5:$B$204,"Produto pai")=0),"SKU pai não encontrado como Produto pai",""),IF(AND($B34&lt;&gt;"Variação",$C34&lt;&gt;""),"SKU pai indevido",""),IF(AND($K34&lt;&gt;"",COUNTIF($K$5:$K$204,$K34)&gt;1),"EAN/GTIN duplicado",""),IF(AND($K34&lt;&gt;"",NOT(AND(OR(LEN($K34)=8,LEN($K34)=12,LEN($K34)=13,LEN($K34)=14),IFERROR(ISNUMBER(1*$K34),FALSE())))),"EAN/GTIN com formato inválido",""),IF(AND($H34&lt;&gt;"",$I34&lt;&gt;"",COUNTIFS(Listas!$M$5:$M$34,$H34,Listas!$N$5:$N$34,$I34)=0),"Categoria/subcategoria incompatíveis",""),IF(AND(OR($B34="Produto simples",$B34="Variação"),$W34&lt;&gt;"",$V34&lt;&gt;"",$W34&gt;=$V34),"Preço promocional deve ser menor",""),IF(AND(OR($B34="Produto simples",$B34="Variação"),$AD34&lt;&gt;"",$U34&lt;&gt;"",$AD34&lt;=$U34),"Preço considerado não supera o custo",""),IF(AND(OR($B34="Produto simples",$B34="Variação"),OR($Q34&lt;=0,$R34&lt;=0,$S34&lt;=0,$T34&lt;=0)),"Peso ou dimensão ausente/inválida",""),IF(AND($B34="Variação",$F34=""),"Nome da variação obrigatório",""),IF(AND($B34="Variação",$N34="",$O34=""),"Informe cor ou tamanho",""),IF(AND($AA34&lt;&gt;"",$AB34&lt;&gt;"",$AB34&lt;$AA34),"Revisão anterior à criação",""),IF(OR($AB34="",IFERROR(TODAY()-$AB34&gt;Listas!$B$4,TRUE())),"Revisão pendente",""),IF(AND(ISNUMBER($AE34),$AE34&lt;Listas!$B$3),"Margem abaixo do limite",""),IF($AF34&lt;Listas!$B$5,"Cadastro abaixo da meta",""),IF(AND(OR($B34="Produto simples",$B34="Variação"),$Z34="Não definido"),"Canal de venda não definido","")))</f>
        <v/>
      </c>
    </row>
    <row r="35" customFormat="false" ht="21.75" hidden="false" customHeight="true" outlineLevel="0" collapsed="false">
      <c r="A35" s="17"/>
      <c r="B35" s="17"/>
      <c r="C35" s="17"/>
      <c r="D35" s="18"/>
      <c r="E35" s="18"/>
      <c r="F35" s="17"/>
      <c r="G35" s="17"/>
      <c r="H35" s="17"/>
      <c r="I35" s="17"/>
      <c r="J35" s="17"/>
      <c r="K35" s="19"/>
      <c r="L35" s="17"/>
      <c r="M35" s="18"/>
      <c r="N35" s="17"/>
      <c r="O35" s="17"/>
      <c r="P35" s="17"/>
      <c r="Q35" s="20"/>
      <c r="R35" s="20"/>
      <c r="S35" s="20"/>
      <c r="T35" s="20"/>
      <c r="U35" s="21"/>
      <c r="V35" s="21"/>
      <c r="W35" s="21"/>
      <c r="X35" s="22"/>
      <c r="Y35" s="23"/>
      <c r="Z35" s="23"/>
      <c r="AA35" s="24"/>
      <c r="AB35" s="24"/>
      <c r="AC35" s="23"/>
      <c r="AD35" s="25" t="str">
        <f aca="false">IF(COUNTA($A35:$AC35)=0,"",IF($B35="Produto pai","",IF(AND(ISNUMBER($W35),$W35&gt;0,ISNUMBER($V35),$W35&lt;$V35),$W35,IF(ISNUMBER($V35),$V35,""))))</f>
        <v/>
      </c>
      <c r="AE35" s="26" t="str">
        <f aca="false">IF(OR($AD35="",NOT(ISNUMBER($U35)),$AD35&lt;=0),"",($AD35-$U35)/$AD35)</f>
        <v/>
      </c>
      <c r="AF35" s="26" t="str">
        <f aca="false">IF(COUNTA($A35:$AC35)=0,"",(--($A35&lt;&gt;"")+--($B35&lt;&gt;"")+--($D35&lt;&gt;"")+--($E35&lt;&gt;"")+--($G35&lt;&gt;"")+--($H35&lt;&gt;"")+--($I35&lt;&gt;"")+--($J35&lt;&gt;"")+--($M35&lt;&gt;"")+--($Y35&lt;&gt;"")+--($AA35&lt;&gt;"")+--($AC35&lt;&gt;"")+IF(OR($B35="Produto simples",$B35="Variação"),--($Q35&gt;0)+--($R35&gt;0)+--($S35&gt;0)+--($T35&gt;0)+--($U35&gt;0)+--($V35&gt;0)+--($Z35&lt;&gt;""),0)+IF($B35="Variação",--($C35&lt;&gt;"")+--($F35&lt;&gt;"")+--(OR($N35&lt;&gt;"",$O35&lt;&gt;"")),0))/(12+IF(OR($B35="Produto simples",$B35="Variação"),7,0)+IF($B35="Variação",3,0)))</f>
        <v/>
      </c>
      <c r="AG35" s="27" t="str">
        <f aca="true">IF(COUNTA($A35:$AC35)=0,"",_xlfn.TEXTJOIN(" | ",TRUE(),IF($A35="","SKU obrigatório",""),IF(AND($A35&lt;&gt;"",COUNTIF($A$5:$A$204,$A35)&gt;1),"SKU duplicado",""),IF($D35="","Nome obrigatório",""),IF(AND($B35="Variação",$C35=""),"SKU pai obrigatório",""),IF(AND($B35="Variação",$C35&lt;&gt;"",COUNTIFS($A$5:$A$204,$C35,$B$5:$B$204,"Produto pai")=0),"SKU pai não encontrado como Produto pai",""),IF(AND($B35&lt;&gt;"Variação",$C35&lt;&gt;""),"SKU pai indevido",""),IF(AND($K35&lt;&gt;"",COUNTIF($K$5:$K$204,$K35)&gt;1),"EAN/GTIN duplicado",""),IF(AND($K35&lt;&gt;"",NOT(AND(OR(LEN($K35)=8,LEN($K35)=12,LEN($K35)=13,LEN($K35)=14),IFERROR(ISNUMBER(1*$K35),FALSE())))),"EAN/GTIN com formato inválido",""),IF(AND($H35&lt;&gt;"",$I35&lt;&gt;"",COUNTIFS(Listas!$M$5:$M$34,$H35,Listas!$N$5:$N$34,$I35)=0),"Categoria/subcategoria incompatíveis",""),IF(AND(OR($B35="Produto simples",$B35="Variação"),$W35&lt;&gt;"",$V35&lt;&gt;"",$W35&gt;=$V35),"Preço promocional deve ser menor",""),IF(AND(OR($B35="Produto simples",$B35="Variação"),$AD35&lt;&gt;"",$U35&lt;&gt;"",$AD35&lt;=$U35),"Preço considerado não supera o custo",""),IF(AND(OR($B35="Produto simples",$B35="Variação"),OR($Q35&lt;=0,$R35&lt;=0,$S35&lt;=0,$T35&lt;=0)),"Peso ou dimensão ausente/inválida",""),IF(AND($B35="Variação",$F35=""),"Nome da variação obrigatório",""),IF(AND($B35="Variação",$N35="",$O35=""),"Informe cor ou tamanho",""),IF(AND($AA35&lt;&gt;"",$AB35&lt;&gt;"",$AB35&lt;$AA35),"Revisão anterior à criação",""),IF(OR($AB35="",IFERROR(TODAY()-$AB35&gt;Listas!$B$4,TRUE())),"Revisão pendente",""),IF(AND(ISNUMBER($AE35),$AE35&lt;Listas!$B$3),"Margem abaixo do limite",""),IF($AF35&lt;Listas!$B$5,"Cadastro abaixo da meta",""),IF(AND(OR($B35="Produto simples",$B35="Variação"),$Z35="Não definido"),"Canal de venda não definido","")))</f>
        <v/>
      </c>
    </row>
    <row r="36" customFormat="false" ht="21.75" hidden="false" customHeight="true" outlineLevel="0" collapsed="false">
      <c r="A36" s="17"/>
      <c r="B36" s="17"/>
      <c r="C36" s="17"/>
      <c r="D36" s="18"/>
      <c r="E36" s="18"/>
      <c r="F36" s="17"/>
      <c r="G36" s="17"/>
      <c r="H36" s="17"/>
      <c r="I36" s="17"/>
      <c r="J36" s="17"/>
      <c r="K36" s="19"/>
      <c r="L36" s="17"/>
      <c r="M36" s="18"/>
      <c r="N36" s="17"/>
      <c r="O36" s="17"/>
      <c r="P36" s="17"/>
      <c r="Q36" s="20"/>
      <c r="R36" s="20"/>
      <c r="S36" s="20"/>
      <c r="T36" s="20"/>
      <c r="U36" s="21"/>
      <c r="V36" s="21"/>
      <c r="W36" s="21"/>
      <c r="X36" s="22"/>
      <c r="Y36" s="23"/>
      <c r="Z36" s="23"/>
      <c r="AA36" s="24"/>
      <c r="AB36" s="24"/>
      <c r="AC36" s="23"/>
      <c r="AD36" s="25" t="str">
        <f aca="false">IF(COUNTA($A36:$AC36)=0,"",IF($B36="Produto pai","",IF(AND(ISNUMBER($W36),$W36&gt;0,ISNUMBER($V36),$W36&lt;$V36),$W36,IF(ISNUMBER($V36),$V36,""))))</f>
        <v/>
      </c>
      <c r="AE36" s="26" t="str">
        <f aca="false">IF(OR($AD36="",NOT(ISNUMBER($U36)),$AD36&lt;=0),"",($AD36-$U36)/$AD36)</f>
        <v/>
      </c>
      <c r="AF36" s="26" t="str">
        <f aca="false">IF(COUNTA($A36:$AC36)=0,"",(--($A36&lt;&gt;"")+--($B36&lt;&gt;"")+--($D36&lt;&gt;"")+--($E36&lt;&gt;"")+--($G36&lt;&gt;"")+--($H36&lt;&gt;"")+--($I36&lt;&gt;"")+--($J36&lt;&gt;"")+--($M36&lt;&gt;"")+--($Y36&lt;&gt;"")+--($AA36&lt;&gt;"")+--($AC36&lt;&gt;"")+IF(OR($B36="Produto simples",$B36="Variação"),--($Q36&gt;0)+--($R36&gt;0)+--($S36&gt;0)+--($T36&gt;0)+--($U36&gt;0)+--($V36&gt;0)+--($Z36&lt;&gt;""),0)+IF($B36="Variação",--($C36&lt;&gt;"")+--($F36&lt;&gt;"")+--(OR($N36&lt;&gt;"",$O36&lt;&gt;"")),0))/(12+IF(OR($B36="Produto simples",$B36="Variação"),7,0)+IF($B36="Variação",3,0)))</f>
        <v/>
      </c>
      <c r="AG36" s="27" t="str">
        <f aca="true">IF(COUNTA($A36:$AC36)=0,"",_xlfn.TEXTJOIN(" | ",TRUE(),IF($A36="","SKU obrigatório",""),IF(AND($A36&lt;&gt;"",COUNTIF($A$5:$A$204,$A36)&gt;1),"SKU duplicado",""),IF($D36="","Nome obrigatório",""),IF(AND($B36="Variação",$C36=""),"SKU pai obrigatório",""),IF(AND($B36="Variação",$C36&lt;&gt;"",COUNTIFS($A$5:$A$204,$C36,$B$5:$B$204,"Produto pai")=0),"SKU pai não encontrado como Produto pai",""),IF(AND($B36&lt;&gt;"Variação",$C36&lt;&gt;""),"SKU pai indevido",""),IF(AND($K36&lt;&gt;"",COUNTIF($K$5:$K$204,$K36)&gt;1),"EAN/GTIN duplicado",""),IF(AND($K36&lt;&gt;"",NOT(AND(OR(LEN($K36)=8,LEN($K36)=12,LEN($K36)=13,LEN($K36)=14),IFERROR(ISNUMBER(1*$K36),FALSE())))),"EAN/GTIN com formato inválido",""),IF(AND($H36&lt;&gt;"",$I36&lt;&gt;"",COUNTIFS(Listas!$M$5:$M$34,$H36,Listas!$N$5:$N$34,$I36)=0),"Categoria/subcategoria incompatíveis",""),IF(AND(OR($B36="Produto simples",$B36="Variação"),$W36&lt;&gt;"",$V36&lt;&gt;"",$W36&gt;=$V36),"Preço promocional deve ser menor",""),IF(AND(OR($B36="Produto simples",$B36="Variação"),$AD36&lt;&gt;"",$U36&lt;&gt;"",$AD36&lt;=$U36),"Preço considerado não supera o custo",""),IF(AND(OR($B36="Produto simples",$B36="Variação"),OR($Q36&lt;=0,$R36&lt;=0,$S36&lt;=0,$T36&lt;=0)),"Peso ou dimensão ausente/inválida",""),IF(AND($B36="Variação",$F36=""),"Nome da variação obrigatório",""),IF(AND($B36="Variação",$N36="",$O36=""),"Informe cor ou tamanho",""),IF(AND($AA36&lt;&gt;"",$AB36&lt;&gt;"",$AB36&lt;$AA36),"Revisão anterior à criação",""),IF(OR($AB36="",IFERROR(TODAY()-$AB36&gt;Listas!$B$4,TRUE())),"Revisão pendente",""),IF(AND(ISNUMBER($AE36),$AE36&lt;Listas!$B$3),"Margem abaixo do limite",""),IF($AF36&lt;Listas!$B$5,"Cadastro abaixo da meta",""),IF(AND(OR($B36="Produto simples",$B36="Variação"),$Z36="Não definido"),"Canal de venda não definido","")))</f>
        <v/>
      </c>
    </row>
    <row r="37" customFormat="false" ht="21.75" hidden="false" customHeight="true" outlineLevel="0" collapsed="false">
      <c r="A37" s="17"/>
      <c r="B37" s="17"/>
      <c r="C37" s="17"/>
      <c r="D37" s="18"/>
      <c r="E37" s="18"/>
      <c r="F37" s="17"/>
      <c r="G37" s="17"/>
      <c r="H37" s="17"/>
      <c r="I37" s="17"/>
      <c r="J37" s="17"/>
      <c r="K37" s="19"/>
      <c r="L37" s="17"/>
      <c r="M37" s="18"/>
      <c r="N37" s="17"/>
      <c r="O37" s="17"/>
      <c r="P37" s="17"/>
      <c r="Q37" s="20"/>
      <c r="R37" s="20"/>
      <c r="S37" s="20"/>
      <c r="T37" s="20"/>
      <c r="U37" s="21"/>
      <c r="V37" s="21"/>
      <c r="W37" s="21"/>
      <c r="X37" s="22"/>
      <c r="Y37" s="23"/>
      <c r="Z37" s="23"/>
      <c r="AA37" s="24"/>
      <c r="AB37" s="24"/>
      <c r="AC37" s="23"/>
      <c r="AD37" s="25" t="str">
        <f aca="false">IF(COUNTA($A37:$AC37)=0,"",IF($B37="Produto pai","",IF(AND(ISNUMBER($W37),$W37&gt;0,ISNUMBER($V37),$W37&lt;$V37),$W37,IF(ISNUMBER($V37),$V37,""))))</f>
        <v/>
      </c>
      <c r="AE37" s="26" t="str">
        <f aca="false">IF(OR($AD37="",NOT(ISNUMBER($U37)),$AD37&lt;=0),"",($AD37-$U37)/$AD37)</f>
        <v/>
      </c>
      <c r="AF37" s="26" t="str">
        <f aca="false">IF(COUNTA($A37:$AC37)=0,"",(--($A37&lt;&gt;"")+--($B37&lt;&gt;"")+--($D37&lt;&gt;"")+--($E37&lt;&gt;"")+--($G37&lt;&gt;"")+--($H37&lt;&gt;"")+--($I37&lt;&gt;"")+--($J37&lt;&gt;"")+--($M37&lt;&gt;"")+--($Y37&lt;&gt;"")+--($AA37&lt;&gt;"")+--($AC37&lt;&gt;"")+IF(OR($B37="Produto simples",$B37="Variação"),--($Q37&gt;0)+--($R37&gt;0)+--($S37&gt;0)+--($T37&gt;0)+--($U37&gt;0)+--($V37&gt;0)+--($Z37&lt;&gt;""),0)+IF($B37="Variação",--($C37&lt;&gt;"")+--($F37&lt;&gt;"")+--(OR($N37&lt;&gt;"",$O37&lt;&gt;"")),0))/(12+IF(OR($B37="Produto simples",$B37="Variação"),7,0)+IF($B37="Variação",3,0)))</f>
        <v/>
      </c>
      <c r="AG37" s="27" t="str">
        <f aca="true">IF(COUNTA($A37:$AC37)=0,"",_xlfn.TEXTJOIN(" | ",TRUE(),IF($A37="","SKU obrigatório",""),IF(AND($A37&lt;&gt;"",COUNTIF($A$5:$A$204,$A37)&gt;1),"SKU duplicado",""),IF($D37="","Nome obrigatório",""),IF(AND($B37="Variação",$C37=""),"SKU pai obrigatório",""),IF(AND($B37="Variação",$C37&lt;&gt;"",COUNTIFS($A$5:$A$204,$C37,$B$5:$B$204,"Produto pai")=0),"SKU pai não encontrado como Produto pai",""),IF(AND($B37&lt;&gt;"Variação",$C37&lt;&gt;""),"SKU pai indevido",""),IF(AND($K37&lt;&gt;"",COUNTIF($K$5:$K$204,$K37)&gt;1),"EAN/GTIN duplicado",""),IF(AND($K37&lt;&gt;"",NOT(AND(OR(LEN($K37)=8,LEN($K37)=12,LEN($K37)=13,LEN($K37)=14),IFERROR(ISNUMBER(1*$K37),FALSE())))),"EAN/GTIN com formato inválido",""),IF(AND($H37&lt;&gt;"",$I37&lt;&gt;"",COUNTIFS(Listas!$M$5:$M$34,$H37,Listas!$N$5:$N$34,$I37)=0),"Categoria/subcategoria incompatíveis",""),IF(AND(OR($B37="Produto simples",$B37="Variação"),$W37&lt;&gt;"",$V37&lt;&gt;"",$W37&gt;=$V37),"Preço promocional deve ser menor",""),IF(AND(OR($B37="Produto simples",$B37="Variação"),$AD37&lt;&gt;"",$U37&lt;&gt;"",$AD37&lt;=$U37),"Preço considerado não supera o custo",""),IF(AND(OR($B37="Produto simples",$B37="Variação"),OR($Q37&lt;=0,$R37&lt;=0,$S37&lt;=0,$T37&lt;=0)),"Peso ou dimensão ausente/inválida",""),IF(AND($B37="Variação",$F37=""),"Nome da variação obrigatório",""),IF(AND($B37="Variação",$N37="",$O37=""),"Informe cor ou tamanho",""),IF(AND($AA37&lt;&gt;"",$AB37&lt;&gt;"",$AB37&lt;$AA37),"Revisão anterior à criação",""),IF(OR($AB37="",IFERROR(TODAY()-$AB37&gt;Listas!$B$4,TRUE())),"Revisão pendente",""),IF(AND(ISNUMBER($AE37),$AE37&lt;Listas!$B$3),"Margem abaixo do limite",""),IF($AF37&lt;Listas!$B$5,"Cadastro abaixo da meta",""),IF(AND(OR($B37="Produto simples",$B37="Variação"),$Z37="Não definido"),"Canal de venda não definido","")))</f>
        <v/>
      </c>
    </row>
    <row r="38" customFormat="false" ht="21.75" hidden="false" customHeight="true" outlineLevel="0" collapsed="false">
      <c r="A38" s="17"/>
      <c r="B38" s="17"/>
      <c r="C38" s="17"/>
      <c r="D38" s="18"/>
      <c r="E38" s="18"/>
      <c r="F38" s="17"/>
      <c r="G38" s="17"/>
      <c r="H38" s="17"/>
      <c r="I38" s="17"/>
      <c r="J38" s="17"/>
      <c r="K38" s="19"/>
      <c r="L38" s="17"/>
      <c r="M38" s="18"/>
      <c r="N38" s="17"/>
      <c r="O38" s="17"/>
      <c r="P38" s="17"/>
      <c r="Q38" s="20"/>
      <c r="R38" s="20"/>
      <c r="S38" s="20"/>
      <c r="T38" s="20"/>
      <c r="U38" s="21"/>
      <c r="V38" s="21"/>
      <c r="W38" s="21"/>
      <c r="X38" s="22"/>
      <c r="Y38" s="23"/>
      <c r="Z38" s="23"/>
      <c r="AA38" s="24"/>
      <c r="AB38" s="24"/>
      <c r="AC38" s="23"/>
      <c r="AD38" s="25" t="str">
        <f aca="false">IF(COUNTA($A38:$AC38)=0,"",IF($B38="Produto pai","",IF(AND(ISNUMBER($W38),$W38&gt;0,ISNUMBER($V38),$W38&lt;$V38),$W38,IF(ISNUMBER($V38),$V38,""))))</f>
        <v/>
      </c>
      <c r="AE38" s="26" t="str">
        <f aca="false">IF(OR($AD38="",NOT(ISNUMBER($U38)),$AD38&lt;=0),"",($AD38-$U38)/$AD38)</f>
        <v/>
      </c>
      <c r="AF38" s="26" t="str">
        <f aca="false">IF(COUNTA($A38:$AC38)=0,"",(--($A38&lt;&gt;"")+--($B38&lt;&gt;"")+--($D38&lt;&gt;"")+--($E38&lt;&gt;"")+--($G38&lt;&gt;"")+--($H38&lt;&gt;"")+--($I38&lt;&gt;"")+--($J38&lt;&gt;"")+--($M38&lt;&gt;"")+--($Y38&lt;&gt;"")+--($AA38&lt;&gt;"")+--($AC38&lt;&gt;"")+IF(OR($B38="Produto simples",$B38="Variação"),--($Q38&gt;0)+--($R38&gt;0)+--($S38&gt;0)+--($T38&gt;0)+--($U38&gt;0)+--($V38&gt;0)+--($Z38&lt;&gt;""),0)+IF($B38="Variação",--($C38&lt;&gt;"")+--($F38&lt;&gt;"")+--(OR($N38&lt;&gt;"",$O38&lt;&gt;"")),0))/(12+IF(OR($B38="Produto simples",$B38="Variação"),7,0)+IF($B38="Variação",3,0)))</f>
        <v/>
      </c>
      <c r="AG38" s="27" t="str">
        <f aca="true">IF(COUNTA($A38:$AC38)=0,"",_xlfn.TEXTJOIN(" | ",TRUE(),IF($A38="","SKU obrigatório",""),IF(AND($A38&lt;&gt;"",COUNTIF($A$5:$A$204,$A38)&gt;1),"SKU duplicado",""),IF($D38="","Nome obrigatório",""),IF(AND($B38="Variação",$C38=""),"SKU pai obrigatório",""),IF(AND($B38="Variação",$C38&lt;&gt;"",COUNTIFS($A$5:$A$204,$C38,$B$5:$B$204,"Produto pai")=0),"SKU pai não encontrado como Produto pai",""),IF(AND($B38&lt;&gt;"Variação",$C38&lt;&gt;""),"SKU pai indevido",""),IF(AND($K38&lt;&gt;"",COUNTIF($K$5:$K$204,$K38)&gt;1),"EAN/GTIN duplicado",""),IF(AND($K38&lt;&gt;"",NOT(AND(OR(LEN($K38)=8,LEN($K38)=12,LEN($K38)=13,LEN($K38)=14),IFERROR(ISNUMBER(1*$K38),FALSE())))),"EAN/GTIN com formato inválido",""),IF(AND($H38&lt;&gt;"",$I38&lt;&gt;"",COUNTIFS(Listas!$M$5:$M$34,$H38,Listas!$N$5:$N$34,$I38)=0),"Categoria/subcategoria incompatíveis",""),IF(AND(OR($B38="Produto simples",$B38="Variação"),$W38&lt;&gt;"",$V38&lt;&gt;"",$W38&gt;=$V38),"Preço promocional deve ser menor",""),IF(AND(OR($B38="Produto simples",$B38="Variação"),$AD38&lt;&gt;"",$U38&lt;&gt;"",$AD38&lt;=$U38),"Preço considerado não supera o custo",""),IF(AND(OR($B38="Produto simples",$B38="Variação"),OR($Q38&lt;=0,$R38&lt;=0,$S38&lt;=0,$T38&lt;=0)),"Peso ou dimensão ausente/inválida",""),IF(AND($B38="Variação",$F38=""),"Nome da variação obrigatório",""),IF(AND($B38="Variação",$N38="",$O38=""),"Informe cor ou tamanho",""),IF(AND($AA38&lt;&gt;"",$AB38&lt;&gt;"",$AB38&lt;$AA38),"Revisão anterior à criação",""),IF(OR($AB38="",IFERROR(TODAY()-$AB38&gt;Listas!$B$4,TRUE())),"Revisão pendente",""),IF(AND(ISNUMBER($AE38),$AE38&lt;Listas!$B$3),"Margem abaixo do limite",""),IF($AF38&lt;Listas!$B$5,"Cadastro abaixo da meta",""),IF(AND(OR($B38="Produto simples",$B38="Variação"),$Z38="Não definido"),"Canal de venda não definido","")))</f>
        <v/>
      </c>
    </row>
    <row r="39" customFormat="false" ht="21.75" hidden="false" customHeight="true" outlineLevel="0" collapsed="false">
      <c r="A39" s="17"/>
      <c r="B39" s="17"/>
      <c r="C39" s="17"/>
      <c r="D39" s="18"/>
      <c r="E39" s="18"/>
      <c r="F39" s="17"/>
      <c r="G39" s="17"/>
      <c r="H39" s="17"/>
      <c r="I39" s="17"/>
      <c r="J39" s="17"/>
      <c r="K39" s="19"/>
      <c r="L39" s="17"/>
      <c r="M39" s="18"/>
      <c r="N39" s="17"/>
      <c r="O39" s="17"/>
      <c r="P39" s="17"/>
      <c r="Q39" s="20"/>
      <c r="R39" s="20"/>
      <c r="S39" s="20"/>
      <c r="T39" s="20"/>
      <c r="U39" s="21"/>
      <c r="V39" s="21"/>
      <c r="W39" s="21"/>
      <c r="X39" s="22"/>
      <c r="Y39" s="23"/>
      <c r="Z39" s="23"/>
      <c r="AA39" s="24"/>
      <c r="AB39" s="24"/>
      <c r="AC39" s="23"/>
      <c r="AD39" s="25" t="str">
        <f aca="false">IF(COUNTA($A39:$AC39)=0,"",IF($B39="Produto pai","",IF(AND(ISNUMBER($W39),$W39&gt;0,ISNUMBER($V39),$W39&lt;$V39),$W39,IF(ISNUMBER($V39),$V39,""))))</f>
        <v/>
      </c>
      <c r="AE39" s="26" t="str">
        <f aca="false">IF(OR($AD39="",NOT(ISNUMBER($U39)),$AD39&lt;=0),"",($AD39-$U39)/$AD39)</f>
        <v/>
      </c>
      <c r="AF39" s="26" t="str">
        <f aca="false">IF(COUNTA($A39:$AC39)=0,"",(--($A39&lt;&gt;"")+--($B39&lt;&gt;"")+--($D39&lt;&gt;"")+--($E39&lt;&gt;"")+--($G39&lt;&gt;"")+--($H39&lt;&gt;"")+--($I39&lt;&gt;"")+--($J39&lt;&gt;"")+--($M39&lt;&gt;"")+--($Y39&lt;&gt;"")+--($AA39&lt;&gt;"")+--($AC39&lt;&gt;"")+IF(OR($B39="Produto simples",$B39="Variação"),--($Q39&gt;0)+--($R39&gt;0)+--($S39&gt;0)+--($T39&gt;0)+--($U39&gt;0)+--($V39&gt;0)+--($Z39&lt;&gt;""),0)+IF($B39="Variação",--($C39&lt;&gt;"")+--($F39&lt;&gt;"")+--(OR($N39&lt;&gt;"",$O39&lt;&gt;"")),0))/(12+IF(OR($B39="Produto simples",$B39="Variação"),7,0)+IF($B39="Variação",3,0)))</f>
        <v/>
      </c>
      <c r="AG39" s="27" t="str">
        <f aca="true">IF(COUNTA($A39:$AC39)=0,"",_xlfn.TEXTJOIN(" | ",TRUE(),IF($A39="","SKU obrigatório",""),IF(AND($A39&lt;&gt;"",COUNTIF($A$5:$A$204,$A39)&gt;1),"SKU duplicado",""),IF($D39="","Nome obrigatório",""),IF(AND($B39="Variação",$C39=""),"SKU pai obrigatório",""),IF(AND($B39="Variação",$C39&lt;&gt;"",COUNTIFS($A$5:$A$204,$C39,$B$5:$B$204,"Produto pai")=0),"SKU pai não encontrado como Produto pai",""),IF(AND($B39&lt;&gt;"Variação",$C39&lt;&gt;""),"SKU pai indevido",""),IF(AND($K39&lt;&gt;"",COUNTIF($K$5:$K$204,$K39)&gt;1),"EAN/GTIN duplicado",""),IF(AND($K39&lt;&gt;"",NOT(AND(OR(LEN($K39)=8,LEN($K39)=12,LEN($K39)=13,LEN($K39)=14),IFERROR(ISNUMBER(1*$K39),FALSE())))),"EAN/GTIN com formato inválido",""),IF(AND($H39&lt;&gt;"",$I39&lt;&gt;"",COUNTIFS(Listas!$M$5:$M$34,$H39,Listas!$N$5:$N$34,$I39)=0),"Categoria/subcategoria incompatíveis",""),IF(AND(OR($B39="Produto simples",$B39="Variação"),$W39&lt;&gt;"",$V39&lt;&gt;"",$W39&gt;=$V39),"Preço promocional deve ser menor",""),IF(AND(OR($B39="Produto simples",$B39="Variação"),$AD39&lt;&gt;"",$U39&lt;&gt;"",$AD39&lt;=$U39),"Preço considerado não supera o custo",""),IF(AND(OR($B39="Produto simples",$B39="Variação"),OR($Q39&lt;=0,$R39&lt;=0,$S39&lt;=0,$T39&lt;=0)),"Peso ou dimensão ausente/inválida",""),IF(AND($B39="Variação",$F39=""),"Nome da variação obrigatório",""),IF(AND($B39="Variação",$N39="",$O39=""),"Informe cor ou tamanho",""),IF(AND($AA39&lt;&gt;"",$AB39&lt;&gt;"",$AB39&lt;$AA39),"Revisão anterior à criação",""),IF(OR($AB39="",IFERROR(TODAY()-$AB39&gt;Listas!$B$4,TRUE())),"Revisão pendente",""),IF(AND(ISNUMBER($AE39),$AE39&lt;Listas!$B$3),"Margem abaixo do limite",""),IF($AF39&lt;Listas!$B$5,"Cadastro abaixo da meta",""),IF(AND(OR($B39="Produto simples",$B39="Variação"),$Z39="Não definido"),"Canal de venda não definido","")))</f>
        <v/>
      </c>
    </row>
    <row r="40" customFormat="false" ht="21.75" hidden="false" customHeight="true" outlineLevel="0" collapsed="false">
      <c r="A40" s="17"/>
      <c r="B40" s="17"/>
      <c r="C40" s="17"/>
      <c r="D40" s="18"/>
      <c r="E40" s="18"/>
      <c r="F40" s="17"/>
      <c r="G40" s="17"/>
      <c r="H40" s="17"/>
      <c r="I40" s="17"/>
      <c r="J40" s="17"/>
      <c r="K40" s="19"/>
      <c r="L40" s="17"/>
      <c r="M40" s="18"/>
      <c r="N40" s="17"/>
      <c r="O40" s="17"/>
      <c r="P40" s="17"/>
      <c r="Q40" s="20"/>
      <c r="R40" s="20"/>
      <c r="S40" s="20"/>
      <c r="T40" s="20"/>
      <c r="U40" s="21"/>
      <c r="V40" s="21"/>
      <c r="W40" s="21"/>
      <c r="X40" s="22"/>
      <c r="Y40" s="23"/>
      <c r="Z40" s="23"/>
      <c r="AA40" s="24"/>
      <c r="AB40" s="24"/>
      <c r="AC40" s="23"/>
      <c r="AD40" s="25" t="str">
        <f aca="false">IF(COUNTA($A40:$AC40)=0,"",IF($B40="Produto pai","",IF(AND(ISNUMBER($W40),$W40&gt;0,ISNUMBER($V40),$W40&lt;$V40),$W40,IF(ISNUMBER($V40),$V40,""))))</f>
        <v/>
      </c>
      <c r="AE40" s="26" t="str">
        <f aca="false">IF(OR($AD40="",NOT(ISNUMBER($U40)),$AD40&lt;=0),"",($AD40-$U40)/$AD40)</f>
        <v/>
      </c>
      <c r="AF40" s="26" t="str">
        <f aca="false">IF(COUNTA($A40:$AC40)=0,"",(--($A40&lt;&gt;"")+--($B40&lt;&gt;"")+--($D40&lt;&gt;"")+--($E40&lt;&gt;"")+--($G40&lt;&gt;"")+--($H40&lt;&gt;"")+--($I40&lt;&gt;"")+--($J40&lt;&gt;"")+--($M40&lt;&gt;"")+--($Y40&lt;&gt;"")+--($AA40&lt;&gt;"")+--($AC40&lt;&gt;"")+IF(OR($B40="Produto simples",$B40="Variação"),--($Q40&gt;0)+--($R40&gt;0)+--($S40&gt;0)+--($T40&gt;0)+--($U40&gt;0)+--($V40&gt;0)+--($Z40&lt;&gt;""),0)+IF($B40="Variação",--($C40&lt;&gt;"")+--($F40&lt;&gt;"")+--(OR($N40&lt;&gt;"",$O40&lt;&gt;"")),0))/(12+IF(OR($B40="Produto simples",$B40="Variação"),7,0)+IF($B40="Variação",3,0)))</f>
        <v/>
      </c>
      <c r="AG40" s="27" t="str">
        <f aca="true">IF(COUNTA($A40:$AC40)=0,"",_xlfn.TEXTJOIN(" | ",TRUE(),IF($A40="","SKU obrigatório",""),IF(AND($A40&lt;&gt;"",COUNTIF($A$5:$A$204,$A40)&gt;1),"SKU duplicado",""),IF($D40="","Nome obrigatório",""),IF(AND($B40="Variação",$C40=""),"SKU pai obrigatório",""),IF(AND($B40="Variação",$C40&lt;&gt;"",COUNTIFS($A$5:$A$204,$C40,$B$5:$B$204,"Produto pai")=0),"SKU pai não encontrado como Produto pai",""),IF(AND($B40&lt;&gt;"Variação",$C40&lt;&gt;""),"SKU pai indevido",""),IF(AND($K40&lt;&gt;"",COUNTIF($K$5:$K$204,$K40)&gt;1),"EAN/GTIN duplicado",""),IF(AND($K40&lt;&gt;"",NOT(AND(OR(LEN($K40)=8,LEN($K40)=12,LEN($K40)=13,LEN($K40)=14),IFERROR(ISNUMBER(1*$K40),FALSE())))),"EAN/GTIN com formato inválido",""),IF(AND($H40&lt;&gt;"",$I40&lt;&gt;"",COUNTIFS(Listas!$M$5:$M$34,$H40,Listas!$N$5:$N$34,$I40)=0),"Categoria/subcategoria incompatíveis",""),IF(AND(OR($B40="Produto simples",$B40="Variação"),$W40&lt;&gt;"",$V40&lt;&gt;"",$W40&gt;=$V40),"Preço promocional deve ser menor",""),IF(AND(OR($B40="Produto simples",$B40="Variação"),$AD40&lt;&gt;"",$U40&lt;&gt;"",$AD40&lt;=$U40),"Preço considerado não supera o custo",""),IF(AND(OR($B40="Produto simples",$B40="Variação"),OR($Q40&lt;=0,$R40&lt;=0,$S40&lt;=0,$T40&lt;=0)),"Peso ou dimensão ausente/inválida",""),IF(AND($B40="Variação",$F40=""),"Nome da variação obrigatório",""),IF(AND($B40="Variação",$N40="",$O40=""),"Informe cor ou tamanho",""),IF(AND($AA40&lt;&gt;"",$AB40&lt;&gt;"",$AB40&lt;$AA40),"Revisão anterior à criação",""),IF(OR($AB40="",IFERROR(TODAY()-$AB40&gt;Listas!$B$4,TRUE())),"Revisão pendente",""),IF(AND(ISNUMBER($AE40),$AE40&lt;Listas!$B$3),"Margem abaixo do limite",""),IF($AF40&lt;Listas!$B$5,"Cadastro abaixo da meta",""),IF(AND(OR($B40="Produto simples",$B40="Variação"),$Z40="Não definido"),"Canal de venda não definido","")))</f>
        <v/>
      </c>
    </row>
    <row r="41" customFormat="false" ht="21.75" hidden="false" customHeight="true" outlineLevel="0" collapsed="false">
      <c r="A41" s="17"/>
      <c r="B41" s="17"/>
      <c r="C41" s="17"/>
      <c r="D41" s="18"/>
      <c r="E41" s="18"/>
      <c r="F41" s="17"/>
      <c r="G41" s="17"/>
      <c r="H41" s="17"/>
      <c r="I41" s="17"/>
      <c r="J41" s="17"/>
      <c r="K41" s="19"/>
      <c r="L41" s="17"/>
      <c r="M41" s="18"/>
      <c r="N41" s="17"/>
      <c r="O41" s="17"/>
      <c r="P41" s="17"/>
      <c r="Q41" s="20"/>
      <c r="R41" s="20"/>
      <c r="S41" s="20"/>
      <c r="T41" s="20"/>
      <c r="U41" s="21"/>
      <c r="V41" s="21"/>
      <c r="W41" s="21"/>
      <c r="X41" s="22"/>
      <c r="Y41" s="23"/>
      <c r="Z41" s="23"/>
      <c r="AA41" s="24"/>
      <c r="AB41" s="24"/>
      <c r="AC41" s="23"/>
      <c r="AD41" s="25" t="str">
        <f aca="false">IF(COUNTA($A41:$AC41)=0,"",IF($B41="Produto pai","",IF(AND(ISNUMBER($W41),$W41&gt;0,ISNUMBER($V41),$W41&lt;$V41),$W41,IF(ISNUMBER($V41),$V41,""))))</f>
        <v/>
      </c>
      <c r="AE41" s="26" t="str">
        <f aca="false">IF(OR($AD41="",NOT(ISNUMBER($U41)),$AD41&lt;=0),"",($AD41-$U41)/$AD41)</f>
        <v/>
      </c>
      <c r="AF41" s="26" t="str">
        <f aca="false">IF(COUNTA($A41:$AC41)=0,"",(--($A41&lt;&gt;"")+--($B41&lt;&gt;"")+--($D41&lt;&gt;"")+--($E41&lt;&gt;"")+--($G41&lt;&gt;"")+--($H41&lt;&gt;"")+--($I41&lt;&gt;"")+--($J41&lt;&gt;"")+--($M41&lt;&gt;"")+--($Y41&lt;&gt;"")+--($AA41&lt;&gt;"")+--($AC41&lt;&gt;"")+IF(OR($B41="Produto simples",$B41="Variação"),--($Q41&gt;0)+--($R41&gt;0)+--($S41&gt;0)+--($T41&gt;0)+--($U41&gt;0)+--($V41&gt;0)+--($Z41&lt;&gt;""),0)+IF($B41="Variação",--($C41&lt;&gt;"")+--($F41&lt;&gt;"")+--(OR($N41&lt;&gt;"",$O41&lt;&gt;"")),0))/(12+IF(OR($B41="Produto simples",$B41="Variação"),7,0)+IF($B41="Variação",3,0)))</f>
        <v/>
      </c>
      <c r="AG41" s="27" t="str">
        <f aca="true">IF(COUNTA($A41:$AC41)=0,"",_xlfn.TEXTJOIN(" | ",TRUE(),IF($A41="","SKU obrigatório",""),IF(AND($A41&lt;&gt;"",COUNTIF($A$5:$A$204,$A41)&gt;1),"SKU duplicado",""),IF($D41="","Nome obrigatório",""),IF(AND($B41="Variação",$C41=""),"SKU pai obrigatório",""),IF(AND($B41="Variação",$C41&lt;&gt;"",COUNTIFS($A$5:$A$204,$C41,$B$5:$B$204,"Produto pai")=0),"SKU pai não encontrado como Produto pai",""),IF(AND($B41&lt;&gt;"Variação",$C41&lt;&gt;""),"SKU pai indevido",""),IF(AND($K41&lt;&gt;"",COUNTIF($K$5:$K$204,$K41)&gt;1),"EAN/GTIN duplicado",""),IF(AND($K41&lt;&gt;"",NOT(AND(OR(LEN($K41)=8,LEN($K41)=12,LEN($K41)=13,LEN($K41)=14),IFERROR(ISNUMBER(1*$K41),FALSE())))),"EAN/GTIN com formato inválido",""),IF(AND($H41&lt;&gt;"",$I41&lt;&gt;"",COUNTIFS(Listas!$M$5:$M$34,$H41,Listas!$N$5:$N$34,$I41)=0),"Categoria/subcategoria incompatíveis",""),IF(AND(OR($B41="Produto simples",$B41="Variação"),$W41&lt;&gt;"",$V41&lt;&gt;"",$W41&gt;=$V41),"Preço promocional deve ser menor",""),IF(AND(OR($B41="Produto simples",$B41="Variação"),$AD41&lt;&gt;"",$U41&lt;&gt;"",$AD41&lt;=$U41),"Preço considerado não supera o custo",""),IF(AND(OR($B41="Produto simples",$B41="Variação"),OR($Q41&lt;=0,$R41&lt;=0,$S41&lt;=0,$T41&lt;=0)),"Peso ou dimensão ausente/inválida",""),IF(AND($B41="Variação",$F41=""),"Nome da variação obrigatório",""),IF(AND($B41="Variação",$N41="",$O41=""),"Informe cor ou tamanho",""),IF(AND($AA41&lt;&gt;"",$AB41&lt;&gt;"",$AB41&lt;$AA41),"Revisão anterior à criação",""),IF(OR($AB41="",IFERROR(TODAY()-$AB41&gt;Listas!$B$4,TRUE())),"Revisão pendente",""),IF(AND(ISNUMBER($AE41),$AE41&lt;Listas!$B$3),"Margem abaixo do limite",""),IF($AF41&lt;Listas!$B$5,"Cadastro abaixo da meta",""),IF(AND(OR($B41="Produto simples",$B41="Variação"),$Z41="Não definido"),"Canal de venda não definido","")))</f>
        <v/>
      </c>
    </row>
    <row r="42" customFormat="false" ht="21.75" hidden="false" customHeight="true" outlineLevel="0" collapsed="false">
      <c r="A42" s="17"/>
      <c r="B42" s="17"/>
      <c r="C42" s="17"/>
      <c r="D42" s="18"/>
      <c r="E42" s="18"/>
      <c r="F42" s="17"/>
      <c r="G42" s="17"/>
      <c r="H42" s="17"/>
      <c r="I42" s="17"/>
      <c r="J42" s="17"/>
      <c r="K42" s="19"/>
      <c r="L42" s="17"/>
      <c r="M42" s="18"/>
      <c r="N42" s="17"/>
      <c r="O42" s="17"/>
      <c r="P42" s="17"/>
      <c r="Q42" s="20"/>
      <c r="R42" s="20"/>
      <c r="S42" s="20"/>
      <c r="T42" s="20"/>
      <c r="U42" s="21"/>
      <c r="V42" s="21"/>
      <c r="W42" s="21"/>
      <c r="X42" s="22"/>
      <c r="Y42" s="23"/>
      <c r="Z42" s="23"/>
      <c r="AA42" s="24"/>
      <c r="AB42" s="24"/>
      <c r="AC42" s="23"/>
      <c r="AD42" s="25" t="str">
        <f aca="false">IF(COUNTA($A42:$AC42)=0,"",IF($B42="Produto pai","",IF(AND(ISNUMBER($W42),$W42&gt;0,ISNUMBER($V42),$W42&lt;$V42),$W42,IF(ISNUMBER($V42),$V42,""))))</f>
        <v/>
      </c>
      <c r="AE42" s="26" t="str">
        <f aca="false">IF(OR($AD42="",NOT(ISNUMBER($U42)),$AD42&lt;=0),"",($AD42-$U42)/$AD42)</f>
        <v/>
      </c>
      <c r="AF42" s="26" t="str">
        <f aca="false">IF(COUNTA($A42:$AC42)=0,"",(--($A42&lt;&gt;"")+--($B42&lt;&gt;"")+--($D42&lt;&gt;"")+--($E42&lt;&gt;"")+--($G42&lt;&gt;"")+--($H42&lt;&gt;"")+--($I42&lt;&gt;"")+--($J42&lt;&gt;"")+--($M42&lt;&gt;"")+--($Y42&lt;&gt;"")+--($AA42&lt;&gt;"")+--($AC42&lt;&gt;"")+IF(OR($B42="Produto simples",$B42="Variação"),--($Q42&gt;0)+--($R42&gt;0)+--($S42&gt;0)+--($T42&gt;0)+--($U42&gt;0)+--($V42&gt;0)+--($Z42&lt;&gt;""),0)+IF($B42="Variação",--($C42&lt;&gt;"")+--($F42&lt;&gt;"")+--(OR($N42&lt;&gt;"",$O42&lt;&gt;"")),0))/(12+IF(OR($B42="Produto simples",$B42="Variação"),7,0)+IF($B42="Variação",3,0)))</f>
        <v/>
      </c>
      <c r="AG42" s="27" t="str">
        <f aca="true">IF(COUNTA($A42:$AC42)=0,"",_xlfn.TEXTJOIN(" | ",TRUE(),IF($A42="","SKU obrigatório",""),IF(AND($A42&lt;&gt;"",COUNTIF($A$5:$A$204,$A42)&gt;1),"SKU duplicado",""),IF($D42="","Nome obrigatório",""),IF(AND($B42="Variação",$C42=""),"SKU pai obrigatório",""),IF(AND($B42="Variação",$C42&lt;&gt;"",COUNTIFS($A$5:$A$204,$C42,$B$5:$B$204,"Produto pai")=0),"SKU pai não encontrado como Produto pai",""),IF(AND($B42&lt;&gt;"Variação",$C42&lt;&gt;""),"SKU pai indevido",""),IF(AND($K42&lt;&gt;"",COUNTIF($K$5:$K$204,$K42)&gt;1),"EAN/GTIN duplicado",""),IF(AND($K42&lt;&gt;"",NOT(AND(OR(LEN($K42)=8,LEN($K42)=12,LEN($K42)=13,LEN($K42)=14),IFERROR(ISNUMBER(1*$K42),FALSE())))),"EAN/GTIN com formato inválido",""),IF(AND($H42&lt;&gt;"",$I42&lt;&gt;"",COUNTIFS(Listas!$M$5:$M$34,$H42,Listas!$N$5:$N$34,$I42)=0),"Categoria/subcategoria incompatíveis",""),IF(AND(OR($B42="Produto simples",$B42="Variação"),$W42&lt;&gt;"",$V42&lt;&gt;"",$W42&gt;=$V42),"Preço promocional deve ser menor",""),IF(AND(OR($B42="Produto simples",$B42="Variação"),$AD42&lt;&gt;"",$U42&lt;&gt;"",$AD42&lt;=$U42),"Preço considerado não supera o custo",""),IF(AND(OR($B42="Produto simples",$B42="Variação"),OR($Q42&lt;=0,$R42&lt;=0,$S42&lt;=0,$T42&lt;=0)),"Peso ou dimensão ausente/inválida",""),IF(AND($B42="Variação",$F42=""),"Nome da variação obrigatório",""),IF(AND($B42="Variação",$N42="",$O42=""),"Informe cor ou tamanho",""),IF(AND($AA42&lt;&gt;"",$AB42&lt;&gt;"",$AB42&lt;$AA42),"Revisão anterior à criação",""),IF(OR($AB42="",IFERROR(TODAY()-$AB42&gt;Listas!$B$4,TRUE())),"Revisão pendente",""),IF(AND(ISNUMBER($AE42),$AE42&lt;Listas!$B$3),"Margem abaixo do limite",""),IF($AF42&lt;Listas!$B$5,"Cadastro abaixo da meta",""),IF(AND(OR($B42="Produto simples",$B42="Variação"),$Z42="Não definido"),"Canal de venda não definido","")))</f>
        <v/>
      </c>
    </row>
    <row r="43" customFormat="false" ht="21.75" hidden="false" customHeight="true" outlineLevel="0" collapsed="false">
      <c r="A43" s="17"/>
      <c r="B43" s="17"/>
      <c r="C43" s="17"/>
      <c r="D43" s="18"/>
      <c r="E43" s="18"/>
      <c r="F43" s="17"/>
      <c r="G43" s="17"/>
      <c r="H43" s="17"/>
      <c r="I43" s="17"/>
      <c r="J43" s="17"/>
      <c r="K43" s="19"/>
      <c r="L43" s="17"/>
      <c r="M43" s="18"/>
      <c r="N43" s="17"/>
      <c r="O43" s="17"/>
      <c r="P43" s="17"/>
      <c r="Q43" s="20"/>
      <c r="R43" s="20"/>
      <c r="S43" s="20"/>
      <c r="T43" s="20"/>
      <c r="U43" s="21"/>
      <c r="V43" s="21"/>
      <c r="W43" s="21"/>
      <c r="X43" s="22"/>
      <c r="Y43" s="23"/>
      <c r="Z43" s="23"/>
      <c r="AA43" s="24"/>
      <c r="AB43" s="24"/>
      <c r="AC43" s="23"/>
      <c r="AD43" s="25" t="str">
        <f aca="false">IF(COUNTA($A43:$AC43)=0,"",IF($B43="Produto pai","",IF(AND(ISNUMBER($W43),$W43&gt;0,ISNUMBER($V43),$W43&lt;$V43),$W43,IF(ISNUMBER($V43),$V43,""))))</f>
        <v/>
      </c>
      <c r="AE43" s="26" t="str">
        <f aca="false">IF(OR($AD43="",NOT(ISNUMBER($U43)),$AD43&lt;=0),"",($AD43-$U43)/$AD43)</f>
        <v/>
      </c>
      <c r="AF43" s="26" t="str">
        <f aca="false">IF(COUNTA($A43:$AC43)=0,"",(--($A43&lt;&gt;"")+--($B43&lt;&gt;"")+--($D43&lt;&gt;"")+--($E43&lt;&gt;"")+--($G43&lt;&gt;"")+--($H43&lt;&gt;"")+--($I43&lt;&gt;"")+--($J43&lt;&gt;"")+--($M43&lt;&gt;"")+--($Y43&lt;&gt;"")+--($AA43&lt;&gt;"")+--($AC43&lt;&gt;"")+IF(OR($B43="Produto simples",$B43="Variação"),--($Q43&gt;0)+--($R43&gt;0)+--($S43&gt;0)+--($T43&gt;0)+--($U43&gt;0)+--($V43&gt;0)+--($Z43&lt;&gt;""),0)+IF($B43="Variação",--($C43&lt;&gt;"")+--($F43&lt;&gt;"")+--(OR($N43&lt;&gt;"",$O43&lt;&gt;"")),0))/(12+IF(OR($B43="Produto simples",$B43="Variação"),7,0)+IF($B43="Variação",3,0)))</f>
        <v/>
      </c>
      <c r="AG43" s="27" t="str">
        <f aca="true">IF(COUNTA($A43:$AC43)=0,"",_xlfn.TEXTJOIN(" | ",TRUE(),IF($A43="","SKU obrigatório",""),IF(AND($A43&lt;&gt;"",COUNTIF($A$5:$A$204,$A43)&gt;1),"SKU duplicado",""),IF($D43="","Nome obrigatório",""),IF(AND($B43="Variação",$C43=""),"SKU pai obrigatório",""),IF(AND($B43="Variação",$C43&lt;&gt;"",COUNTIFS($A$5:$A$204,$C43,$B$5:$B$204,"Produto pai")=0),"SKU pai não encontrado como Produto pai",""),IF(AND($B43&lt;&gt;"Variação",$C43&lt;&gt;""),"SKU pai indevido",""),IF(AND($K43&lt;&gt;"",COUNTIF($K$5:$K$204,$K43)&gt;1),"EAN/GTIN duplicado",""),IF(AND($K43&lt;&gt;"",NOT(AND(OR(LEN($K43)=8,LEN($K43)=12,LEN($K43)=13,LEN($K43)=14),IFERROR(ISNUMBER(1*$K43),FALSE())))),"EAN/GTIN com formato inválido",""),IF(AND($H43&lt;&gt;"",$I43&lt;&gt;"",COUNTIFS(Listas!$M$5:$M$34,$H43,Listas!$N$5:$N$34,$I43)=0),"Categoria/subcategoria incompatíveis",""),IF(AND(OR($B43="Produto simples",$B43="Variação"),$W43&lt;&gt;"",$V43&lt;&gt;"",$W43&gt;=$V43),"Preço promocional deve ser menor",""),IF(AND(OR($B43="Produto simples",$B43="Variação"),$AD43&lt;&gt;"",$U43&lt;&gt;"",$AD43&lt;=$U43),"Preço considerado não supera o custo",""),IF(AND(OR($B43="Produto simples",$B43="Variação"),OR($Q43&lt;=0,$R43&lt;=0,$S43&lt;=0,$T43&lt;=0)),"Peso ou dimensão ausente/inválida",""),IF(AND($B43="Variação",$F43=""),"Nome da variação obrigatório",""),IF(AND($B43="Variação",$N43="",$O43=""),"Informe cor ou tamanho",""),IF(AND($AA43&lt;&gt;"",$AB43&lt;&gt;"",$AB43&lt;$AA43),"Revisão anterior à criação",""),IF(OR($AB43="",IFERROR(TODAY()-$AB43&gt;Listas!$B$4,TRUE())),"Revisão pendente",""),IF(AND(ISNUMBER($AE43),$AE43&lt;Listas!$B$3),"Margem abaixo do limite",""),IF($AF43&lt;Listas!$B$5,"Cadastro abaixo da meta",""),IF(AND(OR($B43="Produto simples",$B43="Variação"),$Z43="Não definido"),"Canal de venda não definido","")))</f>
        <v/>
      </c>
    </row>
    <row r="44" customFormat="false" ht="21.75" hidden="false" customHeight="true" outlineLevel="0" collapsed="false">
      <c r="A44" s="17"/>
      <c r="B44" s="17"/>
      <c r="C44" s="17"/>
      <c r="D44" s="18"/>
      <c r="E44" s="18"/>
      <c r="F44" s="17"/>
      <c r="G44" s="17"/>
      <c r="H44" s="17"/>
      <c r="I44" s="17"/>
      <c r="J44" s="17"/>
      <c r="K44" s="19"/>
      <c r="L44" s="17"/>
      <c r="M44" s="18"/>
      <c r="N44" s="17"/>
      <c r="O44" s="17"/>
      <c r="P44" s="17"/>
      <c r="Q44" s="20"/>
      <c r="R44" s="20"/>
      <c r="S44" s="20"/>
      <c r="T44" s="20"/>
      <c r="U44" s="21"/>
      <c r="V44" s="21"/>
      <c r="W44" s="21"/>
      <c r="X44" s="22"/>
      <c r="Y44" s="23"/>
      <c r="Z44" s="23"/>
      <c r="AA44" s="24"/>
      <c r="AB44" s="24"/>
      <c r="AC44" s="23"/>
      <c r="AD44" s="25" t="str">
        <f aca="false">IF(COUNTA($A44:$AC44)=0,"",IF($B44="Produto pai","",IF(AND(ISNUMBER($W44),$W44&gt;0,ISNUMBER($V44),$W44&lt;$V44),$W44,IF(ISNUMBER($V44),$V44,""))))</f>
        <v/>
      </c>
      <c r="AE44" s="26" t="str">
        <f aca="false">IF(OR($AD44="",NOT(ISNUMBER($U44)),$AD44&lt;=0),"",($AD44-$U44)/$AD44)</f>
        <v/>
      </c>
      <c r="AF44" s="26" t="str">
        <f aca="false">IF(COUNTA($A44:$AC44)=0,"",(--($A44&lt;&gt;"")+--($B44&lt;&gt;"")+--($D44&lt;&gt;"")+--($E44&lt;&gt;"")+--($G44&lt;&gt;"")+--($H44&lt;&gt;"")+--($I44&lt;&gt;"")+--($J44&lt;&gt;"")+--($M44&lt;&gt;"")+--($Y44&lt;&gt;"")+--($AA44&lt;&gt;"")+--($AC44&lt;&gt;"")+IF(OR($B44="Produto simples",$B44="Variação"),--($Q44&gt;0)+--($R44&gt;0)+--($S44&gt;0)+--($T44&gt;0)+--($U44&gt;0)+--($V44&gt;0)+--($Z44&lt;&gt;""),0)+IF($B44="Variação",--($C44&lt;&gt;"")+--($F44&lt;&gt;"")+--(OR($N44&lt;&gt;"",$O44&lt;&gt;"")),0))/(12+IF(OR($B44="Produto simples",$B44="Variação"),7,0)+IF($B44="Variação",3,0)))</f>
        <v/>
      </c>
      <c r="AG44" s="27" t="str">
        <f aca="true">IF(COUNTA($A44:$AC44)=0,"",_xlfn.TEXTJOIN(" | ",TRUE(),IF($A44="","SKU obrigatório",""),IF(AND($A44&lt;&gt;"",COUNTIF($A$5:$A$204,$A44)&gt;1),"SKU duplicado",""),IF($D44="","Nome obrigatório",""),IF(AND($B44="Variação",$C44=""),"SKU pai obrigatório",""),IF(AND($B44="Variação",$C44&lt;&gt;"",COUNTIFS($A$5:$A$204,$C44,$B$5:$B$204,"Produto pai")=0),"SKU pai não encontrado como Produto pai",""),IF(AND($B44&lt;&gt;"Variação",$C44&lt;&gt;""),"SKU pai indevido",""),IF(AND($K44&lt;&gt;"",COUNTIF($K$5:$K$204,$K44)&gt;1),"EAN/GTIN duplicado",""),IF(AND($K44&lt;&gt;"",NOT(AND(OR(LEN($K44)=8,LEN($K44)=12,LEN($K44)=13,LEN($K44)=14),IFERROR(ISNUMBER(1*$K44),FALSE())))),"EAN/GTIN com formato inválido",""),IF(AND($H44&lt;&gt;"",$I44&lt;&gt;"",COUNTIFS(Listas!$M$5:$M$34,$H44,Listas!$N$5:$N$34,$I44)=0),"Categoria/subcategoria incompatíveis",""),IF(AND(OR($B44="Produto simples",$B44="Variação"),$W44&lt;&gt;"",$V44&lt;&gt;"",$W44&gt;=$V44),"Preço promocional deve ser menor",""),IF(AND(OR($B44="Produto simples",$B44="Variação"),$AD44&lt;&gt;"",$U44&lt;&gt;"",$AD44&lt;=$U44),"Preço considerado não supera o custo",""),IF(AND(OR($B44="Produto simples",$B44="Variação"),OR($Q44&lt;=0,$R44&lt;=0,$S44&lt;=0,$T44&lt;=0)),"Peso ou dimensão ausente/inválida",""),IF(AND($B44="Variação",$F44=""),"Nome da variação obrigatório",""),IF(AND($B44="Variação",$N44="",$O44=""),"Informe cor ou tamanho",""),IF(AND($AA44&lt;&gt;"",$AB44&lt;&gt;"",$AB44&lt;$AA44),"Revisão anterior à criação",""),IF(OR($AB44="",IFERROR(TODAY()-$AB44&gt;Listas!$B$4,TRUE())),"Revisão pendente",""),IF(AND(ISNUMBER($AE44),$AE44&lt;Listas!$B$3),"Margem abaixo do limite",""),IF($AF44&lt;Listas!$B$5,"Cadastro abaixo da meta",""),IF(AND(OR($B44="Produto simples",$B44="Variação"),$Z44="Não definido"),"Canal de venda não definido","")))</f>
        <v/>
      </c>
    </row>
    <row r="45" customFormat="false" ht="21.75" hidden="false" customHeight="true" outlineLevel="0" collapsed="false">
      <c r="A45" s="17"/>
      <c r="B45" s="17"/>
      <c r="C45" s="17"/>
      <c r="D45" s="18"/>
      <c r="E45" s="18"/>
      <c r="F45" s="17"/>
      <c r="G45" s="17"/>
      <c r="H45" s="17"/>
      <c r="I45" s="17"/>
      <c r="J45" s="17"/>
      <c r="K45" s="19"/>
      <c r="L45" s="17"/>
      <c r="M45" s="18"/>
      <c r="N45" s="17"/>
      <c r="O45" s="17"/>
      <c r="P45" s="17"/>
      <c r="Q45" s="20"/>
      <c r="R45" s="20"/>
      <c r="S45" s="20"/>
      <c r="T45" s="20"/>
      <c r="U45" s="21"/>
      <c r="V45" s="21"/>
      <c r="W45" s="21"/>
      <c r="X45" s="22"/>
      <c r="Y45" s="23"/>
      <c r="Z45" s="23"/>
      <c r="AA45" s="24"/>
      <c r="AB45" s="24"/>
      <c r="AC45" s="23"/>
      <c r="AD45" s="25" t="str">
        <f aca="false">IF(COUNTA($A45:$AC45)=0,"",IF($B45="Produto pai","",IF(AND(ISNUMBER($W45),$W45&gt;0,ISNUMBER($V45),$W45&lt;$V45),$W45,IF(ISNUMBER($V45),$V45,""))))</f>
        <v/>
      </c>
      <c r="AE45" s="26" t="str">
        <f aca="false">IF(OR($AD45="",NOT(ISNUMBER($U45)),$AD45&lt;=0),"",($AD45-$U45)/$AD45)</f>
        <v/>
      </c>
      <c r="AF45" s="26" t="str">
        <f aca="false">IF(COUNTA($A45:$AC45)=0,"",(--($A45&lt;&gt;"")+--($B45&lt;&gt;"")+--($D45&lt;&gt;"")+--($E45&lt;&gt;"")+--($G45&lt;&gt;"")+--($H45&lt;&gt;"")+--($I45&lt;&gt;"")+--($J45&lt;&gt;"")+--($M45&lt;&gt;"")+--($Y45&lt;&gt;"")+--($AA45&lt;&gt;"")+--($AC45&lt;&gt;"")+IF(OR($B45="Produto simples",$B45="Variação"),--($Q45&gt;0)+--($R45&gt;0)+--($S45&gt;0)+--($T45&gt;0)+--($U45&gt;0)+--($V45&gt;0)+--($Z45&lt;&gt;""),0)+IF($B45="Variação",--($C45&lt;&gt;"")+--($F45&lt;&gt;"")+--(OR($N45&lt;&gt;"",$O45&lt;&gt;"")),0))/(12+IF(OR($B45="Produto simples",$B45="Variação"),7,0)+IF($B45="Variação",3,0)))</f>
        <v/>
      </c>
      <c r="AG45" s="27" t="str">
        <f aca="true">IF(COUNTA($A45:$AC45)=0,"",_xlfn.TEXTJOIN(" | ",TRUE(),IF($A45="","SKU obrigatório",""),IF(AND($A45&lt;&gt;"",COUNTIF($A$5:$A$204,$A45)&gt;1),"SKU duplicado",""),IF($D45="","Nome obrigatório",""),IF(AND($B45="Variação",$C45=""),"SKU pai obrigatório",""),IF(AND($B45="Variação",$C45&lt;&gt;"",COUNTIFS($A$5:$A$204,$C45,$B$5:$B$204,"Produto pai")=0),"SKU pai não encontrado como Produto pai",""),IF(AND($B45&lt;&gt;"Variação",$C45&lt;&gt;""),"SKU pai indevido",""),IF(AND($K45&lt;&gt;"",COUNTIF($K$5:$K$204,$K45)&gt;1),"EAN/GTIN duplicado",""),IF(AND($K45&lt;&gt;"",NOT(AND(OR(LEN($K45)=8,LEN($K45)=12,LEN($K45)=13,LEN($K45)=14),IFERROR(ISNUMBER(1*$K45),FALSE())))),"EAN/GTIN com formato inválido",""),IF(AND($H45&lt;&gt;"",$I45&lt;&gt;"",COUNTIFS(Listas!$M$5:$M$34,$H45,Listas!$N$5:$N$34,$I45)=0),"Categoria/subcategoria incompatíveis",""),IF(AND(OR($B45="Produto simples",$B45="Variação"),$W45&lt;&gt;"",$V45&lt;&gt;"",$W45&gt;=$V45),"Preço promocional deve ser menor",""),IF(AND(OR($B45="Produto simples",$B45="Variação"),$AD45&lt;&gt;"",$U45&lt;&gt;"",$AD45&lt;=$U45),"Preço considerado não supera o custo",""),IF(AND(OR($B45="Produto simples",$B45="Variação"),OR($Q45&lt;=0,$R45&lt;=0,$S45&lt;=0,$T45&lt;=0)),"Peso ou dimensão ausente/inválida",""),IF(AND($B45="Variação",$F45=""),"Nome da variação obrigatório",""),IF(AND($B45="Variação",$N45="",$O45=""),"Informe cor ou tamanho",""),IF(AND($AA45&lt;&gt;"",$AB45&lt;&gt;"",$AB45&lt;$AA45),"Revisão anterior à criação",""),IF(OR($AB45="",IFERROR(TODAY()-$AB45&gt;Listas!$B$4,TRUE())),"Revisão pendente",""),IF(AND(ISNUMBER($AE45),$AE45&lt;Listas!$B$3),"Margem abaixo do limite",""),IF($AF45&lt;Listas!$B$5,"Cadastro abaixo da meta",""),IF(AND(OR($B45="Produto simples",$B45="Variação"),$Z45="Não definido"),"Canal de venda não definido","")))</f>
        <v/>
      </c>
    </row>
    <row r="46" customFormat="false" ht="21.75" hidden="false" customHeight="true" outlineLevel="0" collapsed="false">
      <c r="A46" s="17"/>
      <c r="B46" s="17"/>
      <c r="C46" s="17"/>
      <c r="D46" s="18"/>
      <c r="E46" s="18"/>
      <c r="F46" s="17"/>
      <c r="G46" s="17"/>
      <c r="H46" s="17"/>
      <c r="I46" s="17"/>
      <c r="J46" s="17"/>
      <c r="K46" s="19"/>
      <c r="L46" s="17"/>
      <c r="M46" s="18"/>
      <c r="N46" s="17"/>
      <c r="O46" s="17"/>
      <c r="P46" s="17"/>
      <c r="Q46" s="20"/>
      <c r="R46" s="20"/>
      <c r="S46" s="20"/>
      <c r="T46" s="20"/>
      <c r="U46" s="21"/>
      <c r="V46" s="21"/>
      <c r="W46" s="21"/>
      <c r="X46" s="22"/>
      <c r="Y46" s="23"/>
      <c r="Z46" s="23"/>
      <c r="AA46" s="24"/>
      <c r="AB46" s="24"/>
      <c r="AC46" s="23"/>
      <c r="AD46" s="25" t="str">
        <f aca="false">IF(COUNTA($A46:$AC46)=0,"",IF($B46="Produto pai","",IF(AND(ISNUMBER($W46),$W46&gt;0,ISNUMBER($V46),$W46&lt;$V46),$W46,IF(ISNUMBER($V46),$V46,""))))</f>
        <v/>
      </c>
      <c r="AE46" s="26" t="str">
        <f aca="false">IF(OR($AD46="",NOT(ISNUMBER($U46)),$AD46&lt;=0),"",($AD46-$U46)/$AD46)</f>
        <v/>
      </c>
      <c r="AF46" s="26" t="str">
        <f aca="false">IF(COUNTA($A46:$AC46)=0,"",(--($A46&lt;&gt;"")+--($B46&lt;&gt;"")+--($D46&lt;&gt;"")+--($E46&lt;&gt;"")+--($G46&lt;&gt;"")+--($H46&lt;&gt;"")+--($I46&lt;&gt;"")+--($J46&lt;&gt;"")+--($M46&lt;&gt;"")+--($Y46&lt;&gt;"")+--($AA46&lt;&gt;"")+--($AC46&lt;&gt;"")+IF(OR($B46="Produto simples",$B46="Variação"),--($Q46&gt;0)+--($R46&gt;0)+--($S46&gt;0)+--($T46&gt;0)+--($U46&gt;0)+--($V46&gt;0)+--($Z46&lt;&gt;""),0)+IF($B46="Variação",--($C46&lt;&gt;"")+--($F46&lt;&gt;"")+--(OR($N46&lt;&gt;"",$O46&lt;&gt;"")),0))/(12+IF(OR($B46="Produto simples",$B46="Variação"),7,0)+IF($B46="Variação",3,0)))</f>
        <v/>
      </c>
      <c r="AG46" s="27" t="str">
        <f aca="true">IF(COUNTA($A46:$AC46)=0,"",_xlfn.TEXTJOIN(" | ",TRUE(),IF($A46="","SKU obrigatório",""),IF(AND($A46&lt;&gt;"",COUNTIF($A$5:$A$204,$A46)&gt;1),"SKU duplicado",""),IF($D46="","Nome obrigatório",""),IF(AND($B46="Variação",$C46=""),"SKU pai obrigatório",""),IF(AND($B46="Variação",$C46&lt;&gt;"",COUNTIFS($A$5:$A$204,$C46,$B$5:$B$204,"Produto pai")=0),"SKU pai não encontrado como Produto pai",""),IF(AND($B46&lt;&gt;"Variação",$C46&lt;&gt;""),"SKU pai indevido",""),IF(AND($K46&lt;&gt;"",COUNTIF($K$5:$K$204,$K46)&gt;1),"EAN/GTIN duplicado",""),IF(AND($K46&lt;&gt;"",NOT(AND(OR(LEN($K46)=8,LEN($K46)=12,LEN($K46)=13,LEN($K46)=14),IFERROR(ISNUMBER(1*$K46),FALSE())))),"EAN/GTIN com formato inválido",""),IF(AND($H46&lt;&gt;"",$I46&lt;&gt;"",COUNTIFS(Listas!$M$5:$M$34,$H46,Listas!$N$5:$N$34,$I46)=0),"Categoria/subcategoria incompatíveis",""),IF(AND(OR($B46="Produto simples",$B46="Variação"),$W46&lt;&gt;"",$V46&lt;&gt;"",$W46&gt;=$V46),"Preço promocional deve ser menor",""),IF(AND(OR($B46="Produto simples",$B46="Variação"),$AD46&lt;&gt;"",$U46&lt;&gt;"",$AD46&lt;=$U46),"Preço considerado não supera o custo",""),IF(AND(OR($B46="Produto simples",$B46="Variação"),OR($Q46&lt;=0,$R46&lt;=0,$S46&lt;=0,$T46&lt;=0)),"Peso ou dimensão ausente/inválida",""),IF(AND($B46="Variação",$F46=""),"Nome da variação obrigatório",""),IF(AND($B46="Variação",$N46="",$O46=""),"Informe cor ou tamanho",""),IF(AND($AA46&lt;&gt;"",$AB46&lt;&gt;"",$AB46&lt;$AA46),"Revisão anterior à criação",""),IF(OR($AB46="",IFERROR(TODAY()-$AB46&gt;Listas!$B$4,TRUE())),"Revisão pendente",""),IF(AND(ISNUMBER($AE46),$AE46&lt;Listas!$B$3),"Margem abaixo do limite",""),IF($AF46&lt;Listas!$B$5,"Cadastro abaixo da meta",""),IF(AND(OR($B46="Produto simples",$B46="Variação"),$Z46="Não definido"),"Canal de venda não definido","")))</f>
        <v/>
      </c>
    </row>
    <row r="47" customFormat="false" ht="21.75" hidden="false" customHeight="true" outlineLevel="0" collapsed="false">
      <c r="A47" s="17"/>
      <c r="B47" s="17"/>
      <c r="C47" s="17"/>
      <c r="D47" s="18"/>
      <c r="E47" s="18"/>
      <c r="F47" s="17"/>
      <c r="G47" s="17"/>
      <c r="H47" s="17"/>
      <c r="I47" s="17"/>
      <c r="J47" s="17"/>
      <c r="K47" s="19"/>
      <c r="L47" s="17"/>
      <c r="M47" s="18"/>
      <c r="N47" s="17"/>
      <c r="O47" s="17"/>
      <c r="P47" s="17"/>
      <c r="Q47" s="20"/>
      <c r="R47" s="20"/>
      <c r="S47" s="20"/>
      <c r="T47" s="20"/>
      <c r="U47" s="21"/>
      <c r="V47" s="21"/>
      <c r="W47" s="21"/>
      <c r="X47" s="22"/>
      <c r="Y47" s="23"/>
      <c r="Z47" s="23"/>
      <c r="AA47" s="24"/>
      <c r="AB47" s="24"/>
      <c r="AC47" s="23"/>
      <c r="AD47" s="25" t="str">
        <f aca="false">IF(COUNTA($A47:$AC47)=0,"",IF($B47="Produto pai","",IF(AND(ISNUMBER($W47),$W47&gt;0,ISNUMBER($V47),$W47&lt;$V47),$W47,IF(ISNUMBER($V47),$V47,""))))</f>
        <v/>
      </c>
      <c r="AE47" s="26" t="str">
        <f aca="false">IF(OR($AD47="",NOT(ISNUMBER($U47)),$AD47&lt;=0),"",($AD47-$U47)/$AD47)</f>
        <v/>
      </c>
      <c r="AF47" s="26" t="str">
        <f aca="false">IF(COUNTA($A47:$AC47)=0,"",(--($A47&lt;&gt;"")+--($B47&lt;&gt;"")+--($D47&lt;&gt;"")+--($E47&lt;&gt;"")+--($G47&lt;&gt;"")+--($H47&lt;&gt;"")+--($I47&lt;&gt;"")+--($J47&lt;&gt;"")+--($M47&lt;&gt;"")+--($Y47&lt;&gt;"")+--($AA47&lt;&gt;"")+--($AC47&lt;&gt;"")+IF(OR($B47="Produto simples",$B47="Variação"),--($Q47&gt;0)+--($R47&gt;0)+--($S47&gt;0)+--($T47&gt;0)+--($U47&gt;0)+--($V47&gt;0)+--($Z47&lt;&gt;""),0)+IF($B47="Variação",--($C47&lt;&gt;"")+--($F47&lt;&gt;"")+--(OR($N47&lt;&gt;"",$O47&lt;&gt;"")),0))/(12+IF(OR($B47="Produto simples",$B47="Variação"),7,0)+IF($B47="Variação",3,0)))</f>
        <v/>
      </c>
      <c r="AG47" s="27" t="str">
        <f aca="true">IF(COUNTA($A47:$AC47)=0,"",_xlfn.TEXTJOIN(" | ",TRUE(),IF($A47="","SKU obrigatório",""),IF(AND($A47&lt;&gt;"",COUNTIF($A$5:$A$204,$A47)&gt;1),"SKU duplicado",""),IF($D47="","Nome obrigatório",""),IF(AND($B47="Variação",$C47=""),"SKU pai obrigatório",""),IF(AND($B47="Variação",$C47&lt;&gt;"",COUNTIFS($A$5:$A$204,$C47,$B$5:$B$204,"Produto pai")=0),"SKU pai não encontrado como Produto pai",""),IF(AND($B47&lt;&gt;"Variação",$C47&lt;&gt;""),"SKU pai indevido",""),IF(AND($K47&lt;&gt;"",COUNTIF($K$5:$K$204,$K47)&gt;1),"EAN/GTIN duplicado",""),IF(AND($K47&lt;&gt;"",NOT(AND(OR(LEN($K47)=8,LEN($K47)=12,LEN($K47)=13,LEN($K47)=14),IFERROR(ISNUMBER(1*$K47),FALSE())))),"EAN/GTIN com formato inválido",""),IF(AND($H47&lt;&gt;"",$I47&lt;&gt;"",COUNTIFS(Listas!$M$5:$M$34,$H47,Listas!$N$5:$N$34,$I47)=0),"Categoria/subcategoria incompatíveis",""),IF(AND(OR($B47="Produto simples",$B47="Variação"),$W47&lt;&gt;"",$V47&lt;&gt;"",$W47&gt;=$V47),"Preço promocional deve ser menor",""),IF(AND(OR($B47="Produto simples",$B47="Variação"),$AD47&lt;&gt;"",$U47&lt;&gt;"",$AD47&lt;=$U47),"Preço considerado não supera o custo",""),IF(AND(OR($B47="Produto simples",$B47="Variação"),OR($Q47&lt;=0,$R47&lt;=0,$S47&lt;=0,$T47&lt;=0)),"Peso ou dimensão ausente/inválida",""),IF(AND($B47="Variação",$F47=""),"Nome da variação obrigatório",""),IF(AND($B47="Variação",$N47="",$O47=""),"Informe cor ou tamanho",""),IF(AND($AA47&lt;&gt;"",$AB47&lt;&gt;"",$AB47&lt;$AA47),"Revisão anterior à criação",""),IF(OR($AB47="",IFERROR(TODAY()-$AB47&gt;Listas!$B$4,TRUE())),"Revisão pendente",""),IF(AND(ISNUMBER($AE47),$AE47&lt;Listas!$B$3),"Margem abaixo do limite",""),IF($AF47&lt;Listas!$B$5,"Cadastro abaixo da meta",""),IF(AND(OR($B47="Produto simples",$B47="Variação"),$Z47="Não definido"),"Canal de venda não definido","")))</f>
        <v/>
      </c>
    </row>
    <row r="48" customFormat="false" ht="21.75" hidden="false" customHeight="true" outlineLevel="0" collapsed="false">
      <c r="A48" s="17"/>
      <c r="B48" s="17"/>
      <c r="C48" s="17"/>
      <c r="D48" s="18"/>
      <c r="E48" s="18"/>
      <c r="F48" s="17"/>
      <c r="G48" s="17"/>
      <c r="H48" s="17"/>
      <c r="I48" s="17"/>
      <c r="J48" s="17"/>
      <c r="K48" s="19"/>
      <c r="L48" s="17"/>
      <c r="M48" s="18"/>
      <c r="N48" s="17"/>
      <c r="O48" s="17"/>
      <c r="P48" s="17"/>
      <c r="Q48" s="20"/>
      <c r="R48" s="20"/>
      <c r="S48" s="20"/>
      <c r="T48" s="20"/>
      <c r="U48" s="21"/>
      <c r="V48" s="21"/>
      <c r="W48" s="21"/>
      <c r="X48" s="22"/>
      <c r="Y48" s="23"/>
      <c r="Z48" s="23"/>
      <c r="AA48" s="24"/>
      <c r="AB48" s="24"/>
      <c r="AC48" s="23"/>
      <c r="AD48" s="25" t="str">
        <f aca="false">IF(COUNTA($A48:$AC48)=0,"",IF($B48="Produto pai","",IF(AND(ISNUMBER($W48),$W48&gt;0,ISNUMBER($V48),$W48&lt;$V48),$W48,IF(ISNUMBER($V48),$V48,""))))</f>
        <v/>
      </c>
      <c r="AE48" s="26" t="str">
        <f aca="false">IF(OR($AD48="",NOT(ISNUMBER($U48)),$AD48&lt;=0),"",($AD48-$U48)/$AD48)</f>
        <v/>
      </c>
      <c r="AF48" s="26" t="str">
        <f aca="false">IF(COUNTA($A48:$AC48)=0,"",(--($A48&lt;&gt;"")+--($B48&lt;&gt;"")+--($D48&lt;&gt;"")+--($E48&lt;&gt;"")+--($G48&lt;&gt;"")+--($H48&lt;&gt;"")+--($I48&lt;&gt;"")+--($J48&lt;&gt;"")+--($M48&lt;&gt;"")+--($Y48&lt;&gt;"")+--($AA48&lt;&gt;"")+--($AC48&lt;&gt;"")+IF(OR($B48="Produto simples",$B48="Variação"),--($Q48&gt;0)+--($R48&gt;0)+--($S48&gt;0)+--($T48&gt;0)+--($U48&gt;0)+--($V48&gt;0)+--($Z48&lt;&gt;""),0)+IF($B48="Variação",--($C48&lt;&gt;"")+--($F48&lt;&gt;"")+--(OR($N48&lt;&gt;"",$O48&lt;&gt;"")),0))/(12+IF(OR($B48="Produto simples",$B48="Variação"),7,0)+IF($B48="Variação",3,0)))</f>
        <v/>
      </c>
      <c r="AG48" s="27" t="str">
        <f aca="true">IF(COUNTA($A48:$AC48)=0,"",_xlfn.TEXTJOIN(" | ",TRUE(),IF($A48="","SKU obrigatório",""),IF(AND($A48&lt;&gt;"",COUNTIF($A$5:$A$204,$A48)&gt;1),"SKU duplicado",""),IF($D48="","Nome obrigatório",""),IF(AND($B48="Variação",$C48=""),"SKU pai obrigatório",""),IF(AND($B48="Variação",$C48&lt;&gt;"",COUNTIFS($A$5:$A$204,$C48,$B$5:$B$204,"Produto pai")=0),"SKU pai não encontrado como Produto pai",""),IF(AND($B48&lt;&gt;"Variação",$C48&lt;&gt;""),"SKU pai indevido",""),IF(AND($K48&lt;&gt;"",COUNTIF($K$5:$K$204,$K48)&gt;1),"EAN/GTIN duplicado",""),IF(AND($K48&lt;&gt;"",NOT(AND(OR(LEN($K48)=8,LEN($K48)=12,LEN($K48)=13,LEN($K48)=14),IFERROR(ISNUMBER(1*$K48),FALSE())))),"EAN/GTIN com formato inválido",""),IF(AND($H48&lt;&gt;"",$I48&lt;&gt;"",COUNTIFS(Listas!$M$5:$M$34,$H48,Listas!$N$5:$N$34,$I48)=0),"Categoria/subcategoria incompatíveis",""),IF(AND(OR($B48="Produto simples",$B48="Variação"),$W48&lt;&gt;"",$V48&lt;&gt;"",$W48&gt;=$V48),"Preço promocional deve ser menor",""),IF(AND(OR($B48="Produto simples",$B48="Variação"),$AD48&lt;&gt;"",$U48&lt;&gt;"",$AD48&lt;=$U48),"Preço considerado não supera o custo",""),IF(AND(OR($B48="Produto simples",$B48="Variação"),OR($Q48&lt;=0,$R48&lt;=0,$S48&lt;=0,$T48&lt;=0)),"Peso ou dimensão ausente/inválida",""),IF(AND($B48="Variação",$F48=""),"Nome da variação obrigatório",""),IF(AND($B48="Variação",$N48="",$O48=""),"Informe cor ou tamanho",""),IF(AND($AA48&lt;&gt;"",$AB48&lt;&gt;"",$AB48&lt;$AA48),"Revisão anterior à criação",""),IF(OR($AB48="",IFERROR(TODAY()-$AB48&gt;Listas!$B$4,TRUE())),"Revisão pendente",""),IF(AND(ISNUMBER($AE48),$AE48&lt;Listas!$B$3),"Margem abaixo do limite",""),IF($AF48&lt;Listas!$B$5,"Cadastro abaixo da meta",""),IF(AND(OR($B48="Produto simples",$B48="Variação"),$Z48="Não definido"),"Canal de venda não definido","")))</f>
        <v/>
      </c>
    </row>
    <row r="49" customFormat="false" ht="21.75" hidden="false" customHeight="true" outlineLevel="0" collapsed="false">
      <c r="A49" s="17"/>
      <c r="B49" s="17"/>
      <c r="C49" s="17"/>
      <c r="D49" s="18"/>
      <c r="E49" s="18"/>
      <c r="F49" s="17"/>
      <c r="G49" s="17"/>
      <c r="H49" s="17"/>
      <c r="I49" s="17"/>
      <c r="J49" s="17"/>
      <c r="K49" s="19"/>
      <c r="L49" s="17"/>
      <c r="M49" s="18"/>
      <c r="N49" s="17"/>
      <c r="O49" s="17"/>
      <c r="P49" s="17"/>
      <c r="Q49" s="20"/>
      <c r="R49" s="20"/>
      <c r="S49" s="20"/>
      <c r="T49" s="20"/>
      <c r="U49" s="21"/>
      <c r="V49" s="21"/>
      <c r="W49" s="21"/>
      <c r="X49" s="22"/>
      <c r="Y49" s="23"/>
      <c r="Z49" s="23"/>
      <c r="AA49" s="24"/>
      <c r="AB49" s="24"/>
      <c r="AC49" s="23"/>
      <c r="AD49" s="25" t="str">
        <f aca="false">IF(COUNTA($A49:$AC49)=0,"",IF($B49="Produto pai","",IF(AND(ISNUMBER($W49),$W49&gt;0,ISNUMBER($V49),$W49&lt;$V49),$W49,IF(ISNUMBER($V49),$V49,""))))</f>
        <v/>
      </c>
      <c r="AE49" s="26" t="str">
        <f aca="false">IF(OR($AD49="",NOT(ISNUMBER($U49)),$AD49&lt;=0),"",($AD49-$U49)/$AD49)</f>
        <v/>
      </c>
      <c r="AF49" s="26" t="str">
        <f aca="false">IF(COUNTA($A49:$AC49)=0,"",(--($A49&lt;&gt;"")+--($B49&lt;&gt;"")+--($D49&lt;&gt;"")+--($E49&lt;&gt;"")+--($G49&lt;&gt;"")+--($H49&lt;&gt;"")+--($I49&lt;&gt;"")+--($J49&lt;&gt;"")+--($M49&lt;&gt;"")+--($Y49&lt;&gt;"")+--($AA49&lt;&gt;"")+--($AC49&lt;&gt;"")+IF(OR($B49="Produto simples",$B49="Variação"),--($Q49&gt;0)+--($R49&gt;0)+--($S49&gt;0)+--($T49&gt;0)+--($U49&gt;0)+--($V49&gt;0)+--($Z49&lt;&gt;""),0)+IF($B49="Variação",--($C49&lt;&gt;"")+--($F49&lt;&gt;"")+--(OR($N49&lt;&gt;"",$O49&lt;&gt;"")),0))/(12+IF(OR($B49="Produto simples",$B49="Variação"),7,0)+IF($B49="Variação",3,0)))</f>
        <v/>
      </c>
      <c r="AG49" s="27" t="str">
        <f aca="true">IF(COUNTA($A49:$AC49)=0,"",_xlfn.TEXTJOIN(" | ",TRUE(),IF($A49="","SKU obrigatório",""),IF(AND($A49&lt;&gt;"",COUNTIF($A$5:$A$204,$A49)&gt;1),"SKU duplicado",""),IF($D49="","Nome obrigatório",""),IF(AND($B49="Variação",$C49=""),"SKU pai obrigatório",""),IF(AND($B49="Variação",$C49&lt;&gt;"",COUNTIFS($A$5:$A$204,$C49,$B$5:$B$204,"Produto pai")=0),"SKU pai não encontrado como Produto pai",""),IF(AND($B49&lt;&gt;"Variação",$C49&lt;&gt;""),"SKU pai indevido",""),IF(AND($K49&lt;&gt;"",COUNTIF($K$5:$K$204,$K49)&gt;1),"EAN/GTIN duplicado",""),IF(AND($K49&lt;&gt;"",NOT(AND(OR(LEN($K49)=8,LEN($K49)=12,LEN($K49)=13,LEN($K49)=14),IFERROR(ISNUMBER(1*$K49),FALSE())))),"EAN/GTIN com formato inválido",""),IF(AND($H49&lt;&gt;"",$I49&lt;&gt;"",COUNTIFS(Listas!$M$5:$M$34,$H49,Listas!$N$5:$N$34,$I49)=0),"Categoria/subcategoria incompatíveis",""),IF(AND(OR($B49="Produto simples",$B49="Variação"),$W49&lt;&gt;"",$V49&lt;&gt;"",$W49&gt;=$V49),"Preço promocional deve ser menor",""),IF(AND(OR($B49="Produto simples",$B49="Variação"),$AD49&lt;&gt;"",$U49&lt;&gt;"",$AD49&lt;=$U49),"Preço considerado não supera o custo",""),IF(AND(OR($B49="Produto simples",$B49="Variação"),OR($Q49&lt;=0,$R49&lt;=0,$S49&lt;=0,$T49&lt;=0)),"Peso ou dimensão ausente/inválida",""),IF(AND($B49="Variação",$F49=""),"Nome da variação obrigatório",""),IF(AND($B49="Variação",$N49="",$O49=""),"Informe cor ou tamanho",""),IF(AND($AA49&lt;&gt;"",$AB49&lt;&gt;"",$AB49&lt;$AA49),"Revisão anterior à criação",""),IF(OR($AB49="",IFERROR(TODAY()-$AB49&gt;Listas!$B$4,TRUE())),"Revisão pendente",""),IF(AND(ISNUMBER($AE49),$AE49&lt;Listas!$B$3),"Margem abaixo do limite",""),IF($AF49&lt;Listas!$B$5,"Cadastro abaixo da meta",""),IF(AND(OR($B49="Produto simples",$B49="Variação"),$Z49="Não definido"),"Canal de venda não definido","")))</f>
        <v/>
      </c>
    </row>
    <row r="50" customFormat="false" ht="21.75" hidden="false" customHeight="true" outlineLevel="0" collapsed="false">
      <c r="A50" s="17"/>
      <c r="B50" s="17"/>
      <c r="C50" s="17"/>
      <c r="D50" s="18"/>
      <c r="E50" s="18"/>
      <c r="F50" s="17"/>
      <c r="G50" s="17"/>
      <c r="H50" s="17"/>
      <c r="I50" s="17"/>
      <c r="J50" s="17"/>
      <c r="K50" s="19"/>
      <c r="L50" s="17"/>
      <c r="M50" s="18"/>
      <c r="N50" s="17"/>
      <c r="O50" s="17"/>
      <c r="P50" s="17"/>
      <c r="Q50" s="20"/>
      <c r="R50" s="20"/>
      <c r="S50" s="20"/>
      <c r="T50" s="20"/>
      <c r="U50" s="21"/>
      <c r="V50" s="21"/>
      <c r="W50" s="21"/>
      <c r="X50" s="22"/>
      <c r="Y50" s="23"/>
      <c r="Z50" s="23"/>
      <c r="AA50" s="24"/>
      <c r="AB50" s="24"/>
      <c r="AC50" s="23"/>
      <c r="AD50" s="25" t="str">
        <f aca="false">IF(COUNTA($A50:$AC50)=0,"",IF($B50="Produto pai","",IF(AND(ISNUMBER($W50),$W50&gt;0,ISNUMBER($V50),$W50&lt;$V50),$W50,IF(ISNUMBER($V50),$V50,""))))</f>
        <v/>
      </c>
      <c r="AE50" s="26" t="str">
        <f aca="false">IF(OR($AD50="",NOT(ISNUMBER($U50)),$AD50&lt;=0),"",($AD50-$U50)/$AD50)</f>
        <v/>
      </c>
      <c r="AF50" s="26" t="str">
        <f aca="false">IF(COUNTA($A50:$AC50)=0,"",(--($A50&lt;&gt;"")+--($B50&lt;&gt;"")+--($D50&lt;&gt;"")+--($E50&lt;&gt;"")+--($G50&lt;&gt;"")+--($H50&lt;&gt;"")+--($I50&lt;&gt;"")+--($J50&lt;&gt;"")+--($M50&lt;&gt;"")+--($Y50&lt;&gt;"")+--($AA50&lt;&gt;"")+--($AC50&lt;&gt;"")+IF(OR($B50="Produto simples",$B50="Variação"),--($Q50&gt;0)+--($R50&gt;0)+--($S50&gt;0)+--($T50&gt;0)+--($U50&gt;0)+--($V50&gt;0)+--($Z50&lt;&gt;""),0)+IF($B50="Variação",--($C50&lt;&gt;"")+--($F50&lt;&gt;"")+--(OR($N50&lt;&gt;"",$O50&lt;&gt;"")),0))/(12+IF(OR($B50="Produto simples",$B50="Variação"),7,0)+IF($B50="Variação",3,0)))</f>
        <v/>
      </c>
      <c r="AG50" s="27" t="str">
        <f aca="true">IF(COUNTA($A50:$AC50)=0,"",_xlfn.TEXTJOIN(" | ",TRUE(),IF($A50="","SKU obrigatório",""),IF(AND($A50&lt;&gt;"",COUNTIF($A$5:$A$204,$A50)&gt;1),"SKU duplicado",""),IF($D50="","Nome obrigatório",""),IF(AND($B50="Variação",$C50=""),"SKU pai obrigatório",""),IF(AND($B50="Variação",$C50&lt;&gt;"",COUNTIFS($A$5:$A$204,$C50,$B$5:$B$204,"Produto pai")=0),"SKU pai não encontrado como Produto pai",""),IF(AND($B50&lt;&gt;"Variação",$C50&lt;&gt;""),"SKU pai indevido",""),IF(AND($K50&lt;&gt;"",COUNTIF($K$5:$K$204,$K50)&gt;1),"EAN/GTIN duplicado",""),IF(AND($K50&lt;&gt;"",NOT(AND(OR(LEN($K50)=8,LEN($K50)=12,LEN($K50)=13,LEN($K50)=14),IFERROR(ISNUMBER(1*$K50),FALSE())))),"EAN/GTIN com formato inválido",""),IF(AND($H50&lt;&gt;"",$I50&lt;&gt;"",COUNTIFS(Listas!$M$5:$M$34,$H50,Listas!$N$5:$N$34,$I50)=0),"Categoria/subcategoria incompatíveis",""),IF(AND(OR($B50="Produto simples",$B50="Variação"),$W50&lt;&gt;"",$V50&lt;&gt;"",$W50&gt;=$V50),"Preço promocional deve ser menor",""),IF(AND(OR($B50="Produto simples",$B50="Variação"),$AD50&lt;&gt;"",$U50&lt;&gt;"",$AD50&lt;=$U50),"Preço considerado não supera o custo",""),IF(AND(OR($B50="Produto simples",$B50="Variação"),OR($Q50&lt;=0,$R50&lt;=0,$S50&lt;=0,$T50&lt;=0)),"Peso ou dimensão ausente/inválida",""),IF(AND($B50="Variação",$F50=""),"Nome da variação obrigatório",""),IF(AND($B50="Variação",$N50="",$O50=""),"Informe cor ou tamanho",""),IF(AND($AA50&lt;&gt;"",$AB50&lt;&gt;"",$AB50&lt;$AA50),"Revisão anterior à criação",""),IF(OR($AB50="",IFERROR(TODAY()-$AB50&gt;Listas!$B$4,TRUE())),"Revisão pendente",""),IF(AND(ISNUMBER($AE50),$AE50&lt;Listas!$B$3),"Margem abaixo do limite",""),IF($AF50&lt;Listas!$B$5,"Cadastro abaixo da meta",""),IF(AND(OR($B50="Produto simples",$B50="Variação"),$Z50="Não definido"),"Canal de venda não definido","")))</f>
        <v/>
      </c>
    </row>
    <row r="51" customFormat="false" ht="21.75" hidden="false" customHeight="true" outlineLevel="0" collapsed="false">
      <c r="A51" s="17"/>
      <c r="B51" s="17"/>
      <c r="C51" s="17"/>
      <c r="D51" s="18"/>
      <c r="E51" s="18"/>
      <c r="F51" s="17"/>
      <c r="G51" s="17"/>
      <c r="H51" s="17"/>
      <c r="I51" s="17"/>
      <c r="J51" s="17"/>
      <c r="K51" s="19"/>
      <c r="L51" s="17"/>
      <c r="M51" s="18"/>
      <c r="N51" s="17"/>
      <c r="O51" s="17"/>
      <c r="P51" s="17"/>
      <c r="Q51" s="20"/>
      <c r="R51" s="20"/>
      <c r="S51" s="20"/>
      <c r="T51" s="20"/>
      <c r="U51" s="21"/>
      <c r="V51" s="21"/>
      <c r="W51" s="21"/>
      <c r="X51" s="22"/>
      <c r="Y51" s="23"/>
      <c r="Z51" s="23"/>
      <c r="AA51" s="24"/>
      <c r="AB51" s="24"/>
      <c r="AC51" s="23"/>
      <c r="AD51" s="25" t="str">
        <f aca="false">IF(COUNTA($A51:$AC51)=0,"",IF($B51="Produto pai","",IF(AND(ISNUMBER($W51),$W51&gt;0,ISNUMBER($V51),$W51&lt;$V51),$W51,IF(ISNUMBER($V51),$V51,""))))</f>
        <v/>
      </c>
      <c r="AE51" s="26" t="str">
        <f aca="false">IF(OR($AD51="",NOT(ISNUMBER($U51)),$AD51&lt;=0),"",($AD51-$U51)/$AD51)</f>
        <v/>
      </c>
      <c r="AF51" s="26" t="str">
        <f aca="false">IF(COUNTA($A51:$AC51)=0,"",(--($A51&lt;&gt;"")+--($B51&lt;&gt;"")+--($D51&lt;&gt;"")+--($E51&lt;&gt;"")+--($G51&lt;&gt;"")+--($H51&lt;&gt;"")+--($I51&lt;&gt;"")+--($J51&lt;&gt;"")+--($M51&lt;&gt;"")+--($Y51&lt;&gt;"")+--($AA51&lt;&gt;"")+--($AC51&lt;&gt;"")+IF(OR($B51="Produto simples",$B51="Variação"),--($Q51&gt;0)+--($R51&gt;0)+--($S51&gt;0)+--($T51&gt;0)+--($U51&gt;0)+--($V51&gt;0)+--($Z51&lt;&gt;""),0)+IF($B51="Variação",--($C51&lt;&gt;"")+--($F51&lt;&gt;"")+--(OR($N51&lt;&gt;"",$O51&lt;&gt;"")),0))/(12+IF(OR($B51="Produto simples",$B51="Variação"),7,0)+IF($B51="Variação",3,0)))</f>
        <v/>
      </c>
      <c r="AG51" s="27" t="str">
        <f aca="true">IF(COUNTA($A51:$AC51)=0,"",_xlfn.TEXTJOIN(" | ",TRUE(),IF($A51="","SKU obrigatório",""),IF(AND($A51&lt;&gt;"",COUNTIF($A$5:$A$204,$A51)&gt;1),"SKU duplicado",""),IF($D51="","Nome obrigatório",""),IF(AND($B51="Variação",$C51=""),"SKU pai obrigatório",""),IF(AND($B51="Variação",$C51&lt;&gt;"",COUNTIFS($A$5:$A$204,$C51,$B$5:$B$204,"Produto pai")=0),"SKU pai não encontrado como Produto pai",""),IF(AND($B51&lt;&gt;"Variação",$C51&lt;&gt;""),"SKU pai indevido",""),IF(AND($K51&lt;&gt;"",COUNTIF($K$5:$K$204,$K51)&gt;1),"EAN/GTIN duplicado",""),IF(AND($K51&lt;&gt;"",NOT(AND(OR(LEN($K51)=8,LEN($K51)=12,LEN($K51)=13,LEN($K51)=14),IFERROR(ISNUMBER(1*$K51),FALSE())))),"EAN/GTIN com formato inválido",""),IF(AND($H51&lt;&gt;"",$I51&lt;&gt;"",COUNTIFS(Listas!$M$5:$M$34,$H51,Listas!$N$5:$N$34,$I51)=0),"Categoria/subcategoria incompatíveis",""),IF(AND(OR($B51="Produto simples",$B51="Variação"),$W51&lt;&gt;"",$V51&lt;&gt;"",$W51&gt;=$V51),"Preço promocional deve ser menor",""),IF(AND(OR($B51="Produto simples",$B51="Variação"),$AD51&lt;&gt;"",$U51&lt;&gt;"",$AD51&lt;=$U51),"Preço considerado não supera o custo",""),IF(AND(OR($B51="Produto simples",$B51="Variação"),OR($Q51&lt;=0,$R51&lt;=0,$S51&lt;=0,$T51&lt;=0)),"Peso ou dimensão ausente/inválida",""),IF(AND($B51="Variação",$F51=""),"Nome da variação obrigatório",""),IF(AND($B51="Variação",$N51="",$O51=""),"Informe cor ou tamanho",""),IF(AND($AA51&lt;&gt;"",$AB51&lt;&gt;"",$AB51&lt;$AA51),"Revisão anterior à criação",""),IF(OR($AB51="",IFERROR(TODAY()-$AB51&gt;Listas!$B$4,TRUE())),"Revisão pendente",""),IF(AND(ISNUMBER($AE51),$AE51&lt;Listas!$B$3),"Margem abaixo do limite",""),IF($AF51&lt;Listas!$B$5,"Cadastro abaixo da meta",""),IF(AND(OR($B51="Produto simples",$B51="Variação"),$Z51="Não definido"),"Canal de venda não definido","")))</f>
        <v/>
      </c>
    </row>
    <row r="52" customFormat="false" ht="21.75" hidden="false" customHeight="true" outlineLevel="0" collapsed="false">
      <c r="A52" s="17"/>
      <c r="B52" s="17"/>
      <c r="C52" s="17"/>
      <c r="D52" s="18"/>
      <c r="E52" s="18"/>
      <c r="F52" s="17"/>
      <c r="G52" s="17"/>
      <c r="H52" s="17"/>
      <c r="I52" s="17"/>
      <c r="J52" s="17"/>
      <c r="K52" s="19"/>
      <c r="L52" s="17"/>
      <c r="M52" s="18"/>
      <c r="N52" s="17"/>
      <c r="O52" s="17"/>
      <c r="P52" s="17"/>
      <c r="Q52" s="20"/>
      <c r="R52" s="20"/>
      <c r="S52" s="20"/>
      <c r="T52" s="20"/>
      <c r="U52" s="21"/>
      <c r="V52" s="21"/>
      <c r="W52" s="21"/>
      <c r="X52" s="22"/>
      <c r="Y52" s="23"/>
      <c r="Z52" s="23"/>
      <c r="AA52" s="24"/>
      <c r="AB52" s="24"/>
      <c r="AC52" s="23"/>
      <c r="AD52" s="25" t="str">
        <f aca="false">IF(COUNTA($A52:$AC52)=0,"",IF($B52="Produto pai","",IF(AND(ISNUMBER($W52),$W52&gt;0,ISNUMBER($V52),$W52&lt;$V52),$W52,IF(ISNUMBER($V52),$V52,""))))</f>
        <v/>
      </c>
      <c r="AE52" s="26" t="str">
        <f aca="false">IF(OR($AD52="",NOT(ISNUMBER($U52)),$AD52&lt;=0),"",($AD52-$U52)/$AD52)</f>
        <v/>
      </c>
      <c r="AF52" s="26" t="str">
        <f aca="false">IF(COUNTA($A52:$AC52)=0,"",(--($A52&lt;&gt;"")+--($B52&lt;&gt;"")+--($D52&lt;&gt;"")+--($E52&lt;&gt;"")+--($G52&lt;&gt;"")+--($H52&lt;&gt;"")+--($I52&lt;&gt;"")+--($J52&lt;&gt;"")+--($M52&lt;&gt;"")+--($Y52&lt;&gt;"")+--($AA52&lt;&gt;"")+--($AC52&lt;&gt;"")+IF(OR($B52="Produto simples",$B52="Variação"),--($Q52&gt;0)+--($R52&gt;0)+--($S52&gt;0)+--($T52&gt;0)+--($U52&gt;0)+--($V52&gt;0)+--($Z52&lt;&gt;""),0)+IF($B52="Variação",--($C52&lt;&gt;"")+--($F52&lt;&gt;"")+--(OR($N52&lt;&gt;"",$O52&lt;&gt;"")),0))/(12+IF(OR($B52="Produto simples",$B52="Variação"),7,0)+IF($B52="Variação",3,0)))</f>
        <v/>
      </c>
      <c r="AG52" s="27" t="str">
        <f aca="true">IF(COUNTA($A52:$AC52)=0,"",_xlfn.TEXTJOIN(" | ",TRUE(),IF($A52="","SKU obrigatório",""),IF(AND($A52&lt;&gt;"",COUNTIF($A$5:$A$204,$A52)&gt;1),"SKU duplicado",""),IF($D52="","Nome obrigatório",""),IF(AND($B52="Variação",$C52=""),"SKU pai obrigatório",""),IF(AND($B52="Variação",$C52&lt;&gt;"",COUNTIFS($A$5:$A$204,$C52,$B$5:$B$204,"Produto pai")=0),"SKU pai não encontrado como Produto pai",""),IF(AND($B52&lt;&gt;"Variação",$C52&lt;&gt;""),"SKU pai indevido",""),IF(AND($K52&lt;&gt;"",COUNTIF($K$5:$K$204,$K52)&gt;1),"EAN/GTIN duplicado",""),IF(AND($K52&lt;&gt;"",NOT(AND(OR(LEN($K52)=8,LEN($K52)=12,LEN($K52)=13,LEN($K52)=14),IFERROR(ISNUMBER(1*$K52),FALSE())))),"EAN/GTIN com formato inválido",""),IF(AND($H52&lt;&gt;"",$I52&lt;&gt;"",COUNTIFS(Listas!$M$5:$M$34,$H52,Listas!$N$5:$N$34,$I52)=0),"Categoria/subcategoria incompatíveis",""),IF(AND(OR($B52="Produto simples",$B52="Variação"),$W52&lt;&gt;"",$V52&lt;&gt;"",$W52&gt;=$V52),"Preço promocional deve ser menor",""),IF(AND(OR($B52="Produto simples",$B52="Variação"),$AD52&lt;&gt;"",$U52&lt;&gt;"",$AD52&lt;=$U52),"Preço considerado não supera o custo",""),IF(AND(OR($B52="Produto simples",$B52="Variação"),OR($Q52&lt;=0,$R52&lt;=0,$S52&lt;=0,$T52&lt;=0)),"Peso ou dimensão ausente/inválida",""),IF(AND($B52="Variação",$F52=""),"Nome da variação obrigatório",""),IF(AND($B52="Variação",$N52="",$O52=""),"Informe cor ou tamanho",""),IF(AND($AA52&lt;&gt;"",$AB52&lt;&gt;"",$AB52&lt;$AA52),"Revisão anterior à criação",""),IF(OR($AB52="",IFERROR(TODAY()-$AB52&gt;Listas!$B$4,TRUE())),"Revisão pendente",""),IF(AND(ISNUMBER($AE52),$AE52&lt;Listas!$B$3),"Margem abaixo do limite",""),IF($AF52&lt;Listas!$B$5,"Cadastro abaixo da meta",""),IF(AND(OR($B52="Produto simples",$B52="Variação"),$Z52="Não definido"),"Canal de venda não definido","")))</f>
        <v/>
      </c>
    </row>
    <row r="53" customFormat="false" ht="21.75" hidden="false" customHeight="true" outlineLevel="0" collapsed="false">
      <c r="A53" s="17"/>
      <c r="B53" s="17"/>
      <c r="C53" s="17"/>
      <c r="D53" s="18"/>
      <c r="E53" s="18"/>
      <c r="F53" s="17"/>
      <c r="G53" s="17"/>
      <c r="H53" s="17"/>
      <c r="I53" s="17"/>
      <c r="J53" s="17"/>
      <c r="K53" s="19"/>
      <c r="L53" s="17"/>
      <c r="M53" s="18"/>
      <c r="N53" s="17"/>
      <c r="O53" s="17"/>
      <c r="P53" s="17"/>
      <c r="Q53" s="20"/>
      <c r="R53" s="20"/>
      <c r="S53" s="20"/>
      <c r="T53" s="20"/>
      <c r="U53" s="21"/>
      <c r="V53" s="21"/>
      <c r="W53" s="21"/>
      <c r="X53" s="22"/>
      <c r="Y53" s="23"/>
      <c r="Z53" s="23"/>
      <c r="AA53" s="24"/>
      <c r="AB53" s="24"/>
      <c r="AC53" s="23"/>
      <c r="AD53" s="25" t="str">
        <f aca="false">IF(COUNTA($A53:$AC53)=0,"",IF($B53="Produto pai","",IF(AND(ISNUMBER($W53),$W53&gt;0,ISNUMBER($V53),$W53&lt;$V53),$W53,IF(ISNUMBER($V53),$V53,""))))</f>
        <v/>
      </c>
      <c r="AE53" s="26" t="str">
        <f aca="false">IF(OR($AD53="",NOT(ISNUMBER($U53)),$AD53&lt;=0),"",($AD53-$U53)/$AD53)</f>
        <v/>
      </c>
      <c r="AF53" s="26" t="str">
        <f aca="false">IF(COUNTA($A53:$AC53)=0,"",(--($A53&lt;&gt;"")+--($B53&lt;&gt;"")+--($D53&lt;&gt;"")+--($E53&lt;&gt;"")+--($G53&lt;&gt;"")+--($H53&lt;&gt;"")+--($I53&lt;&gt;"")+--($J53&lt;&gt;"")+--($M53&lt;&gt;"")+--($Y53&lt;&gt;"")+--($AA53&lt;&gt;"")+--($AC53&lt;&gt;"")+IF(OR($B53="Produto simples",$B53="Variação"),--($Q53&gt;0)+--($R53&gt;0)+--($S53&gt;0)+--($T53&gt;0)+--($U53&gt;0)+--($V53&gt;0)+--($Z53&lt;&gt;""),0)+IF($B53="Variação",--($C53&lt;&gt;"")+--($F53&lt;&gt;"")+--(OR($N53&lt;&gt;"",$O53&lt;&gt;"")),0))/(12+IF(OR($B53="Produto simples",$B53="Variação"),7,0)+IF($B53="Variação",3,0)))</f>
        <v/>
      </c>
      <c r="AG53" s="27" t="str">
        <f aca="true">IF(COUNTA($A53:$AC53)=0,"",_xlfn.TEXTJOIN(" | ",TRUE(),IF($A53="","SKU obrigatório",""),IF(AND($A53&lt;&gt;"",COUNTIF($A$5:$A$204,$A53)&gt;1),"SKU duplicado",""),IF($D53="","Nome obrigatório",""),IF(AND($B53="Variação",$C53=""),"SKU pai obrigatório",""),IF(AND($B53="Variação",$C53&lt;&gt;"",COUNTIFS($A$5:$A$204,$C53,$B$5:$B$204,"Produto pai")=0),"SKU pai não encontrado como Produto pai",""),IF(AND($B53&lt;&gt;"Variação",$C53&lt;&gt;""),"SKU pai indevido",""),IF(AND($K53&lt;&gt;"",COUNTIF($K$5:$K$204,$K53)&gt;1),"EAN/GTIN duplicado",""),IF(AND($K53&lt;&gt;"",NOT(AND(OR(LEN($K53)=8,LEN($K53)=12,LEN($K53)=13,LEN($K53)=14),IFERROR(ISNUMBER(1*$K53),FALSE())))),"EAN/GTIN com formato inválido",""),IF(AND($H53&lt;&gt;"",$I53&lt;&gt;"",COUNTIFS(Listas!$M$5:$M$34,$H53,Listas!$N$5:$N$34,$I53)=0),"Categoria/subcategoria incompatíveis",""),IF(AND(OR($B53="Produto simples",$B53="Variação"),$W53&lt;&gt;"",$V53&lt;&gt;"",$W53&gt;=$V53),"Preço promocional deve ser menor",""),IF(AND(OR($B53="Produto simples",$B53="Variação"),$AD53&lt;&gt;"",$U53&lt;&gt;"",$AD53&lt;=$U53),"Preço considerado não supera o custo",""),IF(AND(OR($B53="Produto simples",$B53="Variação"),OR($Q53&lt;=0,$R53&lt;=0,$S53&lt;=0,$T53&lt;=0)),"Peso ou dimensão ausente/inválida",""),IF(AND($B53="Variação",$F53=""),"Nome da variação obrigatório",""),IF(AND($B53="Variação",$N53="",$O53=""),"Informe cor ou tamanho",""),IF(AND($AA53&lt;&gt;"",$AB53&lt;&gt;"",$AB53&lt;$AA53),"Revisão anterior à criação",""),IF(OR($AB53="",IFERROR(TODAY()-$AB53&gt;Listas!$B$4,TRUE())),"Revisão pendente",""),IF(AND(ISNUMBER($AE53),$AE53&lt;Listas!$B$3),"Margem abaixo do limite",""),IF($AF53&lt;Listas!$B$5,"Cadastro abaixo da meta",""),IF(AND(OR($B53="Produto simples",$B53="Variação"),$Z53="Não definido"),"Canal de venda não definido","")))</f>
        <v/>
      </c>
    </row>
    <row r="54" customFormat="false" ht="21.75" hidden="false" customHeight="true" outlineLevel="0" collapsed="false">
      <c r="A54" s="17"/>
      <c r="B54" s="17"/>
      <c r="C54" s="17"/>
      <c r="D54" s="18"/>
      <c r="E54" s="18"/>
      <c r="F54" s="17"/>
      <c r="G54" s="17"/>
      <c r="H54" s="17"/>
      <c r="I54" s="17"/>
      <c r="J54" s="17"/>
      <c r="K54" s="19"/>
      <c r="L54" s="17"/>
      <c r="M54" s="18"/>
      <c r="N54" s="17"/>
      <c r="O54" s="17"/>
      <c r="P54" s="17"/>
      <c r="Q54" s="20"/>
      <c r="R54" s="20"/>
      <c r="S54" s="20"/>
      <c r="T54" s="20"/>
      <c r="U54" s="21"/>
      <c r="V54" s="21"/>
      <c r="W54" s="21"/>
      <c r="X54" s="22"/>
      <c r="Y54" s="23"/>
      <c r="Z54" s="23"/>
      <c r="AA54" s="24"/>
      <c r="AB54" s="24"/>
      <c r="AC54" s="23"/>
      <c r="AD54" s="25" t="str">
        <f aca="false">IF(COUNTA($A54:$AC54)=0,"",IF($B54="Produto pai","",IF(AND(ISNUMBER($W54),$W54&gt;0,ISNUMBER($V54),$W54&lt;$V54),$W54,IF(ISNUMBER($V54),$V54,""))))</f>
        <v/>
      </c>
      <c r="AE54" s="26" t="str">
        <f aca="false">IF(OR($AD54="",NOT(ISNUMBER($U54)),$AD54&lt;=0),"",($AD54-$U54)/$AD54)</f>
        <v/>
      </c>
      <c r="AF54" s="26" t="str">
        <f aca="false">IF(COUNTA($A54:$AC54)=0,"",(--($A54&lt;&gt;"")+--($B54&lt;&gt;"")+--($D54&lt;&gt;"")+--($E54&lt;&gt;"")+--($G54&lt;&gt;"")+--($H54&lt;&gt;"")+--($I54&lt;&gt;"")+--($J54&lt;&gt;"")+--($M54&lt;&gt;"")+--($Y54&lt;&gt;"")+--($AA54&lt;&gt;"")+--($AC54&lt;&gt;"")+IF(OR($B54="Produto simples",$B54="Variação"),--($Q54&gt;0)+--($R54&gt;0)+--($S54&gt;0)+--($T54&gt;0)+--($U54&gt;0)+--($V54&gt;0)+--($Z54&lt;&gt;""),0)+IF($B54="Variação",--($C54&lt;&gt;"")+--($F54&lt;&gt;"")+--(OR($N54&lt;&gt;"",$O54&lt;&gt;"")),0))/(12+IF(OR($B54="Produto simples",$B54="Variação"),7,0)+IF($B54="Variação",3,0)))</f>
        <v/>
      </c>
      <c r="AG54" s="27" t="str">
        <f aca="true">IF(COUNTA($A54:$AC54)=0,"",_xlfn.TEXTJOIN(" | ",TRUE(),IF($A54="","SKU obrigatório",""),IF(AND($A54&lt;&gt;"",COUNTIF($A$5:$A$204,$A54)&gt;1),"SKU duplicado",""),IF($D54="","Nome obrigatório",""),IF(AND($B54="Variação",$C54=""),"SKU pai obrigatório",""),IF(AND($B54="Variação",$C54&lt;&gt;"",COUNTIFS($A$5:$A$204,$C54,$B$5:$B$204,"Produto pai")=0),"SKU pai não encontrado como Produto pai",""),IF(AND($B54&lt;&gt;"Variação",$C54&lt;&gt;""),"SKU pai indevido",""),IF(AND($K54&lt;&gt;"",COUNTIF($K$5:$K$204,$K54)&gt;1),"EAN/GTIN duplicado",""),IF(AND($K54&lt;&gt;"",NOT(AND(OR(LEN($K54)=8,LEN($K54)=12,LEN($K54)=13,LEN($K54)=14),IFERROR(ISNUMBER(1*$K54),FALSE())))),"EAN/GTIN com formato inválido",""),IF(AND($H54&lt;&gt;"",$I54&lt;&gt;"",COUNTIFS(Listas!$M$5:$M$34,$H54,Listas!$N$5:$N$34,$I54)=0),"Categoria/subcategoria incompatíveis",""),IF(AND(OR($B54="Produto simples",$B54="Variação"),$W54&lt;&gt;"",$V54&lt;&gt;"",$W54&gt;=$V54),"Preço promocional deve ser menor",""),IF(AND(OR($B54="Produto simples",$B54="Variação"),$AD54&lt;&gt;"",$U54&lt;&gt;"",$AD54&lt;=$U54),"Preço considerado não supera o custo",""),IF(AND(OR($B54="Produto simples",$B54="Variação"),OR($Q54&lt;=0,$R54&lt;=0,$S54&lt;=0,$T54&lt;=0)),"Peso ou dimensão ausente/inválida",""),IF(AND($B54="Variação",$F54=""),"Nome da variação obrigatório",""),IF(AND($B54="Variação",$N54="",$O54=""),"Informe cor ou tamanho",""),IF(AND($AA54&lt;&gt;"",$AB54&lt;&gt;"",$AB54&lt;$AA54),"Revisão anterior à criação",""),IF(OR($AB54="",IFERROR(TODAY()-$AB54&gt;Listas!$B$4,TRUE())),"Revisão pendente",""),IF(AND(ISNUMBER($AE54),$AE54&lt;Listas!$B$3),"Margem abaixo do limite",""),IF($AF54&lt;Listas!$B$5,"Cadastro abaixo da meta",""),IF(AND(OR($B54="Produto simples",$B54="Variação"),$Z54="Não definido"),"Canal de venda não definido","")))</f>
        <v/>
      </c>
    </row>
    <row r="55" customFormat="false" ht="21.75" hidden="false" customHeight="true" outlineLevel="0" collapsed="false">
      <c r="A55" s="17"/>
      <c r="B55" s="17"/>
      <c r="C55" s="17"/>
      <c r="D55" s="18"/>
      <c r="E55" s="18"/>
      <c r="F55" s="17"/>
      <c r="G55" s="17"/>
      <c r="H55" s="17"/>
      <c r="I55" s="17"/>
      <c r="J55" s="17"/>
      <c r="K55" s="19"/>
      <c r="L55" s="17"/>
      <c r="M55" s="18"/>
      <c r="N55" s="17"/>
      <c r="O55" s="17"/>
      <c r="P55" s="17"/>
      <c r="Q55" s="20"/>
      <c r="R55" s="20"/>
      <c r="S55" s="20"/>
      <c r="T55" s="20"/>
      <c r="U55" s="21"/>
      <c r="V55" s="21"/>
      <c r="W55" s="21"/>
      <c r="X55" s="22"/>
      <c r="Y55" s="23"/>
      <c r="Z55" s="23"/>
      <c r="AA55" s="24"/>
      <c r="AB55" s="24"/>
      <c r="AC55" s="23"/>
      <c r="AD55" s="25" t="str">
        <f aca="false">IF(COUNTA($A55:$AC55)=0,"",IF($B55="Produto pai","",IF(AND(ISNUMBER($W55),$W55&gt;0,ISNUMBER($V55),$W55&lt;$V55),$W55,IF(ISNUMBER($V55),$V55,""))))</f>
        <v/>
      </c>
      <c r="AE55" s="26" t="str">
        <f aca="false">IF(OR($AD55="",NOT(ISNUMBER($U55)),$AD55&lt;=0),"",($AD55-$U55)/$AD55)</f>
        <v/>
      </c>
      <c r="AF55" s="26" t="str">
        <f aca="false">IF(COUNTA($A55:$AC55)=0,"",(--($A55&lt;&gt;"")+--($B55&lt;&gt;"")+--($D55&lt;&gt;"")+--($E55&lt;&gt;"")+--($G55&lt;&gt;"")+--($H55&lt;&gt;"")+--($I55&lt;&gt;"")+--($J55&lt;&gt;"")+--($M55&lt;&gt;"")+--($Y55&lt;&gt;"")+--($AA55&lt;&gt;"")+--($AC55&lt;&gt;"")+IF(OR($B55="Produto simples",$B55="Variação"),--($Q55&gt;0)+--($R55&gt;0)+--($S55&gt;0)+--($T55&gt;0)+--($U55&gt;0)+--($V55&gt;0)+--($Z55&lt;&gt;""),0)+IF($B55="Variação",--($C55&lt;&gt;"")+--($F55&lt;&gt;"")+--(OR($N55&lt;&gt;"",$O55&lt;&gt;"")),0))/(12+IF(OR($B55="Produto simples",$B55="Variação"),7,0)+IF($B55="Variação",3,0)))</f>
        <v/>
      </c>
      <c r="AG55" s="27" t="str">
        <f aca="true">IF(COUNTA($A55:$AC55)=0,"",_xlfn.TEXTJOIN(" | ",TRUE(),IF($A55="","SKU obrigatório",""),IF(AND($A55&lt;&gt;"",COUNTIF($A$5:$A$204,$A55)&gt;1),"SKU duplicado",""),IF($D55="","Nome obrigatório",""),IF(AND($B55="Variação",$C55=""),"SKU pai obrigatório",""),IF(AND($B55="Variação",$C55&lt;&gt;"",COUNTIFS($A$5:$A$204,$C55,$B$5:$B$204,"Produto pai")=0),"SKU pai não encontrado como Produto pai",""),IF(AND($B55&lt;&gt;"Variação",$C55&lt;&gt;""),"SKU pai indevido",""),IF(AND($K55&lt;&gt;"",COUNTIF($K$5:$K$204,$K55)&gt;1),"EAN/GTIN duplicado",""),IF(AND($K55&lt;&gt;"",NOT(AND(OR(LEN($K55)=8,LEN($K55)=12,LEN($K55)=13,LEN($K55)=14),IFERROR(ISNUMBER(1*$K55),FALSE())))),"EAN/GTIN com formato inválido",""),IF(AND($H55&lt;&gt;"",$I55&lt;&gt;"",COUNTIFS(Listas!$M$5:$M$34,$H55,Listas!$N$5:$N$34,$I55)=0),"Categoria/subcategoria incompatíveis",""),IF(AND(OR($B55="Produto simples",$B55="Variação"),$W55&lt;&gt;"",$V55&lt;&gt;"",$W55&gt;=$V55),"Preço promocional deve ser menor",""),IF(AND(OR($B55="Produto simples",$B55="Variação"),$AD55&lt;&gt;"",$U55&lt;&gt;"",$AD55&lt;=$U55),"Preço considerado não supera o custo",""),IF(AND(OR($B55="Produto simples",$B55="Variação"),OR($Q55&lt;=0,$R55&lt;=0,$S55&lt;=0,$T55&lt;=0)),"Peso ou dimensão ausente/inválida",""),IF(AND($B55="Variação",$F55=""),"Nome da variação obrigatório",""),IF(AND($B55="Variação",$N55="",$O55=""),"Informe cor ou tamanho",""),IF(AND($AA55&lt;&gt;"",$AB55&lt;&gt;"",$AB55&lt;$AA55),"Revisão anterior à criação",""),IF(OR($AB55="",IFERROR(TODAY()-$AB55&gt;Listas!$B$4,TRUE())),"Revisão pendente",""),IF(AND(ISNUMBER($AE55),$AE55&lt;Listas!$B$3),"Margem abaixo do limite",""),IF($AF55&lt;Listas!$B$5,"Cadastro abaixo da meta",""),IF(AND(OR($B55="Produto simples",$B55="Variação"),$Z55="Não definido"),"Canal de venda não definido","")))</f>
        <v/>
      </c>
    </row>
    <row r="56" customFormat="false" ht="21.75" hidden="false" customHeight="true" outlineLevel="0" collapsed="false">
      <c r="A56" s="17"/>
      <c r="B56" s="17"/>
      <c r="C56" s="17"/>
      <c r="D56" s="18"/>
      <c r="E56" s="18"/>
      <c r="F56" s="17"/>
      <c r="G56" s="17"/>
      <c r="H56" s="17"/>
      <c r="I56" s="17"/>
      <c r="J56" s="17"/>
      <c r="K56" s="19"/>
      <c r="L56" s="17"/>
      <c r="M56" s="18"/>
      <c r="N56" s="17"/>
      <c r="O56" s="17"/>
      <c r="P56" s="17"/>
      <c r="Q56" s="20"/>
      <c r="R56" s="20"/>
      <c r="S56" s="20"/>
      <c r="T56" s="20"/>
      <c r="U56" s="21"/>
      <c r="V56" s="21"/>
      <c r="W56" s="21"/>
      <c r="X56" s="22"/>
      <c r="Y56" s="23"/>
      <c r="Z56" s="23"/>
      <c r="AA56" s="24"/>
      <c r="AB56" s="24"/>
      <c r="AC56" s="23"/>
      <c r="AD56" s="25" t="str">
        <f aca="false">IF(COUNTA($A56:$AC56)=0,"",IF($B56="Produto pai","",IF(AND(ISNUMBER($W56),$W56&gt;0,ISNUMBER($V56),$W56&lt;$V56),$W56,IF(ISNUMBER($V56),$V56,""))))</f>
        <v/>
      </c>
      <c r="AE56" s="26" t="str">
        <f aca="false">IF(OR($AD56="",NOT(ISNUMBER($U56)),$AD56&lt;=0),"",($AD56-$U56)/$AD56)</f>
        <v/>
      </c>
      <c r="AF56" s="26" t="str">
        <f aca="false">IF(COUNTA($A56:$AC56)=0,"",(--($A56&lt;&gt;"")+--($B56&lt;&gt;"")+--($D56&lt;&gt;"")+--($E56&lt;&gt;"")+--($G56&lt;&gt;"")+--($H56&lt;&gt;"")+--($I56&lt;&gt;"")+--($J56&lt;&gt;"")+--($M56&lt;&gt;"")+--($Y56&lt;&gt;"")+--($AA56&lt;&gt;"")+--($AC56&lt;&gt;"")+IF(OR($B56="Produto simples",$B56="Variação"),--($Q56&gt;0)+--($R56&gt;0)+--($S56&gt;0)+--($T56&gt;0)+--($U56&gt;0)+--($V56&gt;0)+--($Z56&lt;&gt;""),0)+IF($B56="Variação",--($C56&lt;&gt;"")+--($F56&lt;&gt;"")+--(OR($N56&lt;&gt;"",$O56&lt;&gt;"")),0))/(12+IF(OR($B56="Produto simples",$B56="Variação"),7,0)+IF($B56="Variação",3,0)))</f>
        <v/>
      </c>
      <c r="AG56" s="27" t="str">
        <f aca="true">IF(COUNTA($A56:$AC56)=0,"",_xlfn.TEXTJOIN(" | ",TRUE(),IF($A56="","SKU obrigatório",""),IF(AND($A56&lt;&gt;"",COUNTIF($A$5:$A$204,$A56)&gt;1),"SKU duplicado",""),IF($D56="","Nome obrigatório",""),IF(AND($B56="Variação",$C56=""),"SKU pai obrigatório",""),IF(AND($B56="Variação",$C56&lt;&gt;"",COUNTIFS($A$5:$A$204,$C56,$B$5:$B$204,"Produto pai")=0),"SKU pai não encontrado como Produto pai",""),IF(AND($B56&lt;&gt;"Variação",$C56&lt;&gt;""),"SKU pai indevido",""),IF(AND($K56&lt;&gt;"",COUNTIF($K$5:$K$204,$K56)&gt;1),"EAN/GTIN duplicado",""),IF(AND($K56&lt;&gt;"",NOT(AND(OR(LEN($K56)=8,LEN($K56)=12,LEN($K56)=13,LEN($K56)=14),IFERROR(ISNUMBER(1*$K56),FALSE())))),"EAN/GTIN com formato inválido",""),IF(AND($H56&lt;&gt;"",$I56&lt;&gt;"",COUNTIFS(Listas!$M$5:$M$34,$H56,Listas!$N$5:$N$34,$I56)=0),"Categoria/subcategoria incompatíveis",""),IF(AND(OR($B56="Produto simples",$B56="Variação"),$W56&lt;&gt;"",$V56&lt;&gt;"",$W56&gt;=$V56),"Preço promocional deve ser menor",""),IF(AND(OR($B56="Produto simples",$B56="Variação"),$AD56&lt;&gt;"",$U56&lt;&gt;"",$AD56&lt;=$U56),"Preço considerado não supera o custo",""),IF(AND(OR($B56="Produto simples",$B56="Variação"),OR($Q56&lt;=0,$R56&lt;=0,$S56&lt;=0,$T56&lt;=0)),"Peso ou dimensão ausente/inválida",""),IF(AND($B56="Variação",$F56=""),"Nome da variação obrigatório",""),IF(AND($B56="Variação",$N56="",$O56=""),"Informe cor ou tamanho",""),IF(AND($AA56&lt;&gt;"",$AB56&lt;&gt;"",$AB56&lt;$AA56),"Revisão anterior à criação",""),IF(OR($AB56="",IFERROR(TODAY()-$AB56&gt;Listas!$B$4,TRUE())),"Revisão pendente",""),IF(AND(ISNUMBER($AE56),$AE56&lt;Listas!$B$3),"Margem abaixo do limite",""),IF($AF56&lt;Listas!$B$5,"Cadastro abaixo da meta",""),IF(AND(OR($B56="Produto simples",$B56="Variação"),$Z56="Não definido"),"Canal de venda não definido","")))</f>
        <v/>
      </c>
    </row>
    <row r="57" customFormat="false" ht="21.75" hidden="false" customHeight="true" outlineLevel="0" collapsed="false">
      <c r="A57" s="17"/>
      <c r="B57" s="17"/>
      <c r="C57" s="17"/>
      <c r="D57" s="18"/>
      <c r="E57" s="18"/>
      <c r="F57" s="17"/>
      <c r="G57" s="17"/>
      <c r="H57" s="17"/>
      <c r="I57" s="17"/>
      <c r="J57" s="17"/>
      <c r="K57" s="19"/>
      <c r="L57" s="17"/>
      <c r="M57" s="18"/>
      <c r="N57" s="17"/>
      <c r="O57" s="17"/>
      <c r="P57" s="17"/>
      <c r="Q57" s="20"/>
      <c r="R57" s="20"/>
      <c r="S57" s="20"/>
      <c r="T57" s="20"/>
      <c r="U57" s="21"/>
      <c r="V57" s="21"/>
      <c r="W57" s="21"/>
      <c r="X57" s="22"/>
      <c r="Y57" s="23"/>
      <c r="Z57" s="23"/>
      <c r="AA57" s="24"/>
      <c r="AB57" s="24"/>
      <c r="AC57" s="23"/>
      <c r="AD57" s="25" t="str">
        <f aca="false">IF(COUNTA($A57:$AC57)=0,"",IF($B57="Produto pai","",IF(AND(ISNUMBER($W57),$W57&gt;0,ISNUMBER($V57),$W57&lt;$V57),$W57,IF(ISNUMBER($V57),$V57,""))))</f>
        <v/>
      </c>
      <c r="AE57" s="26" t="str">
        <f aca="false">IF(OR($AD57="",NOT(ISNUMBER($U57)),$AD57&lt;=0),"",($AD57-$U57)/$AD57)</f>
        <v/>
      </c>
      <c r="AF57" s="26" t="str">
        <f aca="false">IF(COUNTA($A57:$AC57)=0,"",(--($A57&lt;&gt;"")+--($B57&lt;&gt;"")+--($D57&lt;&gt;"")+--($E57&lt;&gt;"")+--($G57&lt;&gt;"")+--($H57&lt;&gt;"")+--($I57&lt;&gt;"")+--($J57&lt;&gt;"")+--($M57&lt;&gt;"")+--($Y57&lt;&gt;"")+--($AA57&lt;&gt;"")+--($AC57&lt;&gt;"")+IF(OR($B57="Produto simples",$B57="Variação"),--($Q57&gt;0)+--($R57&gt;0)+--($S57&gt;0)+--($T57&gt;0)+--($U57&gt;0)+--($V57&gt;0)+--($Z57&lt;&gt;""),0)+IF($B57="Variação",--($C57&lt;&gt;"")+--($F57&lt;&gt;"")+--(OR($N57&lt;&gt;"",$O57&lt;&gt;"")),0))/(12+IF(OR($B57="Produto simples",$B57="Variação"),7,0)+IF($B57="Variação",3,0)))</f>
        <v/>
      </c>
      <c r="AG57" s="27" t="str">
        <f aca="true">IF(COUNTA($A57:$AC57)=0,"",_xlfn.TEXTJOIN(" | ",TRUE(),IF($A57="","SKU obrigatório",""),IF(AND($A57&lt;&gt;"",COUNTIF($A$5:$A$204,$A57)&gt;1),"SKU duplicado",""),IF($D57="","Nome obrigatório",""),IF(AND($B57="Variação",$C57=""),"SKU pai obrigatório",""),IF(AND($B57="Variação",$C57&lt;&gt;"",COUNTIFS($A$5:$A$204,$C57,$B$5:$B$204,"Produto pai")=0),"SKU pai não encontrado como Produto pai",""),IF(AND($B57&lt;&gt;"Variação",$C57&lt;&gt;""),"SKU pai indevido",""),IF(AND($K57&lt;&gt;"",COUNTIF($K$5:$K$204,$K57)&gt;1),"EAN/GTIN duplicado",""),IF(AND($K57&lt;&gt;"",NOT(AND(OR(LEN($K57)=8,LEN($K57)=12,LEN($K57)=13,LEN($K57)=14),IFERROR(ISNUMBER(1*$K57),FALSE())))),"EAN/GTIN com formato inválido",""),IF(AND($H57&lt;&gt;"",$I57&lt;&gt;"",COUNTIFS(Listas!$M$5:$M$34,$H57,Listas!$N$5:$N$34,$I57)=0),"Categoria/subcategoria incompatíveis",""),IF(AND(OR($B57="Produto simples",$B57="Variação"),$W57&lt;&gt;"",$V57&lt;&gt;"",$W57&gt;=$V57),"Preço promocional deve ser menor",""),IF(AND(OR($B57="Produto simples",$B57="Variação"),$AD57&lt;&gt;"",$U57&lt;&gt;"",$AD57&lt;=$U57),"Preço considerado não supera o custo",""),IF(AND(OR($B57="Produto simples",$B57="Variação"),OR($Q57&lt;=0,$R57&lt;=0,$S57&lt;=0,$T57&lt;=0)),"Peso ou dimensão ausente/inválida",""),IF(AND($B57="Variação",$F57=""),"Nome da variação obrigatório",""),IF(AND($B57="Variação",$N57="",$O57=""),"Informe cor ou tamanho",""),IF(AND($AA57&lt;&gt;"",$AB57&lt;&gt;"",$AB57&lt;$AA57),"Revisão anterior à criação",""),IF(OR($AB57="",IFERROR(TODAY()-$AB57&gt;Listas!$B$4,TRUE())),"Revisão pendente",""),IF(AND(ISNUMBER($AE57),$AE57&lt;Listas!$B$3),"Margem abaixo do limite",""),IF($AF57&lt;Listas!$B$5,"Cadastro abaixo da meta",""),IF(AND(OR($B57="Produto simples",$B57="Variação"),$Z57="Não definido"),"Canal de venda não definido","")))</f>
        <v/>
      </c>
    </row>
    <row r="58" customFormat="false" ht="21.75" hidden="false" customHeight="true" outlineLevel="0" collapsed="false">
      <c r="A58" s="17"/>
      <c r="B58" s="17"/>
      <c r="C58" s="17"/>
      <c r="D58" s="18"/>
      <c r="E58" s="18"/>
      <c r="F58" s="17"/>
      <c r="G58" s="17"/>
      <c r="H58" s="17"/>
      <c r="I58" s="17"/>
      <c r="J58" s="17"/>
      <c r="K58" s="19"/>
      <c r="L58" s="17"/>
      <c r="M58" s="18"/>
      <c r="N58" s="17"/>
      <c r="O58" s="17"/>
      <c r="P58" s="17"/>
      <c r="Q58" s="20"/>
      <c r="R58" s="20"/>
      <c r="S58" s="20"/>
      <c r="T58" s="20"/>
      <c r="U58" s="21"/>
      <c r="V58" s="21"/>
      <c r="W58" s="21"/>
      <c r="X58" s="22"/>
      <c r="Y58" s="23"/>
      <c r="Z58" s="23"/>
      <c r="AA58" s="24"/>
      <c r="AB58" s="24"/>
      <c r="AC58" s="23"/>
      <c r="AD58" s="25" t="str">
        <f aca="false">IF(COUNTA($A58:$AC58)=0,"",IF($B58="Produto pai","",IF(AND(ISNUMBER($W58),$W58&gt;0,ISNUMBER($V58),$W58&lt;$V58),$W58,IF(ISNUMBER($V58),$V58,""))))</f>
        <v/>
      </c>
      <c r="AE58" s="26" t="str">
        <f aca="false">IF(OR($AD58="",NOT(ISNUMBER($U58)),$AD58&lt;=0),"",($AD58-$U58)/$AD58)</f>
        <v/>
      </c>
      <c r="AF58" s="26" t="str">
        <f aca="false">IF(COUNTA($A58:$AC58)=0,"",(--($A58&lt;&gt;"")+--($B58&lt;&gt;"")+--($D58&lt;&gt;"")+--($E58&lt;&gt;"")+--($G58&lt;&gt;"")+--($H58&lt;&gt;"")+--($I58&lt;&gt;"")+--($J58&lt;&gt;"")+--($M58&lt;&gt;"")+--($Y58&lt;&gt;"")+--($AA58&lt;&gt;"")+--($AC58&lt;&gt;"")+IF(OR($B58="Produto simples",$B58="Variação"),--($Q58&gt;0)+--($R58&gt;0)+--($S58&gt;0)+--($T58&gt;0)+--($U58&gt;0)+--($V58&gt;0)+--($Z58&lt;&gt;""),0)+IF($B58="Variação",--($C58&lt;&gt;"")+--($F58&lt;&gt;"")+--(OR($N58&lt;&gt;"",$O58&lt;&gt;"")),0))/(12+IF(OR($B58="Produto simples",$B58="Variação"),7,0)+IF($B58="Variação",3,0)))</f>
        <v/>
      </c>
      <c r="AG58" s="27" t="str">
        <f aca="true">IF(COUNTA($A58:$AC58)=0,"",_xlfn.TEXTJOIN(" | ",TRUE(),IF($A58="","SKU obrigatório",""),IF(AND($A58&lt;&gt;"",COUNTIF($A$5:$A$204,$A58)&gt;1),"SKU duplicado",""),IF($D58="","Nome obrigatório",""),IF(AND($B58="Variação",$C58=""),"SKU pai obrigatório",""),IF(AND($B58="Variação",$C58&lt;&gt;"",COUNTIFS($A$5:$A$204,$C58,$B$5:$B$204,"Produto pai")=0),"SKU pai não encontrado como Produto pai",""),IF(AND($B58&lt;&gt;"Variação",$C58&lt;&gt;""),"SKU pai indevido",""),IF(AND($K58&lt;&gt;"",COUNTIF($K$5:$K$204,$K58)&gt;1),"EAN/GTIN duplicado",""),IF(AND($K58&lt;&gt;"",NOT(AND(OR(LEN($K58)=8,LEN($K58)=12,LEN($K58)=13,LEN($K58)=14),IFERROR(ISNUMBER(1*$K58),FALSE())))),"EAN/GTIN com formato inválido",""),IF(AND($H58&lt;&gt;"",$I58&lt;&gt;"",COUNTIFS(Listas!$M$5:$M$34,$H58,Listas!$N$5:$N$34,$I58)=0),"Categoria/subcategoria incompatíveis",""),IF(AND(OR($B58="Produto simples",$B58="Variação"),$W58&lt;&gt;"",$V58&lt;&gt;"",$W58&gt;=$V58),"Preço promocional deve ser menor",""),IF(AND(OR($B58="Produto simples",$B58="Variação"),$AD58&lt;&gt;"",$U58&lt;&gt;"",$AD58&lt;=$U58),"Preço considerado não supera o custo",""),IF(AND(OR($B58="Produto simples",$B58="Variação"),OR($Q58&lt;=0,$R58&lt;=0,$S58&lt;=0,$T58&lt;=0)),"Peso ou dimensão ausente/inválida",""),IF(AND($B58="Variação",$F58=""),"Nome da variação obrigatório",""),IF(AND($B58="Variação",$N58="",$O58=""),"Informe cor ou tamanho",""),IF(AND($AA58&lt;&gt;"",$AB58&lt;&gt;"",$AB58&lt;$AA58),"Revisão anterior à criação",""),IF(OR($AB58="",IFERROR(TODAY()-$AB58&gt;Listas!$B$4,TRUE())),"Revisão pendente",""),IF(AND(ISNUMBER($AE58),$AE58&lt;Listas!$B$3),"Margem abaixo do limite",""),IF($AF58&lt;Listas!$B$5,"Cadastro abaixo da meta",""),IF(AND(OR($B58="Produto simples",$B58="Variação"),$Z58="Não definido"),"Canal de venda não definido","")))</f>
        <v/>
      </c>
    </row>
    <row r="59" customFormat="false" ht="21.75" hidden="false" customHeight="true" outlineLevel="0" collapsed="false">
      <c r="A59" s="17"/>
      <c r="B59" s="17"/>
      <c r="C59" s="17"/>
      <c r="D59" s="18"/>
      <c r="E59" s="18"/>
      <c r="F59" s="17"/>
      <c r="G59" s="17"/>
      <c r="H59" s="17"/>
      <c r="I59" s="17"/>
      <c r="J59" s="17"/>
      <c r="K59" s="19"/>
      <c r="L59" s="17"/>
      <c r="M59" s="18"/>
      <c r="N59" s="17"/>
      <c r="O59" s="17"/>
      <c r="P59" s="17"/>
      <c r="Q59" s="20"/>
      <c r="R59" s="20"/>
      <c r="S59" s="20"/>
      <c r="T59" s="20"/>
      <c r="U59" s="21"/>
      <c r="V59" s="21"/>
      <c r="W59" s="21"/>
      <c r="X59" s="22"/>
      <c r="Y59" s="23"/>
      <c r="Z59" s="23"/>
      <c r="AA59" s="24"/>
      <c r="AB59" s="24"/>
      <c r="AC59" s="23"/>
      <c r="AD59" s="25" t="str">
        <f aca="false">IF(COUNTA($A59:$AC59)=0,"",IF($B59="Produto pai","",IF(AND(ISNUMBER($W59),$W59&gt;0,ISNUMBER($V59),$W59&lt;$V59),$W59,IF(ISNUMBER($V59),$V59,""))))</f>
        <v/>
      </c>
      <c r="AE59" s="26" t="str">
        <f aca="false">IF(OR($AD59="",NOT(ISNUMBER($U59)),$AD59&lt;=0),"",($AD59-$U59)/$AD59)</f>
        <v/>
      </c>
      <c r="AF59" s="26" t="str">
        <f aca="false">IF(COUNTA($A59:$AC59)=0,"",(--($A59&lt;&gt;"")+--($B59&lt;&gt;"")+--($D59&lt;&gt;"")+--($E59&lt;&gt;"")+--($G59&lt;&gt;"")+--($H59&lt;&gt;"")+--($I59&lt;&gt;"")+--($J59&lt;&gt;"")+--($M59&lt;&gt;"")+--($Y59&lt;&gt;"")+--($AA59&lt;&gt;"")+--($AC59&lt;&gt;"")+IF(OR($B59="Produto simples",$B59="Variação"),--($Q59&gt;0)+--($R59&gt;0)+--($S59&gt;0)+--($T59&gt;0)+--($U59&gt;0)+--($V59&gt;0)+--($Z59&lt;&gt;""),0)+IF($B59="Variação",--($C59&lt;&gt;"")+--($F59&lt;&gt;"")+--(OR($N59&lt;&gt;"",$O59&lt;&gt;"")),0))/(12+IF(OR($B59="Produto simples",$B59="Variação"),7,0)+IF($B59="Variação",3,0)))</f>
        <v/>
      </c>
      <c r="AG59" s="27" t="str">
        <f aca="true">IF(COUNTA($A59:$AC59)=0,"",_xlfn.TEXTJOIN(" | ",TRUE(),IF($A59="","SKU obrigatório",""),IF(AND($A59&lt;&gt;"",COUNTIF($A$5:$A$204,$A59)&gt;1),"SKU duplicado",""),IF($D59="","Nome obrigatório",""),IF(AND($B59="Variação",$C59=""),"SKU pai obrigatório",""),IF(AND($B59="Variação",$C59&lt;&gt;"",COUNTIFS($A$5:$A$204,$C59,$B$5:$B$204,"Produto pai")=0),"SKU pai não encontrado como Produto pai",""),IF(AND($B59&lt;&gt;"Variação",$C59&lt;&gt;""),"SKU pai indevido",""),IF(AND($K59&lt;&gt;"",COUNTIF($K$5:$K$204,$K59)&gt;1),"EAN/GTIN duplicado",""),IF(AND($K59&lt;&gt;"",NOT(AND(OR(LEN($K59)=8,LEN($K59)=12,LEN($K59)=13,LEN($K59)=14),IFERROR(ISNUMBER(1*$K59),FALSE())))),"EAN/GTIN com formato inválido",""),IF(AND($H59&lt;&gt;"",$I59&lt;&gt;"",COUNTIFS(Listas!$M$5:$M$34,$H59,Listas!$N$5:$N$34,$I59)=0),"Categoria/subcategoria incompatíveis",""),IF(AND(OR($B59="Produto simples",$B59="Variação"),$W59&lt;&gt;"",$V59&lt;&gt;"",$W59&gt;=$V59),"Preço promocional deve ser menor",""),IF(AND(OR($B59="Produto simples",$B59="Variação"),$AD59&lt;&gt;"",$U59&lt;&gt;"",$AD59&lt;=$U59),"Preço considerado não supera o custo",""),IF(AND(OR($B59="Produto simples",$B59="Variação"),OR($Q59&lt;=0,$R59&lt;=0,$S59&lt;=0,$T59&lt;=0)),"Peso ou dimensão ausente/inválida",""),IF(AND($B59="Variação",$F59=""),"Nome da variação obrigatório",""),IF(AND($B59="Variação",$N59="",$O59=""),"Informe cor ou tamanho",""),IF(AND($AA59&lt;&gt;"",$AB59&lt;&gt;"",$AB59&lt;$AA59),"Revisão anterior à criação",""),IF(OR($AB59="",IFERROR(TODAY()-$AB59&gt;Listas!$B$4,TRUE())),"Revisão pendente",""),IF(AND(ISNUMBER($AE59),$AE59&lt;Listas!$B$3),"Margem abaixo do limite",""),IF($AF59&lt;Listas!$B$5,"Cadastro abaixo da meta",""),IF(AND(OR($B59="Produto simples",$B59="Variação"),$Z59="Não definido"),"Canal de venda não definido","")))</f>
        <v/>
      </c>
    </row>
    <row r="60" customFormat="false" ht="21.75" hidden="false" customHeight="true" outlineLevel="0" collapsed="false">
      <c r="A60" s="17"/>
      <c r="B60" s="17"/>
      <c r="C60" s="17"/>
      <c r="D60" s="18"/>
      <c r="E60" s="18"/>
      <c r="F60" s="17"/>
      <c r="G60" s="17"/>
      <c r="H60" s="17"/>
      <c r="I60" s="17"/>
      <c r="J60" s="17"/>
      <c r="K60" s="19"/>
      <c r="L60" s="17"/>
      <c r="M60" s="18"/>
      <c r="N60" s="17"/>
      <c r="O60" s="17"/>
      <c r="P60" s="17"/>
      <c r="Q60" s="20"/>
      <c r="R60" s="20"/>
      <c r="S60" s="20"/>
      <c r="T60" s="20"/>
      <c r="U60" s="21"/>
      <c r="V60" s="21"/>
      <c r="W60" s="21"/>
      <c r="X60" s="22"/>
      <c r="Y60" s="23"/>
      <c r="Z60" s="23"/>
      <c r="AA60" s="24"/>
      <c r="AB60" s="24"/>
      <c r="AC60" s="23"/>
      <c r="AD60" s="25" t="str">
        <f aca="false">IF(COUNTA($A60:$AC60)=0,"",IF($B60="Produto pai","",IF(AND(ISNUMBER($W60),$W60&gt;0,ISNUMBER($V60),$W60&lt;$V60),$W60,IF(ISNUMBER($V60),$V60,""))))</f>
        <v/>
      </c>
      <c r="AE60" s="26" t="str">
        <f aca="false">IF(OR($AD60="",NOT(ISNUMBER($U60)),$AD60&lt;=0),"",($AD60-$U60)/$AD60)</f>
        <v/>
      </c>
      <c r="AF60" s="26" t="str">
        <f aca="false">IF(COUNTA($A60:$AC60)=0,"",(--($A60&lt;&gt;"")+--($B60&lt;&gt;"")+--($D60&lt;&gt;"")+--($E60&lt;&gt;"")+--($G60&lt;&gt;"")+--($H60&lt;&gt;"")+--($I60&lt;&gt;"")+--($J60&lt;&gt;"")+--($M60&lt;&gt;"")+--($Y60&lt;&gt;"")+--($AA60&lt;&gt;"")+--($AC60&lt;&gt;"")+IF(OR($B60="Produto simples",$B60="Variação"),--($Q60&gt;0)+--($R60&gt;0)+--($S60&gt;0)+--($T60&gt;0)+--($U60&gt;0)+--($V60&gt;0)+--($Z60&lt;&gt;""),0)+IF($B60="Variação",--($C60&lt;&gt;"")+--($F60&lt;&gt;"")+--(OR($N60&lt;&gt;"",$O60&lt;&gt;"")),0))/(12+IF(OR($B60="Produto simples",$B60="Variação"),7,0)+IF($B60="Variação",3,0)))</f>
        <v/>
      </c>
      <c r="AG60" s="27" t="str">
        <f aca="true">IF(COUNTA($A60:$AC60)=0,"",_xlfn.TEXTJOIN(" | ",TRUE(),IF($A60="","SKU obrigatório",""),IF(AND($A60&lt;&gt;"",COUNTIF($A$5:$A$204,$A60)&gt;1),"SKU duplicado",""),IF($D60="","Nome obrigatório",""),IF(AND($B60="Variação",$C60=""),"SKU pai obrigatório",""),IF(AND($B60="Variação",$C60&lt;&gt;"",COUNTIFS($A$5:$A$204,$C60,$B$5:$B$204,"Produto pai")=0),"SKU pai não encontrado como Produto pai",""),IF(AND($B60&lt;&gt;"Variação",$C60&lt;&gt;""),"SKU pai indevido",""),IF(AND($K60&lt;&gt;"",COUNTIF($K$5:$K$204,$K60)&gt;1),"EAN/GTIN duplicado",""),IF(AND($K60&lt;&gt;"",NOT(AND(OR(LEN($K60)=8,LEN($K60)=12,LEN($K60)=13,LEN($K60)=14),IFERROR(ISNUMBER(1*$K60),FALSE())))),"EAN/GTIN com formato inválido",""),IF(AND($H60&lt;&gt;"",$I60&lt;&gt;"",COUNTIFS(Listas!$M$5:$M$34,$H60,Listas!$N$5:$N$34,$I60)=0),"Categoria/subcategoria incompatíveis",""),IF(AND(OR($B60="Produto simples",$B60="Variação"),$W60&lt;&gt;"",$V60&lt;&gt;"",$W60&gt;=$V60),"Preço promocional deve ser menor",""),IF(AND(OR($B60="Produto simples",$B60="Variação"),$AD60&lt;&gt;"",$U60&lt;&gt;"",$AD60&lt;=$U60),"Preço considerado não supera o custo",""),IF(AND(OR($B60="Produto simples",$B60="Variação"),OR($Q60&lt;=0,$R60&lt;=0,$S60&lt;=0,$T60&lt;=0)),"Peso ou dimensão ausente/inválida",""),IF(AND($B60="Variação",$F60=""),"Nome da variação obrigatório",""),IF(AND($B60="Variação",$N60="",$O60=""),"Informe cor ou tamanho",""),IF(AND($AA60&lt;&gt;"",$AB60&lt;&gt;"",$AB60&lt;$AA60),"Revisão anterior à criação",""),IF(OR($AB60="",IFERROR(TODAY()-$AB60&gt;Listas!$B$4,TRUE())),"Revisão pendente",""),IF(AND(ISNUMBER($AE60),$AE60&lt;Listas!$B$3),"Margem abaixo do limite",""),IF($AF60&lt;Listas!$B$5,"Cadastro abaixo da meta",""),IF(AND(OR($B60="Produto simples",$B60="Variação"),$Z60="Não definido"),"Canal de venda não definido","")))</f>
        <v/>
      </c>
    </row>
    <row r="61" customFormat="false" ht="21.75" hidden="false" customHeight="true" outlineLevel="0" collapsed="false">
      <c r="A61" s="17"/>
      <c r="B61" s="17"/>
      <c r="C61" s="17"/>
      <c r="D61" s="18"/>
      <c r="E61" s="18"/>
      <c r="F61" s="17"/>
      <c r="G61" s="17"/>
      <c r="H61" s="17"/>
      <c r="I61" s="17"/>
      <c r="J61" s="17"/>
      <c r="K61" s="19"/>
      <c r="L61" s="17"/>
      <c r="M61" s="18"/>
      <c r="N61" s="17"/>
      <c r="O61" s="17"/>
      <c r="P61" s="17"/>
      <c r="Q61" s="20"/>
      <c r="R61" s="20"/>
      <c r="S61" s="20"/>
      <c r="T61" s="20"/>
      <c r="U61" s="21"/>
      <c r="V61" s="21"/>
      <c r="W61" s="21"/>
      <c r="X61" s="22"/>
      <c r="Y61" s="23"/>
      <c r="Z61" s="23"/>
      <c r="AA61" s="24"/>
      <c r="AB61" s="24"/>
      <c r="AC61" s="23"/>
      <c r="AD61" s="25" t="str">
        <f aca="false">IF(COUNTA($A61:$AC61)=0,"",IF($B61="Produto pai","",IF(AND(ISNUMBER($W61),$W61&gt;0,ISNUMBER($V61),$W61&lt;$V61),$W61,IF(ISNUMBER($V61),$V61,""))))</f>
        <v/>
      </c>
      <c r="AE61" s="26" t="str">
        <f aca="false">IF(OR($AD61="",NOT(ISNUMBER($U61)),$AD61&lt;=0),"",($AD61-$U61)/$AD61)</f>
        <v/>
      </c>
      <c r="AF61" s="26" t="str">
        <f aca="false">IF(COUNTA($A61:$AC61)=0,"",(--($A61&lt;&gt;"")+--($B61&lt;&gt;"")+--($D61&lt;&gt;"")+--($E61&lt;&gt;"")+--($G61&lt;&gt;"")+--($H61&lt;&gt;"")+--($I61&lt;&gt;"")+--($J61&lt;&gt;"")+--($M61&lt;&gt;"")+--($Y61&lt;&gt;"")+--($AA61&lt;&gt;"")+--($AC61&lt;&gt;"")+IF(OR($B61="Produto simples",$B61="Variação"),--($Q61&gt;0)+--($R61&gt;0)+--($S61&gt;0)+--($T61&gt;0)+--($U61&gt;0)+--($V61&gt;0)+--($Z61&lt;&gt;""),0)+IF($B61="Variação",--($C61&lt;&gt;"")+--($F61&lt;&gt;"")+--(OR($N61&lt;&gt;"",$O61&lt;&gt;"")),0))/(12+IF(OR($B61="Produto simples",$B61="Variação"),7,0)+IF($B61="Variação",3,0)))</f>
        <v/>
      </c>
      <c r="AG61" s="27" t="str">
        <f aca="true">IF(COUNTA($A61:$AC61)=0,"",_xlfn.TEXTJOIN(" | ",TRUE(),IF($A61="","SKU obrigatório",""),IF(AND($A61&lt;&gt;"",COUNTIF($A$5:$A$204,$A61)&gt;1),"SKU duplicado",""),IF($D61="","Nome obrigatório",""),IF(AND($B61="Variação",$C61=""),"SKU pai obrigatório",""),IF(AND($B61="Variação",$C61&lt;&gt;"",COUNTIFS($A$5:$A$204,$C61,$B$5:$B$204,"Produto pai")=0),"SKU pai não encontrado como Produto pai",""),IF(AND($B61&lt;&gt;"Variação",$C61&lt;&gt;""),"SKU pai indevido",""),IF(AND($K61&lt;&gt;"",COUNTIF($K$5:$K$204,$K61)&gt;1),"EAN/GTIN duplicado",""),IF(AND($K61&lt;&gt;"",NOT(AND(OR(LEN($K61)=8,LEN($K61)=12,LEN($K61)=13,LEN($K61)=14),IFERROR(ISNUMBER(1*$K61),FALSE())))),"EAN/GTIN com formato inválido",""),IF(AND($H61&lt;&gt;"",$I61&lt;&gt;"",COUNTIFS(Listas!$M$5:$M$34,$H61,Listas!$N$5:$N$34,$I61)=0),"Categoria/subcategoria incompatíveis",""),IF(AND(OR($B61="Produto simples",$B61="Variação"),$W61&lt;&gt;"",$V61&lt;&gt;"",$W61&gt;=$V61),"Preço promocional deve ser menor",""),IF(AND(OR($B61="Produto simples",$B61="Variação"),$AD61&lt;&gt;"",$U61&lt;&gt;"",$AD61&lt;=$U61),"Preço considerado não supera o custo",""),IF(AND(OR($B61="Produto simples",$B61="Variação"),OR($Q61&lt;=0,$R61&lt;=0,$S61&lt;=0,$T61&lt;=0)),"Peso ou dimensão ausente/inválida",""),IF(AND($B61="Variação",$F61=""),"Nome da variação obrigatório",""),IF(AND($B61="Variação",$N61="",$O61=""),"Informe cor ou tamanho",""),IF(AND($AA61&lt;&gt;"",$AB61&lt;&gt;"",$AB61&lt;$AA61),"Revisão anterior à criação",""),IF(OR($AB61="",IFERROR(TODAY()-$AB61&gt;Listas!$B$4,TRUE())),"Revisão pendente",""),IF(AND(ISNUMBER($AE61),$AE61&lt;Listas!$B$3),"Margem abaixo do limite",""),IF($AF61&lt;Listas!$B$5,"Cadastro abaixo da meta",""),IF(AND(OR($B61="Produto simples",$B61="Variação"),$Z61="Não definido"),"Canal de venda não definido","")))</f>
        <v/>
      </c>
    </row>
    <row r="62" customFormat="false" ht="21.75" hidden="false" customHeight="true" outlineLevel="0" collapsed="false">
      <c r="A62" s="17"/>
      <c r="B62" s="17"/>
      <c r="C62" s="17"/>
      <c r="D62" s="18"/>
      <c r="E62" s="18"/>
      <c r="F62" s="17"/>
      <c r="G62" s="17"/>
      <c r="H62" s="17"/>
      <c r="I62" s="17"/>
      <c r="J62" s="17"/>
      <c r="K62" s="19"/>
      <c r="L62" s="17"/>
      <c r="M62" s="18"/>
      <c r="N62" s="17"/>
      <c r="O62" s="17"/>
      <c r="P62" s="17"/>
      <c r="Q62" s="20"/>
      <c r="R62" s="20"/>
      <c r="S62" s="20"/>
      <c r="T62" s="20"/>
      <c r="U62" s="21"/>
      <c r="V62" s="21"/>
      <c r="W62" s="21"/>
      <c r="X62" s="22"/>
      <c r="Y62" s="23"/>
      <c r="Z62" s="23"/>
      <c r="AA62" s="24"/>
      <c r="AB62" s="24"/>
      <c r="AC62" s="23"/>
      <c r="AD62" s="25" t="str">
        <f aca="false">IF(COUNTA($A62:$AC62)=0,"",IF($B62="Produto pai","",IF(AND(ISNUMBER($W62),$W62&gt;0,ISNUMBER($V62),$W62&lt;$V62),$W62,IF(ISNUMBER($V62),$V62,""))))</f>
        <v/>
      </c>
      <c r="AE62" s="26" t="str">
        <f aca="false">IF(OR($AD62="",NOT(ISNUMBER($U62)),$AD62&lt;=0),"",($AD62-$U62)/$AD62)</f>
        <v/>
      </c>
      <c r="AF62" s="26" t="str">
        <f aca="false">IF(COUNTA($A62:$AC62)=0,"",(--($A62&lt;&gt;"")+--($B62&lt;&gt;"")+--($D62&lt;&gt;"")+--($E62&lt;&gt;"")+--($G62&lt;&gt;"")+--($H62&lt;&gt;"")+--($I62&lt;&gt;"")+--($J62&lt;&gt;"")+--($M62&lt;&gt;"")+--($Y62&lt;&gt;"")+--($AA62&lt;&gt;"")+--($AC62&lt;&gt;"")+IF(OR($B62="Produto simples",$B62="Variação"),--($Q62&gt;0)+--($R62&gt;0)+--($S62&gt;0)+--($T62&gt;0)+--($U62&gt;0)+--($V62&gt;0)+--($Z62&lt;&gt;""),0)+IF($B62="Variação",--($C62&lt;&gt;"")+--($F62&lt;&gt;"")+--(OR($N62&lt;&gt;"",$O62&lt;&gt;"")),0))/(12+IF(OR($B62="Produto simples",$B62="Variação"),7,0)+IF($B62="Variação",3,0)))</f>
        <v/>
      </c>
      <c r="AG62" s="27" t="str">
        <f aca="true">IF(COUNTA($A62:$AC62)=0,"",_xlfn.TEXTJOIN(" | ",TRUE(),IF($A62="","SKU obrigatório",""),IF(AND($A62&lt;&gt;"",COUNTIF($A$5:$A$204,$A62)&gt;1),"SKU duplicado",""),IF($D62="","Nome obrigatório",""),IF(AND($B62="Variação",$C62=""),"SKU pai obrigatório",""),IF(AND($B62="Variação",$C62&lt;&gt;"",COUNTIFS($A$5:$A$204,$C62,$B$5:$B$204,"Produto pai")=0),"SKU pai não encontrado como Produto pai",""),IF(AND($B62&lt;&gt;"Variação",$C62&lt;&gt;""),"SKU pai indevido",""),IF(AND($K62&lt;&gt;"",COUNTIF($K$5:$K$204,$K62)&gt;1),"EAN/GTIN duplicado",""),IF(AND($K62&lt;&gt;"",NOT(AND(OR(LEN($K62)=8,LEN($K62)=12,LEN($K62)=13,LEN($K62)=14),IFERROR(ISNUMBER(1*$K62),FALSE())))),"EAN/GTIN com formato inválido",""),IF(AND($H62&lt;&gt;"",$I62&lt;&gt;"",COUNTIFS(Listas!$M$5:$M$34,$H62,Listas!$N$5:$N$34,$I62)=0),"Categoria/subcategoria incompatíveis",""),IF(AND(OR($B62="Produto simples",$B62="Variação"),$W62&lt;&gt;"",$V62&lt;&gt;"",$W62&gt;=$V62),"Preço promocional deve ser menor",""),IF(AND(OR($B62="Produto simples",$B62="Variação"),$AD62&lt;&gt;"",$U62&lt;&gt;"",$AD62&lt;=$U62),"Preço considerado não supera o custo",""),IF(AND(OR($B62="Produto simples",$B62="Variação"),OR($Q62&lt;=0,$R62&lt;=0,$S62&lt;=0,$T62&lt;=0)),"Peso ou dimensão ausente/inválida",""),IF(AND($B62="Variação",$F62=""),"Nome da variação obrigatório",""),IF(AND($B62="Variação",$N62="",$O62=""),"Informe cor ou tamanho",""),IF(AND($AA62&lt;&gt;"",$AB62&lt;&gt;"",$AB62&lt;$AA62),"Revisão anterior à criação",""),IF(OR($AB62="",IFERROR(TODAY()-$AB62&gt;Listas!$B$4,TRUE())),"Revisão pendente",""),IF(AND(ISNUMBER($AE62),$AE62&lt;Listas!$B$3),"Margem abaixo do limite",""),IF($AF62&lt;Listas!$B$5,"Cadastro abaixo da meta",""),IF(AND(OR($B62="Produto simples",$B62="Variação"),$Z62="Não definido"),"Canal de venda não definido","")))</f>
        <v/>
      </c>
    </row>
    <row r="63" customFormat="false" ht="21.75" hidden="false" customHeight="true" outlineLevel="0" collapsed="false">
      <c r="A63" s="17"/>
      <c r="B63" s="17"/>
      <c r="C63" s="17"/>
      <c r="D63" s="18"/>
      <c r="E63" s="18"/>
      <c r="F63" s="17"/>
      <c r="G63" s="17"/>
      <c r="H63" s="17"/>
      <c r="I63" s="17"/>
      <c r="J63" s="17"/>
      <c r="K63" s="19"/>
      <c r="L63" s="17"/>
      <c r="M63" s="18"/>
      <c r="N63" s="17"/>
      <c r="O63" s="17"/>
      <c r="P63" s="17"/>
      <c r="Q63" s="20"/>
      <c r="R63" s="20"/>
      <c r="S63" s="20"/>
      <c r="T63" s="20"/>
      <c r="U63" s="21"/>
      <c r="V63" s="21"/>
      <c r="W63" s="21"/>
      <c r="X63" s="22"/>
      <c r="Y63" s="23"/>
      <c r="Z63" s="23"/>
      <c r="AA63" s="24"/>
      <c r="AB63" s="24"/>
      <c r="AC63" s="23"/>
      <c r="AD63" s="25" t="str">
        <f aca="false">IF(COUNTA($A63:$AC63)=0,"",IF($B63="Produto pai","",IF(AND(ISNUMBER($W63),$W63&gt;0,ISNUMBER($V63),$W63&lt;$V63),$W63,IF(ISNUMBER($V63),$V63,""))))</f>
        <v/>
      </c>
      <c r="AE63" s="26" t="str">
        <f aca="false">IF(OR($AD63="",NOT(ISNUMBER($U63)),$AD63&lt;=0),"",($AD63-$U63)/$AD63)</f>
        <v/>
      </c>
      <c r="AF63" s="26" t="str">
        <f aca="false">IF(COUNTA($A63:$AC63)=0,"",(--($A63&lt;&gt;"")+--($B63&lt;&gt;"")+--($D63&lt;&gt;"")+--($E63&lt;&gt;"")+--($G63&lt;&gt;"")+--($H63&lt;&gt;"")+--($I63&lt;&gt;"")+--($J63&lt;&gt;"")+--($M63&lt;&gt;"")+--($Y63&lt;&gt;"")+--($AA63&lt;&gt;"")+--($AC63&lt;&gt;"")+IF(OR($B63="Produto simples",$B63="Variação"),--($Q63&gt;0)+--($R63&gt;0)+--($S63&gt;0)+--($T63&gt;0)+--($U63&gt;0)+--($V63&gt;0)+--($Z63&lt;&gt;""),0)+IF($B63="Variação",--($C63&lt;&gt;"")+--($F63&lt;&gt;"")+--(OR($N63&lt;&gt;"",$O63&lt;&gt;"")),0))/(12+IF(OR($B63="Produto simples",$B63="Variação"),7,0)+IF($B63="Variação",3,0)))</f>
        <v/>
      </c>
      <c r="AG63" s="27" t="str">
        <f aca="true">IF(COUNTA($A63:$AC63)=0,"",_xlfn.TEXTJOIN(" | ",TRUE(),IF($A63="","SKU obrigatório",""),IF(AND($A63&lt;&gt;"",COUNTIF($A$5:$A$204,$A63)&gt;1),"SKU duplicado",""),IF($D63="","Nome obrigatório",""),IF(AND($B63="Variação",$C63=""),"SKU pai obrigatório",""),IF(AND($B63="Variação",$C63&lt;&gt;"",COUNTIFS($A$5:$A$204,$C63,$B$5:$B$204,"Produto pai")=0),"SKU pai não encontrado como Produto pai",""),IF(AND($B63&lt;&gt;"Variação",$C63&lt;&gt;""),"SKU pai indevido",""),IF(AND($K63&lt;&gt;"",COUNTIF($K$5:$K$204,$K63)&gt;1),"EAN/GTIN duplicado",""),IF(AND($K63&lt;&gt;"",NOT(AND(OR(LEN($K63)=8,LEN($K63)=12,LEN($K63)=13,LEN($K63)=14),IFERROR(ISNUMBER(1*$K63),FALSE())))),"EAN/GTIN com formato inválido",""),IF(AND($H63&lt;&gt;"",$I63&lt;&gt;"",COUNTIFS(Listas!$M$5:$M$34,$H63,Listas!$N$5:$N$34,$I63)=0),"Categoria/subcategoria incompatíveis",""),IF(AND(OR($B63="Produto simples",$B63="Variação"),$W63&lt;&gt;"",$V63&lt;&gt;"",$W63&gt;=$V63),"Preço promocional deve ser menor",""),IF(AND(OR($B63="Produto simples",$B63="Variação"),$AD63&lt;&gt;"",$U63&lt;&gt;"",$AD63&lt;=$U63),"Preço considerado não supera o custo",""),IF(AND(OR($B63="Produto simples",$B63="Variação"),OR($Q63&lt;=0,$R63&lt;=0,$S63&lt;=0,$T63&lt;=0)),"Peso ou dimensão ausente/inválida",""),IF(AND($B63="Variação",$F63=""),"Nome da variação obrigatório",""),IF(AND($B63="Variação",$N63="",$O63=""),"Informe cor ou tamanho",""),IF(AND($AA63&lt;&gt;"",$AB63&lt;&gt;"",$AB63&lt;$AA63),"Revisão anterior à criação",""),IF(OR($AB63="",IFERROR(TODAY()-$AB63&gt;Listas!$B$4,TRUE())),"Revisão pendente",""),IF(AND(ISNUMBER($AE63),$AE63&lt;Listas!$B$3),"Margem abaixo do limite",""),IF($AF63&lt;Listas!$B$5,"Cadastro abaixo da meta",""),IF(AND(OR($B63="Produto simples",$B63="Variação"),$Z63="Não definido"),"Canal de venda não definido","")))</f>
        <v/>
      </c>
    </row>
    <row r="64" customFormat="false" ht="21.75" hidden="false" customHeight="true" outlineLevel="0" collapsed="false">
      <c r="A64" s="17"/>
      <c r="B64" s="17"/>
      <c r="C64" s="17"/>
      <c r="D64" s="18"/>
      <c r="E64" s="18"/>
      <c r="F64" s="17"/>
      <c r="G64" s="17"/>
      <c r="H64" s="17"/>
      <c r="I64" s="17"/>
      <c r="J64" s="17"/>
      <c r="K64" s="19"/>
      <c r="L64" s="17"/>
      <c r="M64" s="18"/>
      <c r="N64" s="17"/>
      <c r="O64" s="17"/>
      <c r="P64" s="17"/>
      <c r="Q64" s="20"/>
      <c r="R64" s="20"/>
      <c r="S64" s="20"/>
      <c r="T64" s="20"/>
      <c r="U64" s="21"/>
      <c r="V64" s="21"/>
      <c r="W64" s="21"/>
      <c r="X64" s="22"/>
      <c r="Y64" s="23"/>
      <c r="Z64" s="23"/>
      <c r="AA64" s="24"/>
      <c r="AB64" s="24"/>
      <c r="AC64" s="23"/>
      <c r="AD64" s="25" t="str">
        <f aca="false">IF(COUNTA($A64:$AC64)=0,"",IF($B64="Produto pai","",IF(AND(ISNUMBER($W64),$W64&gt;0,ISNUMBER($V64),$W64&lt;$V64),$W64,IF(ISNUMBER($V64),$V64,""))))</f>
        <v/>
      </c>
      <c r="AE64" s="26" t="str">
        <f aca="false">IF(OR($AD64="",NOT(ISNUMBER($U64)),$AD64&lt;=0),"",($AD64-$U64)/$AD64)</f>
        <v/>
      </c>
      <c r="AF64" s="26" t="str">
        <f aca="false">IF(COUNTA($A64:$AC64)=0,"",(--($A64&lt;&gt;"")+--($B64&lt;&gt;"")+--($D64&lt;&gt;"")+--($E64&lt;&gt;"")+--($G64&lt;&gt;"")+--($H64&lt;&gt;"")+--($I64&lt;&gt;"")+--($J64&lt;&gt;"")+--($M64&lt;&gt;"")+--($Y64&lt;&gt;"")+--($AA64&lt;&gt;"")+--($AC64&lt;&gt;"")+IF(OR($B64="Produto simples",$B64="Variação"),--($Q64&gt;0)+--($R64&gt;0)+--($S64&gt;0)+--($T64&gt;0)+--($U64&gt;0)+--($V64&gt;0)+--($Z64&lt;&gt;""),0)+IF($B64="Variação",--($C64&lt;&gt;"")+--($F64&lt;&gt;"")+--(OR($N64&lt;&gt;"",$O64&lt;&gt;"")),0))/(12+IF(OR($B64="Produto simples",$B64="Variação"),7,0)+IF($B64="Variação",3,0)))</f>
        <v/>
      </c>
      <c r="AG64" s="27" t="str">
        <f aca="true">IF(COUNTA($A64:$AC64)=0,"",_xlfn.TEXTJOIN(" | ",TRUE(),IF($A64="","SKU obrigatório",""),IF(AND($A64&lt;&gt;"",COUNTIF($A$5:$A$204,$A64)&gt;1),"SKU duplicado",""),IF($D64="","Nome obrigatório",""),IF(AND($B64="Variação",$C64=""),"SKU pai obrigatório",""),IF(AND($B64="Variação",$C64&lt;&gt;"",COUNTIFS($A$5:$A$204,$C64,$B$5:$B$204,"Produto pai")=0),"SKU pai não encontrado como Produto pai",""),IF(AND($B64&lt;&gt;"Variação",$C64&lt;&gt;""),"SKU pai indevido",""),IF(AND($K64&lt;&gt;"",COUNTIF($K$5:$K$204,$K64)&gt;1),"EAN/GTIN duplicado",""),IF(AND($K64&lt;&gt;"",NOT(AND(OR(LEN($K64)=8,LEN($K64)=12,LEN($K64)=13,LEN($K64)=14),IFERROR(ISNUMBER(1*$K64),FALSE())))),"EAN/GTIN com formato inválido",""),IF(AND($H64&lt;&gt;"",$I64&lt;&gt;"",COUNTIFS(Listas!$M$5:$M$34,$H64,Listas!$N$5:$N$34,$I64)=0),"Categoria/subcategoria incompatíveis",""),IF(AND(OR($B64="Produto simples",$B64="Variação"),$W64&lt;&gt;"",$V64&lt;&gt;"",$W64&gt;=$V64),"Preço promocional deve ser menor",""),IF(AND(OR($B64="Produto simples",$B64="Variação"),$AD64&lt;&gt;"",$U64&lt;&gt;"",$AD64&lt;=$U64),"Preço considerado não supera o custo",""),IF(AND(OR($B64="Produto simples",$B64="Variação"),OR($Q64&lt;=0,$R64&lt;=0,$S64&lt;=0,$T64&lt;=0)),"Peso ou dimensão ausente/inválida",""),IF(AND($B64="Variação",$F64=""),"Nome da variação obrigatório",""),IF(AND($B64="Variação",$N64="",$O64=""),"Informe cor ou tamanho",""),IF(AND($AA64&lt;&gt;"",$AB64&lt;&gt;"",$AB64&lt;$AA64),"Revisão anterior à criação",""),IF(OR($AB64="",IFERROR(TODAY()-$AB64&gt;Listas!$B$4,TRUE())),"Revisão pendente",""),IF(AND(ISNUMBER($AE64),$AE64&lt;Listas!$B$3),"Margem abaixo do limite",""),IF($AF64&lt;Listas!$B$5,"Cadastro abaixo da meta",""),IF(AND(OR($B64="Produto simples",$B64="Variação"),$Z64="Não definido"),"Canal de venda não definido","")))</f>
        <v/>
      </c>
    </row>
    <row r="65" customFormat="false" ht="21.75" hidden="false" customHeight="true" outlineLevel="0" collapsed="false">
      <c r="A65" s="17"/>
      <c r="B65" s="17"/>
      <c r="C65" s="17"/>
      <c r="D65" s="18"/>
      <c r="E65" s="18"/>
      <c r="F65" s="17"/>
      <c r="G65" s="17"/>
      <c r="H65" s="17"/>
      <c r="I65" s="17"/>
      <c r="J65" s="17"/>
      <c r="K65" s="19"/>
      <c r="L65" s="17"/>
      <c r="M65" s="18"/>
      <c r="N65" s="17"/>
      <c r="O65" s="17"/>
      <c r="P65" s="17"/>
      <c r="Q65" s="20"/>
      <c r="R65" s="20"/>
      <c r="S65" s="20"/>
      <c r="T65" s="20"/>
      <c r="U65" s="21"/>
      <c r="V65" s="21"/>
      <c r="W65" s="21"/>
      <c r="X65" s="22"/>
      <c r="Y65" s="23"/>
      <c r="Z65" s="23"/>
      <c r="AA65" s="24"/>
      <c r="AB65" s="24"/>
      <c r="AC65" s="23"/>
      <c r="AD65" s="25" t="str">
        <f aca="false">IF(COUNTA($A65:$AC65)=0,"",IF($B65="Produto pai","",IF(AND(ISNUMBER($W65),$W65&gt;0,ISNUMBER($V65),$W65&lt;$V65),$W65,IF(ISNUMBER($V65),$V65,""))))</f>
        <v/>
      </c>
      <c r="AE65" s="26" t="str">
        <f aca="false">IF(OR($AD65="",NOT(ISNUMBER($U65)),$AD65&lt;=0),"",($AD65-$U65)/$AD65)</f>
        <v/>
      </c>
      <c r="AF65" s="26" t="str">
        <f aca="false">IF(COUNTA($A65:$AC65)=0,"",(--($A65&lt;&gt;"")+--($B65&lt;&gt;"")+--($D65&lt;&gt;"")+--($E65&lt;&gt;"")+--($G65&lt;&gt;"")+--($H65&lt;&gt;"")+--($I65&lt;&gt;"")+--($J65&lt;&gt;"")+--($M65&lt;&gt;"")+--($Y65&lt;&gt;"")+--($AA65&lt;&gt;"")+--($AC65&lt;&gt;"")+IF(OR($B65="Produto simples",$B65="Variação"),--($Q65&gt;0)+--($R65&gt;0)+--($S65&gt;0)+--($T65&gt;0)+--($U65&gt;0)+--($V65&gt;0)+--($Z65&lt;&gt;""),0)+IF($B65="Variação",--($C65&lt;&gt;"")+--($F65&lt;&gt;"")+--(OR($N65&lt;&gt;"",$O65&lt;&gt;"")),0))/(12+IF(OR($B65="Produto simples",$B65="Variação"),7,0)+IF($B65="Variação",3,0)))</f>
        <v/>
      </c>
      <c r="AG65" s="27" t="str">
        <f aca="true">IF(COUNTA($A65:$AC65)=0,"",_xlfn.TEXTJOIN(" | ",TRUE(),IF($A65="","SKU obrigatório",""),IF(AND($A65&lt;&gt;"",COUNTIF($A$5:$A$204,$A65)&gt;1),"SKU duplicado",""),IF($D65="","Nome obrigatório",""),IF(AND($B65="Variação",$C65=""),"SKU pai obrigatório",""),IF(AND($B65="Variação",$C65&lt;&gt;"",COUNTIFS($A$5:$A$204,$C65,$B$5:$B$204,"Produto pai")=0),"SKU pai não encontrado como Produto pai",""),IF(AND($B65&lt;&gt;"Variação",$C65&lt;&gt;""),"SKU pai indevido",""),IF(AND($K65&lt;&gt;"",COUNTIF($K$5:$K$204,$K65)&gt;1),"EAN/GTIN duplicado",""),IF(AND($K65&lt;&gt;"",NOT(AND(OR(LEN($K65)=8,LEN($K65)=12,LEN($K65)=13,LEN($K65)=14),IFERROR(ISNUMBER(1*$K65),FALSE())))),"EAN/GTIN com formato inválido",""),IF(AND($H65&lt;&gt;"",$I65&lt;&gt;"",COUNTIFS(Listas!$M$5:$M$34,$H65,Listas!$N$5:$N$34,$I65)=0),"Categoria/subcategoria incompatíveis",""),IF(AND(OR($B65="Produto simples",$B65="Variação"),$W65&lt;&gt;"",$V65&lt;&gt;"",$W65&gt;=$V65),"Preço promocional deve ser menor",""),IF(AND(OR($B65="Produto simples",$B65="Variação"),$AD65&lt;&gt;"",$U65&lt;&gt;"",$AD65&lt;=$U65),"Preço considerado não supera o custo",""),IF(AND(OR($B65="Produto simples",$B65="Variação"),OR($Q65&lt;=0,$R65&lt;=0,$S65&lt;=0,$T65&lt;=0)),"Peso ou dimensão ausente/inválida",""),IF(AND($B65="Variação",$F65=""),"Nome da variação obrigatório",""),IF(AND($B65="Variação",$N65="",$O65=""),"Informe cor ou tamanho",""),IF(AND($AA65&lt;&gt;"",$AB65&lt;&gt;"",$AB65&lt;$AA65),"Revisão anterior à criação",""),IF(OR($AB65="",IFERROR(TODAY()-$AB65&gt;Listas!$B$4,TRUE())),"Revisão pendente",""),IF(AND(ISNUMBER($AE65),$AE65&lt;Listas!$B$3),"Margem abaixo do limite",""),IF($AF65&lt;Listas!$B$5,"Cadastro abaixo da meta",""),IF(AND(OR($B65="Produto simples",$B65="Variação"),$Z65="Não definido"),"Canal de venda não definido","")))</f>
        <v/>
      </c>
    </row>
    <row r="66" customFormat="false" ht="21.75" hidden="false" customHeight="true" outlineLevel="0" collapsed="false">
      <c r="A66" s="17"/>
      <c r="B66" s="17"/>
      <c r="C66" s="17"/>
      <c r="D66" s="18"/>
      <c r="E66" s="18"/>
      <c r="F66" s="17"/>
      <c r="G66" s="17"/>
      <c r="H66" s="17"/>
      <c r="I66" s="17"/>
      <c r="J66" s="17"/>
      <c r="K66" s="19"/>
      <c r="L66" s="17"/>
      <c r="M66" s="18"/>
      <c r="N66" s="17"/>
      <c r="O66" s="17"/>
      <c r="P66" s="17"/>
      <c r="Q66" s="20"/>
      <c r="R66" s="20"/>
      <c r="S66" s="20"/>
      <c r="T66" s="20"/>
      <c r="U66" s="21"/>
      <c r="V66" s="21"/>
      <c r="W66" s="21"/>
      <c r="X66" s="22"/>
      <c r="Y66" s="23"/>
      <c r="Z66" s="23"/>
      <c r="AA66" s="24"/>
      <c r="AB66" s="24"/>
      <c r="AC66" s="23"/>
      <c r="AD66" s="25" t="str">
        <f aca="false">IF(COUNTA($A66:$AC66)=0,"",IF($B66="Produto pai","",IF(AND(ISNUMBER($W66),$W66&gt;0,ISNUMBER($V66),$W66&lt;$V66),$W66,IF(ISNUMBER($V66),$V66,""))))</f>
        <v/>
      </c>
      <c r="AE66" s="26" t="str">
        <f aca="false">IF(OR($AD66="",NOT(ISNUMBER($U66)),$AD66&lt;=0),"",($AD66-$U66)/$AD66)</f>
        <v/>
      </c>
      <c r="AF66" s="26" t="str">
        <f aca="false">IF(COUNTA($A66:$AC66)=0,"",(--($A66&lt;&gt;"")+--($B66&lt;&gt;"")+--($D66&lt;&gt;"")+--($E66&lt;&gt;"")+--($G66&lt;&gt;"")+--($H66&lt;&gt;"")+--($I66&lt;&gt;"")+--($J66&lt;&gt;"")+--($M66&lt;&gt;"")+--($Y66&lt;&gt;"")+--($AA66&lt;&gt;"")+--($AC66&lt;&gt;"")+IF(OR($B66="Produto simples",$B66="Variação"),--($Q66&gt;0)+--($R66&gt;0)+--($S66&gt;0)+--($T66&gt;0)+--($U66&gt;0)+--($V66&gt;0)+--($Z66&lt;&gt;""),0)+IF($B66="Variação",--($C66&lt;&gt;"")+--($F66&lt;&gt;"")+--(OR($N66&lt;&gt;"",$O66&lt;&gt;"")),0))/(12+IF(OR($B66="Produto simples",$B66="Variação"),7,0)+IF($B66="Variação",3,0)))</f>
        <v/>
      </c>
      <c r="AG66" s="27" t="str">
        <f aca="true">IF(COUNTA($A66:$AC66)=0,"",_xlfn.TEXTJOIN(" | ",TRUE(),IF($A66="","SKU obrigatório",""),IF(AND($A66&lt;&gt;"",COUNTIF($A$5:$A$204,$A66)&gt;1),"SKU duplicado",""),IF($D66="","Nome obrigatório",""),IF(AND($B66="Variação",$C66=""),"SKU pai obrigatório",""),IF(AND($B66="Variação",$C66&lt;&gt;"",COUNTIFS($A$5:$A$204,$C66,$B$5:$B$204,"Produto pai")=0),"SKU pai não encontrado como Produto pai",""),IF(AND($B66&lt;&gt;"Variação",$C66&lt;&gt;""),"SKU pai indevido",""),IF(AND($K66&lt;&gt;"",COUNTIF($K$5:$K$204,$K66)&gt;1),"EAN/GTIN duplicado",""),IF(AND($K66&lt;&gt;"",NOT(AND(OR(LEN($K66)=8,LEN($K66)=12,LEN($K66)=13,LEN($K66)=14),IFERROR(ISNUMBER(1*$K66),FALSE())))),"EAN/GTIN com formato inválido",""),IF(AND($H66&lt;&gt;"",$I66&lt;&gt;"",COUNTIFS(Listas!$M$5:$M$34,$H66,Listas!$N$5:$N$34,$I66)=0),"Categoria/subcategoria incompatíveis",""),IF(AND(OR($B66="Produto simples",$B66="Variação"),$W66&lt;&gt;"",$V66&lt;&gt;"",$W66&gt;=$V66),"Preço promocional deve ser menor",""),IF(AND(OR($B66="Produto simples",$B66="Variação"),$AD66&lt;&gt;"",$U66&lt;&gt;"",$AD66&lt;=$U66),"Preço considerado não supera o custo",""),IF(AND(OR($B66="Produto simples",$B66="Variação"),OR($Q66&lt;=0,$R66&lt;=0,$S66&lt;=0,$T66&lt;=0)),"Peso ou dimensão ausente/inválida",""),IF(AND($B66="Variação",$F66=""),"Nome da variação obrigatório",""),IF(AND($B66="Variação",$N66="",$O66=""),"Informe cor ou tamanho",""),IF(AND($AA66&lt;&gt;"",$AB66&lt;&gt;"",$AB66&lt;$AA66),"Revisão anterior à criação",""),IF(OR($AB66="",IFERROR(TODAY()-$AB66&gt;Listas!$B$4,TRUE())),"Revisão pendente",""),IF(AND(ISNUMBER($AE66),$AE66&lt;Listas!$B$3),"Margem abaixo do limite",""),IF($AF66&lt;Listas!$B$5,"Cadastro abaixo da meta",""),IF(AND(OR($B66="Produto simples",$B66="Variação"),$Z66="Não definido"),"Canal de venda não definido","")))</f>
        <v/>
      </c>
    </row>
    <row r="67" customFormat="false" ht="21.75" hidden="false" customHeight="true" outlineLevel="0" collapsed="false">
      <c r="A67" s="17"/>
      <c r="B67" s="17"/>
      <c r="C67" s="17"/>
      <c r="D67" s="18"/>
      <c r="E67" s="18"/>
      <c r="F67" s="17"/>
      <c r="G67" s="17"/>
      <c r="H67" s="17"/>
      <c r="I67" s="17"/>
      <c r="J67" s="17"/>
      <c r="K67" s="19"/>
      <c r="L67" s="17"/>
      <c r="M67" s="18"/>
      <c r="N67" s="17"/>
      <c r="O67" s="17"/>
      <c r="P67" s="17"/>
      <c r="Q67" s="20"/>
      <c r="R67" s="20"/>
      <c r="S67" s="20"/>
      <c r="T67" s="20"/>
      <c r="U67" s="21"/>
      <c r="V67" s="21"/>
      <c r="W67" s="21"/>
      <c r="X67" s="22"/>
      <c r="Y67" s="23"/>
      <c r="Z67" s="23"/>
      <c r="AA67" s="24"/>
      <c r="AB67" s="24"/>
      <c r="AC67" s="23"/>
      <c r="AD67" s="25" t="str">
        <f aca="false">IF(COUNTA($A67:$AC67)=0,"",IF($B67="Produto pai","",IF(AND(ISNUMBER($W67),$W67&gt;0,ISNUMBER($V67),$W67&lt;$V67),$W67,IF(ISNUMBER($V67),$V67,""))))</f>
        <v/>
      </c>
      <c r="AE67" s="26" t="str">
        <f aca="false">IF(OR($AD67="",NOT(ISNUMBER($U67)),$AD67&lt;=0),"",($AD67-$U67)/$AD67)</f>
        <v/>
      </c>
      <c r="AF67" s="26" t="str">
        <f aca="false">IF(COUNTA($A67:$AC67)=0,"",(--($A67&lt;&gt;"")+--($B67&lt;&gt;"")+--($D67&lt;&gt;"")+--($E67&lt;&gt;"")+--($G67&lt;&gt;"")+--($H67&lt;&gt;"")+--($I67&lt;&gt;"")+--($J67&lt;&gt;"")+--($M67&lt;&gt;"")+--($Y67&lt;&gt;"")+--($AA67&lt;&gt;"")+--($AC67&lt;&gt;"")+IF(OR($B67="Produto simples",$B67="Variação"),--($Q67&gt;0)+--($R67&gt;0)+--($S67&gt;0)+--($T67&gt;0)+--($U67&gt;0)+--($V67&gt;0)+--($Z67&lt;&gt;""),0)+IF($B67="Variação",--($C67&lt;&gt;"")+--($F67&lt;&gt;"")+--(OR($N67&lt;&gt;"",$O67&lt;&gt;"")),0))/(12+IF(OR($B67="Produto simples",$B67="Variação"),7,0)+IF($B67="Variação",3,0)))</f>
        <v/>
      </c>
      <c r="AG67" s="27" t="str">
        <f aca="true">IF(COUNTA($A67:$AC67)=0,"",_xlfn.TEXTJOIN(" | ",TRUE(),IF($A67="","SKU obrigatório",""),IF(AND($A67&lt;&gt;"",COUNTIF($A$5:$A$204,$A67)&gt;1),"SKU duplicado",""),IF($D67="","Nome obrigatório",""),IF(AND($B67="Variação",$C67=""),"SKU pai obrigatório",""),IF(AND($B67="Variação",$C67&lt;&gt;"",COUNTIFS($A$5:$A$204,$C67,$B$5:$B$204,"Produto pai")=0),"SKU pai não encontrado como Produto pai",""),IF(AND($B67&lt;&gt;"Variação",$C67&lt;&gt;""),"SKU pai indevido",""),IF(AND($K67&lt;&gt;"",COUNTIF($K$5:$K$204,$K67)&gt;1),"EAN/GTIN duplicado",""),IF(AND($K67&lt;&gt;"",NOT(AND(OR(LEN($K67)=8,LEN($K67)=12,LEN($K67)=13,LEN($K67)=14),IFERROR(ISNUMBER(1*$K67),FALSE())))),"EAN/GTIN com formato inválido",""),IF(AND($H67&lt;&gt;"",$I67&lt;&gt;"",COUNTIFS(Listas!$M$5:$M$34,$H67,Listas!$N$5:$N$34,$I67)=0),"Categoria/subcategoria incompatíveis",""),IF(AND(OR($B67="Produto simples",$B67="Variação"),$W67&lt;&gt;"",$V67&lt;&gt;"",$W67&gt;=$V67),"Preço promocional deve ser menor",""),IF(AND(OR($B67="Produto simples",$B67="Variação"),$AD67&lt;&gt;"",$U67&lt;&gt;"",$AD67&lt;=$U67),"Preço considerado não supera o custo",""),IF(AND(OR($B67="Produto simples",$B67="Variação"),OR($Q67&lt;=0,$R67&lt;=0,$S67&lt;=0,$T67&lt;=0)),"Peso ou dimensão ausente/inválida",""),IF(AND($B67="Variação",$F67=""),"Nome da variação obrigatório",""),IF(AND($B67="Variação",$N67="",$O67=""),"Informe cor ou tamanho",""),IF(AND($AA67&lt;&gt;"",$AB67&lt;&gt;"",$AB67&lt;$AA67),"Revisão anterior à criação",""),IF(OR($AB67="",IFERROR(TODAY()-$AB67&gt;Listas!$B$4,TRUE())),"Revisão pendente",""),IF(AND(ISNUMBER($AE67),$AE67&lt;Listas!$B$3),"Margem abaixo do limite",""),IF($AF67&lt;Listas!$B$5,"Cadastro abaixo da meta",""),IF(AND(OR($B67="Produto simples",$B67="Variação"),$Z67="Não definido"),"Canal de venda não definido","")))</f>
        <v/>
      </c>
    </row>
    <row r="68" customFormat="false" ht="21.75" hidden="false" customHeight="true" outlineLevel="0" collapsed="false">
      <c r="A68" s="17"/>
      <c r="B68" s="17"/>
      <c r="C68" s="17"/>
      <c r="D68" s="18"/>
      <c r="E68" s="18"/>
      <c r="F68" s="17"/>
      <c r="G68" s="17"/>
      <c r="H68" s="17"/>
      <c r="I68" s="17"/>
      <c r="J68" s="17"/>
      <c r="K68" s="19"/>
      <c r="L68" s="17"/>
      <c r="M68" s="18"/>
      <c r="N68" s="17"/>
      <c r="O68" s="17"/>
      <c r="P68" s="17"/>
      <c r="Q68" s="20"/>
      <c r="R68" s="20"/>
      <c r="S68" s="20"/>
      <c r="T68" s="20"/>
      <c r="U68" s="21"/>
      <c r="V68" s="21"/>
      <c r="W68" s="21"/>
      <c r="X68" s="22"/>
      <c r="Y68" s="23"/>
      <c r="Z68" s="23"/>
      <c r="AA68" s="24"/>
      <c r="AB68" s="24"/>
      <c r="AC68" s="23"/>
      <c r="AD68" s="25" t="str">
        <f aca="false">IF(COUNTA($A68:$AC68)=0,"",IF($B68="Produto pai","",IF(AND(ISNUMBER($W68),$W68&gt;0,ISNUMBER($V68),$W68&lt;$V68),$W68,IF(ISNUMBER($V68),$V68,""))))</f>
        <v/>
      </c>
      <c r="AE68" s="26" t="str">
        <f aca="false">IF(OR($AD68="",NOT(ISNUMBER($U68)),$AD68&lt;=0),"",($AD68-$U68)/$AD68)</f>
        <v/>
      </c>
      <c r="AF68" s="26" t="str">
        <f aca="false">IF(COUNTA($A68:$AC68)=0,"",(--($A68&lt;&gt;"")+--($B68&lt;&gt;"")+--($D68&lt;&gt;"")+--($E68&lt;&gt;"")+--($G68&lt;&gt;"")+--($H68&lt;&gt;"")+--($I68&lt;&gt;"")+--($J68&lt;&gt;"")+--($M68&lt;&gt;"")+--($Y68&lt;&gt;"")+--($AA68&lt;&gt;"")+--($AC68&lt;&gt;"")+IF(OR($B68="Produto simples",$B68="Variação"),--($Q68&gt;0)+--($R68&gt;0)+--($S68&gt;0)+--($T68&gt;0)+--($U68&gt;0)+--($V68&gt;0)+--($Z68&lt;&gt;""),0)+IF($B68="Variação",--($C68&lt;&gt;"")+--($F68&lt;&gt;"")+--(OR($N68&lt;&gt;"",$O68&lt;&gt;"")),0))/(12+IF(OR($B68="Produto simples",$B68="Variação"),7,0)+IF($B68="Variação",3,0)))</f>
        <v/>
      </c>
      <c r="AG68" s="27" t="str">
        <f aca="true">IF(COUNTA($A68:$AC68)=0,"",_xlfn.TEXTJOIN(" | ",TRUE(),IF($A68="","SKU obrigatório",""),IF(AND($A68&lt;&gt;"",COUNTIF($A$5:$A$204,$A68)&gt;1),"SKU duplicado",""),IF($D68="","Nome obrigatório",""),IF(AND($B68="Variação",$C68=""),"SKU pai obrigatório",""),IF(AND($B68="Variação",$C68&lt;&gt;"",COUNTIFS($A$5:$A$204,$C68,$B$5:$B$204,"Produto pai")=0),"SKU pai não encontrado como Produto pai",""),IF(AND($B68&lt;&gt;"Variação",$C68&lt;&gt;""),"SKU pai indevido",""),IF(AND($K68&lt;&gt;"",COUNTIF($K$5:$K$204,$K68)&gt;1),"EAN/GTIN duplicado",""),IF(AND($K68&lt;&gt;"",NOT(AND(OR(LEN($K68)=8,LEN($K68)=12,LEN($K68)=13,LEN($K68)=14),IFERROR(ISNUMBER(1*$K68),FALSE())))),"EAN/GTIN com formato inválido",""),IF(AND($H68&lt;&gt;"",$I68&lt;&gt;"",COUNTIFS(Listas!$M$5:$M$34,$H68,Listas!$N$5:$N$34,$I68)=0),"Categoria/subcategoria incompatíveis",""),IF(AND(OR($B68="Produto simples",$B68="Variação"),$W68&lt;&gt;"",$V68&lt;&gt;"",$W68&gt;=$V68),"Preço promocional deve ser menor",""),IF(AND(OR($B68="Produto simples",$B68="Variação"),$AD68&lt;&gt;"",$U68&lt;&gt;"",$AD68&lt;=$U68),"Preço considerado não supera o custo",""),IF(AND(OR($B68="Produto simples",$B68="Variação"),OR($Q68&lt;=0,$R68&lt;=0,$S68&lt;=0,$T68&lt;=0)),"Peso ou dimensão ausente/inválida",""),IF(AND($B68="Variação",$F68=""),"Nome da variação obrigatório",""),IF(AND($B68="Variação",$N68="",$O68=""),"Informe cor ou tamanho",""),IF(AND($AA68&lt;&gt;"",$AB68&lt;&gt;"",$AB68&lt;$AA68),"Revisão anterior à criação",""),IF(OR($AB68="",IFERROR(TODAY()-$AB68&gt;Listas!$B$4,TRUE())),"Revisão pendente",""),IF(AND(ISNUMBER($AE68),$AE68&lt;Listas!$B$3),"Margem abaixo do limite",""),IF($AF68&lt;Listas!$B$5,"Cadastro abaixo da meta",""),IF(AND(OR($B68="Produto simples",$B68="Variação"),$Z68="Não definido"),"Canal de venda não definido","")))</f>
        <v/>
      </c>
    </row>
    <row r="69" customFormat="false" ht="21.75" hidden="false" customHeight="true" outlineLevel="0" collapsed="false">
      <c r="A69" s="17"/>
      <c r="B69" s="17"/>
      <c r="C69" s="17"/>
      <c r="D69" s="18"/>
      <c r="E69" s="18"/>
      <c r="F69" s="17"/>
      <c r="G69" s="17"/>
      <c r="H69" s="17"/>
      <c r="I69" s="17"/>
      <c r="J69" s="17"/>
      <c r="K69" s="19"/>
      <c r="L69" s="17"/>
      <c r="M69" s="18"/>
      <c r="N69" s="17"/>
      <c r="O69" s="17"/>
      <c r="P69" s="17"/>
      <c r="Q69" s="20"/>
      <c r="R69" s="20"/>
      <c r="S69" s="20"/>
      <c r="T69" s="20"/>
      <c r="U69" s="21"/>
      <c r="V69" s="21"/>
      <c r="W69" s="21"/>
      <c r="X69" s="22"/>
      <c r="Y69" s="23"/>
      <c r="Z69" s="23"/>
      <c r="AA69" s="24"/>
      <c r="AB69" s="24"/>
      <c r="AC69" s="23"/>
      <c r="AD69" s="25" t="str">
        <f aca="false">IF(COUNTA($A69:$AC69)=0,"",IF($B69="Produto pai","",IF(AND(ISNUMBER($W69),$W69&gt;0,ISNUMBER($V69),$W69&lt;$V69),$W69,IF(ISNUMBER($V69),$V69,""))))</f>
        <v/>
      </c>
      <c r="AE69" s="26" t="str">
        <f aca="false">IF(OR($AD69="",NOT(ISNUMBER($U69)),$AD69&lt;=0),"",($AD69-$U69)/$AD69)</f>
        <v/>
      </c>
      <c r="AF69" s="26" t="str">
        <f aca="false">IF(COUNTA($A69:$AC69)=0,"",(--($A69&lt;&gt;"")+--($B69&lt;&gt;"")+--($D69&lt;&gt;"")+--($E69&lt;&gt;"")+--($G69&lt;&gt;"")+--($H69&lt;&gt;"")+--($I69&lt;&gt;"")+--($J69&lt;&gt;"")+--($M69&lt;&gt;"")+--($Y69&lt;&gt;"")+--($AA69&lt;&gt;"")+--($AC69&lt;&gt;"")+IF(OR($B69="Produto simples",$B69="Variação"),--($Q69&gt;0)+--($R69&gt;0)+--($S69&gt;0)+--($T69&gt;0)+--($U69&gt;0)+--($V69&gt;0)+--($Z69&lt;&gt;""),0)+IF($B69="Variação",--($C69&lt;&gt;"")+--($F69&lt;&gt;"")+--(OR($N69&lt;&gt;"",$O69&lt;&gt;"")),0))/(12+IF(OR($B69="Produto simples",$B69="Variação"),7,0)+IF($B69="Variação",3,0)))</f>
        <v/>
      </c>
      <c r="AG69" s="27" t="str">
        <f aca="true">IF(COUNTA($A69:$AC69)=0,"",_xlfn.TEXTJOIN(" | ",TRUE(),IF($A69="","SKU obrigatório",""),IF(AND($A69&lt;&gt;"",COUNTIF($A$5:$A$204,$A69)&gt;1),"SKU duplicado",""),IF($D69="","Nome obrigatório",""),IF(AND($B69="Variação",$C69=""),"SKU pai obrigatório",""),IF(AND($B69="Variação",$C69&lt;&gt;"",COUNTIFS($A$5:$A$204,$C69,$B$5:$B$204,"Produto pai")=0),"SKU pai não encontrado como Produto pai",""),IF(AND($B69&lt;&gt;"Variação",$C69&lt;&gt;""),"SKU pai indevido",""),IF(AND($K69&lt;&gt;"",COUNTIF($K$5:$K$204,$K69)&gt;1),"EAN/GTIN duplicado",""),IF(AND($K69&lt;&gt;"",NOT(AND(OR(LEN($K69)=8,LEN($K69)=12,LEN($K69)=13,LEN($K69)=14),IFERROR(ISNUMBER(1*$K69),FALSE())))),"EAN/GTIN com formato inválido",""),IF(AND($H69&lt;&gt;"",$I69&lt;&gt;"",COUNTIFS(Listas!$M$5:$M$34,$H69,Listas!$N$5:$N$34,$I69)=0),"Categoria/subcategoria incompatíveis",""),IF(AND(OR($B69="Produto simples",$B69="Variação"),$W69&lt;&gt;"",$V69&lt;&gt;"",$W69&gt;=$V69),"Preço promocional deve ser menor",""),IF(AND(OR($B69="Produto simples",$B69="Variação"),$AD69&lt;&gt;"",$U69&lt;&gt;"",$AD69&lt;=$U69),"Preço considerado não supera o custo",""),IF(AND(OR($B69="Produto simples",$B69="Variação"),OR($Q69&lt;=0,$R69&lt;=0,$S69&lt;=0,$T69&lt;=0)),"Peso ou dimensão ausente/inválida",""),IF(AND($B69="Variação",$F69=""),"Nome da variação obrigatório",""),IF(AND($B69="Variação",$N69="",$O69=""),"Informe cor ou tamanho",""),IF(AND($AA69&lt;&gt;"",$AB69&lt;&gt;"",$AB69&lt;$AA69),"Revisão anterior à criação",""),IF(OR($AB69="",IFERROR(TODAY()-$AB69&gt;Listas!$B$4,TRUE())),"Revisão pendente",""),IF(AND(ISNUMBER($AE69),$AE69&lt;Listas!$B$3),"Margem abaixo do limite",""),IF($AF69&lt;Listas!$B$5,"Cadastro abaixo da meta",""),IF(AND(OR($B69="Produto simples",$B69="Variação"),$Z69="Não definido"),"Canal de venda não definido","")))</f>
        <v/>
      </c>
    </row>
    <row r="70" customFormat="false" ht="21.75" hidden="false" customHeight="true" outlineLevel="0" collapsed="false">
      <c r="A70" s="17"/>
      <c r="B70" s="17"/>
      <c r="C70" s="17"/>
      <c r="D70" s="18"/>
      <c r="E70" s="18"/>
      <c r="F70" s="17"/>
      <c r="G70" s="17"/>
      <c r="H70" s="17"/>
      <c r="I70" s="17"/>
      <c r="J70" s="17"/>
      <c r="K70" s="19"/>
      <c r="L70" s="17"/>
      <c r="M70" s="18"/>
      <c r="N70" s="17"/>
      <c r="O70" s="17"/>
      <c r="P70" s="17"/>
      <c r="Q70" s="20"/>
      <c r="R70" s="20"/>
      <c r="S70" s="20"/>
      <c r="T70" s="20"/>
      <c r="U70" s="21"/>
      <c r="V70" s="21"/>
      <c r="W70" s="21"/>
      <c r="X70" s="22"/>
      <c r="Y70" s="23"/>
      <c r="Z70" s="23"/>
      <c r="AA70" s="24"/>
      <c r="AB70" s="24"/>
      <c r="AC70" s="23"/>
      <c r="AD70" s="25" t="str">
        <f aca="false">IF(COUNTA($A70:$AC70)=0,"",IF($B70="Produto pai","",IF(AND(ISNUMBER($W70),$W70&gt;0,ISNUMBER($V70),$W70&lt;$V70),$W70,IF(ISNUMBER($V70),$V70,""))))</f>
        <v/>
      </c>
      <c r="AE70" s="26" t="str">
        <f aca="false">IF(OR($AD70="",NOT(ISNUMBER($U70)),$AD70&lt;=0),"",($AD70-$U70)/$AD70)</f>
        <v/>
      </c>
      <c r="AF70" s="26" t="str">
        <f aca="false">IF(COUNTA($A70:$AC70)=0,"",(--($A70&lt;&gt;"")+--($B70&lt;&gt;"")+--($D70&lt;&gt;"")+--($E70&lt;&gt;"")+--($G70&lt;&gt;"")+--($H70&lt;&gt;"")+--($I70&lt;&gt;"")+--($J70&lt;&gt;"")+--($M70&lt;&gt;"")+--($Y70&lt;&gt;"")+--($AA70&lt;&gt;"")+--($AC70&lt;&gt;"")+IF(OR($B70="Produto simples",$B70="Variação"),--($Q70&gt;0)+--($R70&gt;0)+--($S70&gt;0)+--($T70&gt;0)+--($U70&gt;0)+--($V70&gt;0)+--($Z70&lt;&gt;""),0)+IF($B70="Variação",--($C70&lt;&gt;"")+--($F70&lt;&gt;"")+--(OR($N70&lt;&gt;"",$O70&lt;&gt;"")),0))/(12+IF(OR($B70="Produto simples",$B70="Variação"),7,0)+IF($B70="Variação",3,0)))</f>
        <v/>
      </c>
      <c r="AG70" s="27" t="str">
        <f aca="true">IF(COUNTA($A70:$AC70)=0,"",_xlfn.TEXTJOIN(" | ",TRUE(),IF($A70="","SKU obrigatório",""),IF(AND($A70&lt;&gt;"",COUNTIF($A$5:$A$204,$A70)&gt;1),"SKU duplicado",""),IF($D70="","Nome obrigatório",""),IF(AND($B70="Variação",$C70=""),"SKU pai obrigatório",""),IF(AND($B70="Variação",$C70&lt;&gt;"",COUNTIFS($A$5:$A$204,$C70,$B$5:$B$204,"Produto pai")=0),"SKU pai não encontrado como Produto pai",""),IF(AND($B70&lt;&gt;"Variação",$C70&lt;&gt;""),"SKU pai indevido",""),IF(AND($K70&lt;&gt;"",COUNTIF($K$5:$K$204,$K70)&gt;1),"EAN/GTIN duplicado",""),IF(AND($K70&lt;&gt;"",NOT(AND(OR(LEN($K70)=8,LEN($K70)=12,LEN($K70)=13,LEN($K70)=14),IFERROR(ISNUMBER(1*$K70),FALSE())))),"EAN/GTIN com formato inválido",""),IF(AND($H70&lt;&gt;"",$I70&lt;&gt;"",COUNTIFS(Listas!$M$5:$M$34,$H70,Listas!$N$5:$N$34,$I70)=0),"Categoria/subcategoria incompatíveis",""),IF(AND(OR($B70="Produto simples",$B70="Variação"),$W70&lt;&gt;"",$V70&lt;&gt;"",$W70&gt;=$V70),"Preço promocional deve ser menor",""),IF(AND(OR($B70="Produto simples",$B70="Variação"),$AD70&lt;&gt;"",$U70&lt;&gt;"",$AD70&lt;=$U70),"Preço considerado não supera o custo",""),IF(AND(OR($B70="Produto simples",$B70="Variação"),OR($Q70&lt;=0,$R70&lt;=0,$S70&lt;=0,$T70&lt;=0)),"Peso ou dimensão ausente/inválida",""),IF(AND($B70="Variação",$F70=""),"Nome da variação obrigatório",""),IF(AND($B70="Variação",$N70="",$O70=""),"Informe cor ou tamanho",""),IF(AND($AA70&lt;&gt;"",$AB70&lt;&gt;"",$AB70&lt;$AA70),"Revisão anterior à criação",""),IF(OR($AB70="",IFERROR(TODAY()-$AB70&gt;Listas!$B$4,TRUE())),"Revisão pendente",""),IF(AND(ISNUMBER($AE70),$AE70&lt;Listas!$B$3),"Margem abaixo do limite",""),IF($AF70&lt;Listas!$B$5,"Cadastro abaixo da meta",""),IF(AND(OR($B70="Produto simples",$B70="Variação"),$Z70="Não definido"),"Canal de venda não definido","")))</f>
        <v/>
      </c>
    </row>
    <row r="71" customFormat="false" ht="21.75" hidden="false" customHeight="true" outlineLevel="0" collapsed="false">
      <c r="A71" s="17"/>
      <c r="B71" s="17"/>
      <c r="C71" s="17"/>
      <c r="D71" s="18"/>
      <c r="E71" s="18"/>
      <c r="F71" s="17"/>
      <c r="G71" s="17"/>
      <c r="H71" s="17"/>
      <c r="I71" s="17"/>
      <c r="J71" s="17"/>
      <c r="K71" s="19"/>
      <c r="L71" s="17"/>
      <c r="M71" s="18"/>
      <c r="N71" s="17"/>
      <c r="O71" s="17"/>
      <c r="P71" s="17"/>
      <c r="Q71" s="20"/>
      <c r="R71" s="20"/>
      <c r="S71" s="20"/>
      <c r="T71" s="20"/>
      <c r="U71" s="21"/>
      <c r="V71" s="21"/>
      <c r="W71" s="21"/>
      <c r="X71" s="22"/>
      <c r="Y71" s="23"/>
      <c r="Z71" s="23"/>
      <c r="AA71" s="24"/>
      <c r="AB71" s="24"/>
      <c r="AC71" s="23"/>
      <c r="AD71" s="25" t="str">
        <f aca="false">IF(COUNTA($A71:$AC71)=0,"",IF($B71="Produto pai","",IF(AND(ISNUMBER($W71),$W71&gt;0,ISNUMBER($V71),$W71&lt;$V71),$W71,IF(ISNUMBER($V71),$V71,""))))</f>
        <v/>
      </c>
      <c r="AE71" s="26" t="str">
        <f aca="false">IF(OR($AD71="",NOT(ISNUMBER($U71)),$AD71&lt;=0),"",($AD71-$U71)/$AD71)</f>
        <v/>
      </c>
      <c r="AF71" s="26" t="str">
        <f aca="false">IF(COUNTA($A71:$AC71)=0,"",(--($A71&lt;&gt;"")+--($B71&lt;&gt;"")+--($D71&lt;&gt;"")+--($E71&lt;&gt;"")+--($G71&lt;&gt;"")+--($H71&lt;&gt;"")+--($I71&lt;&gt;"")+--($J71&lt;&gt;"")+--($M71&lt;&gt;"")+--($Y71&lt;&gt;"")+--($AA71&lt;&gt;"")+--($AC71&lt;&gt;"")+IF(OR($B71="Produto simples",$B71="Variação"),--($Q71&gt;0)+--($R71&gt;0)+--($S71&gt;0)+--($T71&gt;0)+--($U71&gt;0)+--($V71&gt;0)+--($Z71&lt;&gt;""),0)+IF($B71="Variação",--($C71&lt;&gt;"")+--($F71&lt;&gt;"")+--(OR($N71&lt;&gt;"",$O71&lt;&gt;"")),0))/(12+IF(OR($B71="Produto simples",$B71="Variação"),7,0)+IF($B71="Variação",3,0)))</f>
        <v/>
      </c>
      <c r="AG71" s="27" t="str">
        <f aca="true">IF(COUNTA($A71:$AC71)=0,"",_xlfn.TEXTJOIN(" | ",TRUE(),IF($A71="","SKU obrigatório",""),IF(AND($A71&lt;&gt;"",COUNTIF($A$5:$A$204,$A71)&gt;1),"SKU duplicado",""),IF($D71="","Nome obrigatório",""),IF(AND($B71="Variação",$C71=""),"SKU pai obrigatório",""),IF(AND($B71="Variação",$C71&lt;&gt;"",COUNTIFS($A$5:$A$204,$C71,$B$5:$B$204,"Produto pai")=0),"SKU pai não encontrado como Produto pai",""),IF(AND($B71&lt;&gt;"Variação",$C71&lt;&gt;""),"SKU pai indevido",""),IF(AND($K71&lt;&gt;"",COUNTIF($K$5:$K$204,$K71)&gt;1),"EAN/GTIN duplicado",""),IF(AND($K71&lt;&gt;"",NOT(AND(OR(LEN($K71)=8,LEN($K71)=12,LEN($K71)=13,LEN($K71)=14),IFERROR(ISNUMBER(1*$K71),FALSE())))),"EAN/GTIN com formato inválido",""),IF(AND($H71&lt;&gt;"",$I71&lt;&gt;"",COUNTIFS(Listas!$M$5:$M$34,$H71,Listas!$N$5:$N$34,$I71)=0),"Categoria/subcategoria incompatíveis",""),IF(AND(OR($B71="Produto simples",$B71="Variação"),$W71&lt;&gt;"",$V71&lt;&gt;"",$W71&gt;=$V71),"Preço promocional deve ser menor",""),IF(AND(OR($B71="Produto simples",$B71="Variação"),$AD71&lt;&gt;"",$U71&lt;&gt;"",$AD71&lt;=$U71),"Preço considerado não supera o custo",""),IF(AND(OR($B71="Produto simples",$B71="Variação"),OR($Q71&lt;=0,$R71&lt;=0,$S71&lt;=0,$T71&lt;=0)),"Peso ou dimensão ausente/inválida",""),IF(AND($B71="Variação",$F71=""),"Nome da variação obrigatório",""),IF(AND($B71="Variação",$N71="",$O71=""),"Informe cor ou tamanho",""),IF(AND($AA71&lt;&gt;"",$AB71&lt;&gt;"",$AB71&lt;$AA71),"Revisão anterior à criação",""),IF(OR($AB71="",IFERROR(TODAY()-$AB71&gt;Listas!$B$4,TRUE())),"Revisão pendente",""),IF(AND(ISNUMBER($AE71),$AE71&lt;Listas!$B$3),"Margem abaixo do limite",""),IF($AF71&lt;Listas!$B$5,"Cadastro abaixo da meta",""),IF(AND(OR($B71="Produto simples",$B71="Variação"),$Z71="Não definido"),"Canal de venda não definido","")))</f>
        <v/>
      </c>
    </row>
    <row r="72" customFormat="false" ht="21.75" hidden="false" customHeight="true" outlineLevel="0" collapsed="false">
      <c r="A72" s="17"/>
      <c r="B72" s="17"/>
      <c r="C72" s="17"/>
      <c r="D72" s="18"/>
      <c r="E72" s="18"/>
      <c r="F72" s="17"/>
      <c r="G72" s="17"/>
      <c r="H72" s="17"/>
      <c r="I72" s="17"/>
      <c r="J72" s="17"/>
      <c r="K72" s="19"/>
      <c r="L72" s="17"/>
      <c r="M72" s="18"/>
      <c r="N72" s="17"/>
      <c r="O72" s="17"/>
      <c r="P72" s="17"/>
      <c r="Q72" s="20"/>
      <c r="R72" s="20"/>
      <c r="S72" s="20"/>
      <c r="T72" s="20"/>
      <c r="U72" s="21"/>
      <c r="V72" s="21"/>
      <c r="W72" s="21"/>
      <c r="X72" s="22"/>
      <c r="Y72" s="23"/>
      <c r="Z72" s="23"/>
      <c r="AA72" s="24"/>
      <c r="AB72" s="24"/>
      <c r="AC72" s="23"/>
      <c r="AD72" s="25" t="str">
        <f aca="false">IF(COUNTA($A72:$AC72)=0,"",IF($B72="Produto pai","",IF(AND(ISNUMBER($W72),$W72&gt;0,ISNUMBER($V72),$W72&lt;$V72),$W72,IF(ISNUMBER($V72),$V72,""))))</f>
        <v/>
      </c>
      <c r="AE72" s="26" t="str">
        <f aca="false">IF(OR($AD72="",NOT(ISNUMBER($U72)),$AD72&lt;=0),"",($AD72-$U72)/$AD72)</f>
        <v/>
      </c>
      <c r="AF72" s="26" t="str">
        <f aca="false">IF(COUNTA($A72:$AC72)=0,"",(--($A72&lt;&gt;"")+--($B72&lt;&gt;"")+--($D72&lt;&gt;"")+--($E72&lt;&gt;"")+--($G72&lt;&gt;"")+--($H72&lt;&gt;"")+--($I72&lt;&gt;"")+--($J72&lt;&gt;"")+--($M72&lt;&gt;"")+--($Y72&lt;&gt;"")+--($AA72&lt;&gt;"")+--($AC72&lt;&gt;"")+IF(OR($B72="Produto simples",$B72="Variação"),--($Q72&gt;0)+--($R72&gt;0)+--($S72&gt;0)+--($T72&gt;0)+--($U72&gt;0)+--($V72&gt;0)+--($Z72&lt;&gt;""),0)+IF($B72="Variação",--($C72&lt;&gt;"")+--($F72&lt;&gt;"")+--(OR($N72&lt;&gt;"",$O72&lt;&gt;"")),0))/(12+IF(OR($B72="Produto simples",$B72="Variação"),7,0)+IF($B72="Variação",3,0)))</f>
        <v/>
      </c>
      <c r="AG72" s="27" t="str">
        <f aca="true">IF(COUNTA($A72:$AC72)=0,"",_xlfn.TEXTJOIN(" | ",TRUE(),IF($A72="","SKU obrigatório",""),IF(AND($A72&lt;&gt;"",COUNTIF($A$5:$A$204,$A72)&gt;1),"SKU duplicado",""),IF($D72="","Nome obrigatório",""),IF(AND($B72="Variação",$C72=""),"SKU pai obrigatório",""),IF(AND($B72="Variação",$C72&lt;&gt;"",COUNTIFS($A$5:$A$204,$C72,$B$5:$B$204,"Produto pai")=0),"SKU pai não encontrado como Produto pai",""),IF(AND($B72&lt;&gt;"Variação",$C72&lt;&gt;""),"SKU pai indevido",""),IF(AND($K72&lt;&gt;"",COUNTIF($K$5:$K$204,$K72)&gt;1),"EAN/GTIN duplicado",""),IF(AND($K72&lt;&gt;"",NOT(AND(OR(LEN($K72)=8,LEN($K72)=12,LEN($K72)=13,LEN($K72)=14),IFERROR(ISNUMBER(1*$K72),FALSE())))),"EAN/GTIN com formato inválido",""),IF(AND($H72&lt;&gt;"",$I72&lt;&gt;"",COUNTIFS(Listas!$M$5:$M$34,$H72,Listas!$N$5:$N$34,$I72)=0),"Categoria/subcategoria incompatíveis",""),IF(AND(OR($B72="Produto simples",$B72="Variação"),$W72&lt;&gt;"",$V72&lt;&gt;"",$W72&gt;=$V72),"Preço promocional deve ser menor",""),IF(AND(OR($B72="Produto simples",$B72="Variação"),$AD72&lt;&gt;"",$U72&lt;&gt;"",$AD72&lt;=$U72),"Preço considerado não supera o custo",""),IF(AND(OR($B72="Produto simples",$B72="Variação"),OR($Q72&lt;=0,$R72&lt;=0,$S72&lt;=0,$T72&lt;=0)),"Peso ou dimensão ausente/inválida",""),IF(AND($B72="Variação",$F72=""),"Nome da variação obrigatório",""),IF(AND($B72="Variação",$N72="",$O72=""),"Informe cor ou tamanho",""),IF(AND($AA72&lt;&gt;"",$AB72&lt;&gt;"",$AB72&lt;$AA72),"Revisão anterior à criação",""),IF(OR($AB72="",IFERROR(TODAY()-$AB72&gt;Listas!$B$4,TRUE())),"Revisão pendente",""),IF(AND(ISNUMBER($AE72),$AE72&lt;Listas!$B$3),"Margem abaixo do limite",""),IF($AF72&lt;Listas!$B$5,"Cadastro abaixo da meta",""),IF(AND(OR($B72="Produto simples",$B72="Variação"),$Z72="Não definido"),"Canal de venda não definido","")))</f>
        <v/>
      </c>
    </row>
    <row r="73" customFormat="false" ht="21.75" hidden="false" customHeight="true" outlineLevel="0" collapsed="false">
      <c r="A73" s="17"/>
      <c r="B73" s="17"/>
      <c r="C73" s="17"/>
      <c r="D73" s="18"/>
      <c r="E73" s="18"/>
      <c r="F73" s="17"/>
      <c r="G73" s="17"/>
      <c r="H73" s="17"/>
      <c r="I73" s="17"/>
      <c r="J73" s="17"/>
      <c r="K73" s="19"/>
      <c r="L73" s="17"/>
      <c r="M73" s="18"/>
      <c r="N73" s="17"/>
      <c r="O73" s="17"/>
      <c r="P73" s="17"/>
      <c r="Q73" s="20"/>
      <c r="R73" s="20"/>
      <c r="S73" s="20"/>
      <c r="T73" s="20"/>
      <c r="U73" s="21"/>
      <c r="V73" s="21"/>
      <c r="W73" s="21"/>
      <c r="X73" s="22"/>
      <c r="Y73" s="23"/>
      <c r="Z73" s="23"/>
      <c r="AA73" s="24"/>
      <c r="AB73" s="24"/>
      <c r="AC73" s="23"/>
      <c r="AD73" s="25" t="str">
        <f aca="false">IF(COUNTA($A73:$AC73)=0,"",IF($B73="Produto pai","",IF(AND(ISNUMBER($W73),$W73&gt;0,ISNUMBER($V73),$W73&lt;$V73),$W73,IF(ISNUMBER($V73),$V73,""))))</f>
        <v/>
      </c>
      <c r="AE73" s="26" t="str">
        <f aca="false">IF(OR($AD73="",NOT(ISNUMBER($U73)),$AD73&lt;=0),"",($AD73-$U73)/$AD73)</f>
        <v/>
      </c>
      <c r="AF73" s="26" t="str">
        <f aca="false">IF(COUNTA($A73:$AC73)=0,"",(--($A73&lt;&gt;"")+--($B73&lt;&gt;"")+--($D73&lt;&gt;"")+--($E73&lt;&gt;"")+--($G73&lt;&gt;"")+--($H73&lt;&gt;"")+--($I73&lt;&gt;"")+--($J73&lt;&gt;"")+--($M73&lt;&gt;"")+--($Y73&lt;&gt;"")+--($AA73&lt;&gt;"")+--($AC73&lt;&gt;"")+IF(OR($B73="Produto simples",$B73="Variação"),--($Q73&gt;0)+--($R73&gt;0)+--($S73&gt;0)+--($T73&gt;0)+--($U73&gt;0)+--($V73&gt;0)+--($Z73&lt;&gt;""),0)+IF($B73="Variação",--($C73&lt;&gt;"")+--($F73&lt;&gt;"")+--(OR($N73&lt;&gt;"",$O73&lt;&gt;"")),0))/(12+IF(OR($B73="Produto simples",$B73="Variação"),7,0)+IF($B73="Variação",3,0)))</f>
        <v/>
      </c>
      <c r="AG73" s="27" t="str">
        <f aca="true">IF(COUNTA($A73:$AC73)=0,"",_xlfn.TEXTJOIN(" | ",TRUE(),IF($A73="","SKU obrigatório",""),IF(AND($A73&lt;&gt;"",COUNTIF($A$5:$A$204,$A73)&gt;1),"SKU duplicado",""),IF($D73="","Nome obrigatório",""),IF(AND($B73="Variação",$C73=""),"SKU pai obrigatório",""),IF(AND($B73="Variação",$C73&lt;&gt;"",COUNTIFS($A$5:$A$204,$C73,$B$5:$B$204,"Produto pai")=0),"SKU pai não encontrado como Produto pai",""),IF(AND($B73&lt;&gt;"Variação",$C73&lt;&gt;""),"SKU pai indevido",""),IF(AND($K73&lt;&gt;"",COUNTIF($K$5:$K$204,$K73)&gt;1),"EAN/GTIN duplicado",""),IF(AND($K73&lt;&gt;"",NOT(AND(OR(LEN($K73)=8,LEN($K73)=12,LEN($K73)=13,LEN($K73)=14),IFERROR(ISNUMBER(1*$K73),FALSE())))),"EAN/GTIN com formato inválido",""),IF(AND($H73&lt;&gt;"",$I73&lt;&gt;"",COUNTIFS(Listas!$M$5:$M$34,$H73,Listas!$N$5:$N$34,$I73)=0),"Categoria/subcategoria incompatíveis",""),IF(AND(OR($B73="Produto simples",$B73="Variação"),$W73&lt;&gt;"",$V73&lt;&gt;"",$W73&gt;=$V73),"Preço promocional deve ser menor",""),IF(AND(OR($B73="Produto simples",$B73="Variação"),$AD73&lt;&gt;"",$U73&lt;&gt;"",$AD73&lt;=$U73),"Preço considerado não supera o custo",""),IF(AND(OR($B73="Produto simples",$B73="Variação"),OR($Q73&lt;=0,$R73&lt;=0,$S73&lt;=0,$T73&lt;=0)),"Peso ou dimensão ausente/inválida",""),IF(AND($B73="Variação",$F73=""),"Nome da variação obrigatório",""),IF(AND($B73="Variação",$N73="",$O73=""),"Informe cor ou tamanho",""),IF(AND($AA73&lt;&gt;"",$AB73&lt;&gt;"",$AB73&lt;$AA73),"Revisão anterior à criação",""),IF(OR($AB73="",IFERROR(TODAY()-$AB73&gt;Listas!$B$4,TRUE())),"Revisão pendente",""),IF(AND(ISNUMBER($AE73),$AE73&lt;Listas!$B$3),"Margem abaixo do limite",""),IF($AF73&lt;Listas!$B$5,"Cadastro abaixo da meta",""),IF(AND(OR($B73="Produto simples",$B73="Variação"),$Z73="Não definido"),"Canal de venda não definido","")))</f>
        <v/>
      </c>
    </row>
    <row r="74" customFormat="false" ht="21.75" hidden="false" customHeight="true" outlineLevel="0" collapsed="false">
      <c r="A74" s="17"/>
      <c r="B74" s="17"/>
      <c r="C74" s="17"/>
      <c r="D74" s="18"/>
      <c r="E74" s="18"/>
      <c r="F74" s="17"/>
      <c r="G74" s="17"/>
      <c r="H74" s="17"/>
      <c r="I74" s="17"/>
      <c r="J74" s="17"/>
      <c r="K74" s="19"/>
      <c r="L74" s="17"/>
      <c r="M74" s="18"/>
      <c r="N74" s="17"/>
      <c r="O74" s="17"/>
      <c r="P74" s="17"/>
      <c r="Q74" s="20"/>
      <c r="R74" s="20"/>
      <c r="S74" s="20"/>
      <c r="T74" s="20"/>
      <c r="U74" s="21"/>
      <c r="V74" s="21"/>
      <c r="W74" s="21"/>
      <c r="X74" s="22"/>
      <c r="Y74" s="23"/>
      <c r="Z74" s="23"/>
      <c r="AA74" s="24"/>
      <c r="AB74" s="24"/>
      <c r="AC74" s="23"/>
      <c r="AD74" s="25" t="str">
        <f aca="false">IF(COUNTA($A74:$AC74)=0,"",IF($B74="Produto pai","",IF(AND(ISNUMBER($W74),$W74&gt;0,ISNUMBER($V74),$W74&lt;$V74),$W74,IF(ISNUMBER($V74),$V74,""))))</f>
        <v/>
      </c>
      <c r="AE74" s="26" t="str">
        <f aca="false">IF(OR($AD74="",NOT(ISNUMBER($U74)),$AD74&lt;=0),"",($AD74-$U74)/$AD74)</f>
        <v/>
      </c>
      <c r="AF74" s="26" t="str">
        <f aca="false">IF(COUNTA($A74:$AC74)=0,"",(--($A74&lt;&gt;"")+--($B74&lt;&gt;"")+--($D74&lt;&gt;"")+--($E74&lt;&gt;"")+--($G74&lt;&gt;"")+--($H74&lt;&gt;"")+--($I74&lt;&gt;"")+--($J74&lt;&gt;"")+--($M74&lt;&gt;"")+--($Y74&lt;&gt;"")+--($AA74&lt;&gt;"")+--($AC74&lt;&gt;"")+IF(OR($B74="Produto simples",$B74="Variação"),--($Q74&gt;0)+--($R74&gt;0)+--($S74&gt;0)+--($T74&gt;0)+--($U74&gt;0)+--($V74&gt;0)+--($Z74&lt;&gt;""),0)+IF($B74="Variação",--($C74&lt;&gt;"")+--($F74&lt;&gt;"")+--(OR($N74&lt;&gt;"",$O74&lt;&gt;"")),0))/(12+IF(OR($B74="Produto simples",$B74="Variação"),7,0)+IF($B74="Variação",3,0)))</f>
        <v/>
      </c>
      <c r="AG74" s="27" t="str">
        <f aca="true">IF(COUNTA($A74:$AC74)=0,"",_xlfn.TEXTJOIN(" | ",TRUE(),IF($A74="","SKU obrigatório",""),IF(AND($A74&lt;&gt;"",COUNTIF($A$5:$A$204,$A74)&gt;1),"SKU duplicado",""),IF($D74="","Nome obrigatório",""),IF(AND($B74="Variação",$C74=""),"SKU pai obrigatório",""),IF(AND($B74="Variação",$C74&lt;&gt;"",COUNTIFS($A$5:$A$204,$C74,$B$5:$B$204,"Produto pai")=0),"SKU pai não encontrado como Produto pai",""),IF(AND($B74&lt;&gt;"Variação",$C74&lt;&gt;""),"SKU pai indevido",""),IF(AND($K74&lt;&gt;"",COUNTIF($K$5:$K$204,$K74)&gt;1),"EAN/GTIN duplicado",""),IF(AND($K74&lt;&gt;"",NOT(AND(OR(LEN($K74)=8,LEN($K74)=12,LEN($K74)=13,LEN($K74)=14),IFERROR(ISNUMBER(1*$K74),FALSE())))),"EAN/GTIN com formato inválido",""),IF(AND($H74&lt;&gt;"",$I74&lt;&gt;"",COUNTIFS(Listas!$M$5:$M$34,$H74,Listas!$N$5:$N$34,$I74)=0),"Categoria/subcategoria incompatíveis",""),IF(AND(OR($B74="Produto simples",$B74="Variação"),$W74&lt;&gt;"",$V74&lt;&gt;"",$W74&gt;=$V74),"Preço promocional deve ser menor",""),IF(AND(OR($B74="Produto simples",$B74="Variação"),$AD74&lt;&gt;"",$U74&lt;&gt;"",$AD74&lt;=$U74),"Preço considerado não supera o custo",""),IF(AND(OR($B74="Produto simples",$B74="Variação"),OR($Q74&lt;=0,$R74&lt;=0,$S74&lt;=0,$T74&lt;=0)),"Peso ou dimensão ausente/inválida",""),IF(AND($B74="Variação",$F74=""),"Nome da variação obrigatório",""),IF(AND($B74="Variação",$N74="",$O74=""),"Informe cor ou tamanho",""),IF(AND($AA74&lt;&gt;"",$AB74&lt;&gt;"",$AB74&lt;$AA74),"Revisão anterior à criação",""),IF(OR($AB74="",IFERROR(TODAY()-$AB74&gt;Listas!$B$4,TRUE())),"Revisão pendente",""),IF(AND(ISNUMBER($AE74),$AE74&lt;Listas!$B$3),"Margem abaixo do limite",""),IF($AF74&lt;Listas!$B$5,"Cadastro abaixo da meta",""),IF(AND(OR($B74="Produto simples",$B74="Variação"),$Z74="Não definido"),"Canal de venda não definido","")))</f>
        <v/>
      </c>
    </row>
    <row r="75" customFormat="false" ht="21.75" hidden="false" customHeight="true" outlineLevel="0" collapsed="false">
      <c r="A75" s="17"/>
      <c r="B75" s="17"/>
      <c r="C75" s="17"/>
      <c r="D75" s="18"/>
      <c r="E75" s="18"/>
      <c r="F75" s="17"/>
      <c r="G75" s="17"/>
      <c r="H75" s="17"/>
      <c r="I75" s="17"/>
      <c r="J75" s="17"/>
      <c r="K75" s="19"/>
      <c r="L75" s="17"/>
      <c r="M75" s="18"/>
      <c r="N75" s="17"/>
      <c r="O75" s="17"/>
      <c r="P75" s="17"/>
      <c r="Q75" s="20"/>
      <c r="R75" s="20"/>
      <c r="S75" s="20"/>
      <c r="T75" s="20"/>
      <c r="U75" s="21"/>
      <c r="V75" s="21"/>
      <c r="W75" s="21"/>
      <c r="X75" s="22"/>
      <c r="Y75" s="23"/>
      <c r="Z75" s="23"/>
      <c r="AA75" s="24"/>
      <c r="AB75" s="24"/>
      <c r="AC75" s="23"/>
      <c r="AD75" s="25" t="str">
        <f aca="false">IF(COUNTA($A75:$AC75)=0,"",IF($B75="Produto pai","",IF(AND(ISNUMBER($W75),$W75&gt;0,ISNUMBER($V75),$W75&lt;$V75),$W75,IF(ISNUMBER($V75),$V75,""))))</f>
        <v/>
      </c>
      <c r="AE75" s="26" t="str">
        <f aca="false">IF(OR($AD75="",NOT(ISNUMBER($U75)),$AD75&lt;=0),"",($AD75-$U75)/$AD75)</f>
        <v/>
      </c>
      <c r="AF75" s="26" t="str">
        <f aca="false">IF(COUNTA($A75:$AC75)=0,"",(--($A75&lt;&gt;"")+--($B75&lt;&gt;"")+--($D75&lt;&gt;"")+--($E75&lt;&gt;"")+--($G75&lt;&gt;"")+--($H75&lt;&gt;"")+--($I75&lt;&gt;"")+--($J75&lt;&gt;"")+--($M75&lt;&gt;"")+--($Y75&lt;&gt;"")+--($AA75&lt;&gt;"")+--($AC75&lt;&gt;"")+IF(OR($B75="Produto simples",$B75="Variação"),--($Q75&gt;0)+--($R75&gt;0)+--($S75&gt;0)+--($T75&gt;0)+--($U75&gt;0)+--($V75&gt;0)+--($Z75&lt;&gt;""),0)+IF($B75="Variação",--($C75&lt;&gt;"")+--($F75&lt;&gt;"")+--(OR($N75&lt;&gt;"",$O75&lt;&gt;"")),0))/(12+IF(OR($B75="Produto simples",$B75="Variação"),7,0)+IF($B75="Variação",3,0)))</f>
        <v/>
      </c>
      <c r="AG75" s="27" t="str">
        <f aca="true">IF(COUNTA($A75:$AC75)=0,"",_xlfn.TEXTJOIN(" | ",TRUE(),IF($A75="","SKU obrigatório",""),IF(AND($A75&lt;&gt;"",COUNTIF($A$5:$A$204,$A75)&gt;1),"SKU duplicado",""),IF($D75="","Nome obrigatório",""),IF(AND($B75="Variação",$C75=""),"SKU pai obrigatório",""),IF(AND($B75="Variação",$C75&lt;&gt;"",COUNTIFS($A$5:$A$204,$C75,$B$5:$B$204,"Produto pai")=0),"SKU pai não encontrado como Produto pai",""),IF(AND($B75&lt;&gt;"Variação",$C75&lt;&gt;""),"SKU pai indevido",""),IF(AND($K75&lt;&gt;"",COUNTIF($K$5:$K$204,$K75)&gt;1),"EAN/GTIN duplicado",""),IF(AND($K75&lt;&gt;"",NOT(AND(OR(LEN($K75)=8,LEN($K75)=12,LEN($K75)=13,LEN($K75)=14),IFERROR(ISNUMBER(1*$K75),FALSE())))),"EAN/GTIN com formato inválido",""),IF(AND($H75&lt;&gt;"",$I75&lt;&gt;"",COUNTIFS(Listas!$M$5:$M$34,$H75,Listas!$N$5:$N$34,$I75)=0),"Categoria/subcategoria incompatíveis",""),IF(AND(OR($B75="Produto simples",$B75="Variação"),$W75&lt;&gt;"",$V75&lt;&gt;"",$W75&gt;=$V75),"Preço promocional deve ser menor",""),IF(AND(OR($B75="Produto simples",$B75="Variação"),$AD75&lt;&gt;"",$U75&lt;&gt;"",$AD75&lt;=$U75),"Preço considerado não supera o custo",""),IF(AND(OR($B75="Produto simples",$B75="Variação"),OR($Q75&lt;=0,$R75&lt;=0,$S75&lt;=0,$T75&lt;=0)),"Peso ou dimensão ausente/inválida",""),IF(AND($B75="Variação",$F75=""),"Nome da variação obrigatório",""),IF(AND($B75="Variação",$N75="",$O75=""),"Informe cor ou tamanho",""),IF(AND($AA75&lt;&gt;"",$AB75&lt;&gt;"",$AB75&lt;$AA75),"Revisão anterior à criação",""),IF(OR($AB75="",IFERROR(TODAY()-$AB75&gt;Listas!$B$4,TRUE())),"Revisão pendente",""),IF(AND(ISNUMBER($AE75),$AE75&lt;Listas!$B$3),"Margem abaixo do limite",""),IF($AF75&lt;Listas!$B$5,"Cadastro abaixo da meta",""),IF(AND(OR($B75="Produto simples",$B75="Variação"),$Z75="Não definido"),"Canal de venda não definido","")))</f>
        <v/>
      </c>
    </row>
    <row r="76" customFormat="false" ht="21.75" hidden="false" customHeight="true" outlineLevel="0" collapsed="false">
      <c r="A76" s="17"/>
      <c r="B76" s="17"/>
      <c r="C76" s="17"/>
      <c r="D76" s="18"/>
      <c r="E76" s="18"/>
      <c r="F76" s="17"/>
      <c r="G76" s="17"/>
      <c r="H76" s="17"/>
      <c r="I76" s="17"/>
      <c r="J76" s="17"/>
      <c r="K76" s="19"/>
      <c r="L76" s="17"/>
      <c r="M76" s="18"/>
      <c r="N76" s="17"/>
      <c r="O76" s="17"/>
      <c r="P76" s="17"/>
      <c r="Q76" s="20"/>
      <c r="R76" s="20"/>
      <c r="S76" s="20"/>
      <c r="T76" s="20"/>
      <c r="U76" s="21"/>
      <c r="V76" s="21"/>
      <c r="W76" s="21"/>
      <c r="X76" s="22"/>
      <c r="Y76" s="23"/>
      <c r="Z76" s="23"/>
      <c r="AA76" s="24"/>
      <c r="AB76" s="24"/>
      <c r="AC76" s="23"/>
      <c r="AD76" s="25" t="str">
        <f aca="false">IF(COUNTA($A76:$AC76)=0,"",IF($B76="Produto pai","",IF(AND(ISNUMBER($W76),$W76&gt;0,ISNUMBER($V76),$W76&lt;$V76),$W76,IF(ISNUMBER($V76),$V76,""))))</f>
        <v/>
      </c>
      <c r="AE76" s="26" t="str">
        <f aca="false">IF(OR($AD76="",NOT(ISNUMBER($U76)),$AD76&lt;=0),"",($AD76-$U76)/$AD76)</f>
        <v/>
      </c>
      <c r="AF76" s="26" t="str">
        <f aca="false">IF(COUNTA($A76:$AC76)=0,"",(--($A76&lt;&gt;"")+--($B76&lt;&gt;"")+--($D76&lt;&gt;"")+--($E76&lt;&gt;"")+--($G76&lt;&gt;"")+--($H76&lt;&gt;"")+--($I76&lt;&gt;"")+--($J76&lt;&gt;"")+--($M76&lt;&gt;"")+--($Y76&lt;&gt;"")+--($AA76&lt;&gt;"")+--($AC76&lt;&gt;"")+IF(OR($B76="Produto simples",$B76="Variação"),--($Q76&gt;0)+--($R76&gt;0)+--($S76&gt;0)+--($T76&gt;0)+--($U76&gt;0)+--($V76&gt;0)+--($Z76&lt;&gt;""),0)+IF($B76="Variação",--($C76&lt;&gt;"")+--($F76&lt;&gt;"")+--(OR($N76&lt;&gt;"",$O76&lt;&gt;"")),0))/(12+IF(OR($B76="Produto simples",$B76="Variação"),7,0)+IF($B76="Variação",3,0)))</f>
        <v/>
      </c>
      <c r="AG76" s="27" t="str">
        <f aca="true">IF(COUNTA($A76:$AC76)=0,"",_xlfn.TEXTJOIN(" | ",TRUE(),IF($A76="","SKU obrigatório",""),IF(AND($A76&lt;&gt;"",COUNTIF($A$5:$A$204,$A76)&gt;1),"SKU duplicado",""),IF($D76="","Nome obrigatório",""),IF(AND($B76="Variação",$C76=""),"SKU pai obrigatório",""),IF(AND($B76="Variação",$C76&lt;&gt;"",COUNTIFS($A$5:$A$204,$C76,$B$5:$B$204,"Produto pai")=0),"SKU pai não encontrado como Produto pai",""),IF(AND($B76&lt;&gt;"Variação",$C76&lt;&gt;""),"SKU pai indevido",""),IF(AND($K76&lt;&gt;"",COUNTIF($K$5:$K$204,$K76)&gt;1),"EAN/GTIN duplicado",""),IF(AND($K76&lt;&gt;"",NOT(AND(OR(LEN($K76)=8,LEN($K76)=12,LEN($K76)=13,LEN($K76)=14),IFERROR(ISNUMBER(1*$K76),FALSE())))),"EAN/GTIN com formato inválido",""),IF(AND($H76&lt;&gt;"",$I76&lt;&gt;"",COUNTIFS(Listas!$M$5:$M$34,$H76,Listas!$N$5:$N$34,$I76)=0),"Categoria/subcategoria incompatíveis",""),IF(AND(OR($B76="Produto simples",$B76="Variação"),$W76&lt;&gt;"",$V76&lt;&gt;"",$W76&gt;=$V76),"Preço promocional deve ser menor",""),IF(AND(OR($B76="Produto simples",$B76="Variação"),$AD76&lt;&gt;"",$U76&lt;&gt;"",$AD76&lt;=$U76),"Preço considerado não supera o custo",""),IF(AND(OR($B76="Produto simples",$B76="Variação"),OR($Q76&lt;=0,$R76&lt;=0,$S76&lt;=0,$T76&lt;=0)),"Peso ou dimensão ausente/inválida",""),IF(AND($B76="Variação",$F76=""),"Nome da variação obrigatório",""),IF(AND($B76="Variação",$N76="",$O76=""),"Informe cor ou tamanho",""),IF(AND($AA76&lt;&gt;"",$AB76&lt;&gt;"",$AB76&lt;$AA76),"Revisão anterior à criação",""),IF(OR($AB76="",IFERROR(TODAY()-$AB76&gt;Listas!$B$4,TRUE())),"Revisão pendente",""),IF(AND(ISNUMBER($AE76),$AE76&lt;Listas!$B$3),"Margem abaixo do limite",""),IF($AF76&lt;Listas!$B$5,"Cadastro abaixo da meta",""),IF(AND(OR($B76="Produto simples",$B76="Variação"),$Z76="Não definido"),"Canal de venda não definido","")))</f>
        <v/>
      </c>
    </row>
    <row r="77" customFormat="false" ht="21.75" hidden="false" customHeight="true" outlineLevel="0" collapsed="false">
      <c r="A77" s="17"/>
      <c r="B77" s="17"/>
      <c r="C77" s="17"/>
      <c r="D77" s="18"/>
      <c r="E77" s="18"/>
      <c r="F77" s="17"/>
      <c r="G77" s="17"/>
      <c r="H77" s="17"/>
      <c r="I77" s="17"/>
      <c r="J77" s="17"/>
      <c r="K77" s="19"/>
      <c r="L77" s="17"/>
      <c r="M77" s="18"/>
      <c r="N77" s="17"/>
      <c r="O77" s="17"/>
      <c r="P77" s="17"/>
      <c r="Q77" s="20"/>
      <c r="R77" s="20"/>
      <c r="S77" s="20"/>
      <c r="T77" s="20"/>
      <c r="U77" s="21"/>
      <c r="V77" s="21"/>
      <c r="W77" s="21"/>
      <c r="X77" s="22"/>
      <c r="Y77" s="23"/>
      <c r="Z77" s="23"/>
      <c r="AA77" s="24"/>
      <c r="AB77" s="24"/>
      <c r="AC77" s="23"/>
      <c r="AD77" s="25" t="str">
        <f aca="false">IF(COUNTA($A77:$AC77)=0,"",IF($B77="Produto pai","",IF(AND(ISNUMBER($W77),$W77&gt;0,ISNUMBER($V77),$W77&lt;$V77),$W77,IF(ISNUMBER($V77),$V77,""))))</f>
        <v/>
      </c>
      <c r="AE77" s="26" t="str">
        <f aca="false">IF(OR($AD77="",NOT(ISNUMBER($U77)),$AD77&lt;=0),"",($AD77-$U77)/$AD77)</f>
        <v/>
      </c>
      <c r="AF77" s="26" t="str">
        <f aca="false">IF(COUNTA($A77:$AC77)=0,"",(--($A77&lt;&gt;"")+--($B77&lt;&gt;"")+--($D77&lt;&gt;"")+--($E77&lt;&gt;"")+--($G77&lt;&gt;"")+--($H77&lt;&gt;"")+--($I77&lt;&gt;"")+--($J77&lt;&gt;"")+--($M77&lt;&gt;"")+--($Y77&lt;&gt;"")+--($AA77&lt;&gt;"")+--($AC77&lt;&gt;"")+IF(OR($B77="Produto simples",$B77="Variação"),--($Q77&gt;0)+--($R77&gt;0)+--($S77&gt;0)+--($T77&gt;0)+--($U77&gt;0)+--($V77&gt;0)+--($Z77&lt;&gt;""),0)+IF($B77="Variação",--($C77&lt;&gt;"")+--($F77&lt;&gt;"")+--(OR($N77&lt;&gt;"",$O77&lt;&gt;"")),0))/(12+IF(OR($B77="Produto simples",$B77="Variação"),7,0)+IF($B77="Variação",3,0)))</f>
        <v/>
      </c>
      <c r="AG77" s="27" t="str">
        <f aca="true">IF(COUNTA($A77:$AC77)=0,"",_xlfn.TEXTJOIN(" | ",TRUE(),IF($A77="","SKU obrigatório",""),IF(AND($A77&lt;&gt;"",COUNTIF($A$5:$A$204,$A77)&gt;1),"SKU duplicado",""),IF($D77="","Nome obrigatório",""),IF(AND($B77="Variação",$C77=""),"SKU pai obrigatório",""),IF(AND($B77="Variação",$C77&lt;&gt;"",COUNTIFS($A$5:$A$204,$C77,$B$5:$B$204,"Produto pai")=0),"SKU pai não encontrado como Produto pai",""),IF(AND($B77&lt;&gt;"Variação",$C77&lt;&gt;""),"SKU pai indevido",""),IF(AND($K77&lt;&gt;"",COUNTIF($K$5:$K$204,$K77)&gt;1),"EAN/GTIN duplicado",""),IF(AND($K77&lt;&gt;"",NOT(AND(OR(LEN($K77)=8,LEN($K77)=12,LEN($K77)=13,LEN($K77)=14),IFERROR(ISNUMBER(1*$K77),FALSE())))),"EAN/GTIN com formato inválido",""),IF(AND($H77&lt;&gt;"",$I77&lt;&gt;"",COUNTIFS(Listas!$M$5:$M$34,$H77,Listas!$N$5:$N$34,$I77)=0),"Categoria/subcategoria incompatíveis",""),IF(AND(OR($B77="Produto simples",$B77="Variação"),$W77&lt;&gt;"",$V77&lt;&gt;"",$W77&gt;=$V77),"Preço promocional deve ser menor",""),IF(AND(OR($B77="Produto simples",$B77="Variação"),$AD77&lt;&gt;"",$U77&lt;&gt;"",$AD77&lt;=$U77),"Preço considerado não supera o custo",""),IF(AND(OR($B77="Produto simples",$B77="Variação"),OR($Q77&lt;=0,$R77&lt;=0,$S77&lt;=0,$T77&lt;=0)),"Peso ou dimensão ausente/inválida",""),IF(AND($B77="Variação",$F77=""),"Nome da variação obrigatório",""),IF(AND($B77="Variação",$N77="",$O77=""),"Informe cor ou tamanho",""),IF(AND($AA77&lt;&gt;"",$AB77&lt;&gt;"",$AB77&lt;$AA77),"Revisão anterior à criação",""),IF(OR($AB77="",IFERROR(TODAY()-$AB77&gt;Listas!$B$4,TRUE())),"Revisão pendente",""),IF(AND(ISNUMBER($AE77),$AE77&lt;Listas!$B$3),"Margem abaixo do limite",""),IF($AF77&lt;Listas!$B$5,"Cadastro abaixo da meta",""),IF(AND(OR($B77="Produto simples",$B77="Variação"),$Z77="Não definido"),"Canal de venda não definido","")))</f>
        <v/>
      </c>
    </row>
    <row r="78" customFormat="false" ht="21.75" hidden="false" customHeight="true" outlineLevel="0" collapsed="false">
      <c r="A78" s="17"/>
      <c r="B78" s="17"/>
      <c r="C78" s="17"/>
      <c r="D78" s="18"/>
      <c r="E78" s="18"/>
      <c r="F78" s="17"/>
      <c r="G78" s="17"/>
      <c r="H78" s="17"/>
      <c r="I78" s="17"/>
      <c r="J78" s="17"/>
      <c r="K78" s="19"/>
      <c r="L78" s="17"/>
      <c r="M78" s="18"/>
      <c r="N78" s="17"/>
      <c r="O78" s="17"/>
      <c r="P78" s="17"/>
      <c r="Q78" s="20"/>
      <c r="R78" s="20"/>
      <c r="S78" s="20"/>
      <c r="T78" s="20"/>
      <c r="U78" s="21"/>
      <c r="V78" s="21"/>
      <c r="W78" s="21"/>
      <c r="X78" s="22"/>
      <c r="Y78" s="23"/>
      <c r="Z78" s="23"/>
      <c r="AA78" s="24"/>
      <c r="AB78" s="24"/>
      <c r="AC78" s="23"/>
      <c r="AD78" s="25" t="str">
        <f aca="false">IF(COUNTA($A78:$AC78)=0,"",IF($B78="Produto pai","",IF(AND(ISNUMBER($W78),$W78&gt;0,ISNUMBER($V78),$W78&lt;$V78),$W78,IF(ISNUMBER($V78),$V78,""))))</f>
        <v/>
      </c>
      <c r="AE78" s="26" t="str">
        <f aca="false">IF(OR($AD78="",NOT(ISNUMBER($U78)),$AD78&lt;=0),"",($AD78-$U78)/$AD78)</f>
        <v/>
      </c>
      <c r="AF78" s="26" t="str">
        <f aca="false">IF(COUNTA($A78:$AC78)=0,"",(--($A78&lt;&gt;"")+--($B78&lt;&gt;"")+--($D78&lt;&gt;"")+--($E78&lt;&gt;"")+--($G78&lt;&gt;"")+--($H78&lt;&gt;"")+--($I78&lt;&gt;"")+--($J78&lt;&gt;"")+--($M78&lt;&gt;"")+--($Y78&lt;&gt;"")+--($AA78&lt;&gt;"")+--($AC78&lt;&gt;"")+IF(OR($B78="Produto simples",$B78="Variação"),--($Q78&gt;0)+--($R78&gt;0)+--($S78&gt;0)+--($T78&gt;0)+--($U78&gt;0)+--($V78&gt;0)+--($Z78&lt;&gt;""),0)+IF($B78="Variação",--($C78&lt;&gt;"")+--($F78&lt;&gt;"")+--(OR($N78&lt;&gt;"",$O78&lt;&gt;"")),0))/(12+IF(OR($B78="Produto simples",$B78="Variação"),7,0)+IF($B78="Variação",3,0)))</f>
        <v/>
      </c>
      <c r="AG78" s="27" t="str">
        <f aca="true">IF(COUNTA($A78:$AC78)=0,"",_xlfn.TEXTJOIN(" | ",TRUE(),IF($A78="","SKU obrigatório",""),IF(AND($A78&lt;&gt;"",COUNTIF($A$5:$A$204,$A78)&gt;1),"SKU duplicado",""),IF($D78="","Nome obrigatório",""),IF(AND($B78="Variação",$C78=""),"SKU pai obrigatório",""),IF(AND($B78="Variação",$C78&lt;&gt;"",COUNTIFS($A$5:$A$204,$C78,$B$5:$B$204,"Produto pai")=0),"SKU pai não encontrado como Produto pai",""),IF(AND($B78&lt;&gt;"Variação",$C78&lt;&gt;""),"SKU pai indevido",""),IF(AND($K78&lt;&gt;"",COUNTIF($K$5:$K$204,$K78)&gt;1),"EAN/GTIN duplicado",""),IF(AND($K78&lt;&gt;"",NOT(AND(OR(LEN($K78)=8,LEN($K78)=12,LEN($K78)=13,LEN($K78)=14),IFERROR(ISNUMBER(1*$K78),FALSE())))),"EAN/GTIN com formato inválido",""),IF(AND($H78&lt;&gt;"",$I78&lt;&gt;"",COUNTIFS(Listas!$M$5:$M$34,$H78,Listas!$N$5:$N$34,$I78)=0),"Categoria/subcategoria incompatíveis",""),IF(AND(OR($B78="Produto simples",$B78="Variação"),$W78&lt;&gt;"",$V78&lt;&gt;"",$W78&gt;=$V78),"Preço promocional deve ser menor",""),IF(AND(OR($B78="Produto simples",$B78="Variação"),$AD78&lt;&gt;"",$U78&lt;&gt;"",$AD78&lt;=$U78),"Preço considerado não supera o custo",""),IF(AND(OR($B78="Produto simples",$B78="Variação"),OR($Q78&lt;=0,$R78&lt;=0,$S78&lt;=0,$T78&lt;=0)),"Peso ou dimensão ausente/inválida",""),IF(AND($B78="Variação",$F78=""),"Nome da variação obrigatório",""),IF(AND($B78="Variação",$N78="",$O78=""),"Informe cor ou tamanho",""),IF(AND($AA78&lt;&gt;"",$AB78&lt;&gt;"",$AB78&lt;$AA78),"Revisão anterior à criação",""),IF(OR($AB78="",IFERROR(TODAY()-$AB78&gt;Listas!$B$4,TRUE())),"Revisão pendente",""),IF(AND(ISNUMBER($AE78),$AE78&lt;Listas!$B$3),"Margem abaixo do limite",""),IF($AF78&lt;Listas!$B$5,"Cadastro abaixo da meta",""),IF(AND(OR($B78="Produto simples",$B78="Variação"),$Z78="Não definido"),"Canal de venda não definido","")))</f>
        <v/>
      </c>
    </row>
    <row r="79" customFormat="false" ht="21.75" hidden="false" customHeight="true" outlineLevel="0" collapsed="false">
      <c r="A79" s="17"/>
      <c r="B79" s="17"/>
      <c r="C79" s="17"/>
      <c r="D79" s="18"/>
      <c r="E79" s="18"/>
      <c r="F79" s="17"/>
      <c r="G79" s="17"/>
      <c r="H79" s="17"/>
      <c r="I79" s="17"/>
      <c r="J79" s="17"/>
      <c r="K79" s="19"/>
      <c r="L79" s="17"/>
      <c r="M79" s="18"/>
      <c r="N79" s="17"/>
      <c r="O79" s="17"/>
      <c r="P79" s="17"/>
      <c r="Q79" s="20"/>
      <c r="R79" s="20"/>
      <c r="S79" s="20"/>
      <c r="T79" s="20"/>
      <c r="U79" s="21"/>
      <c r="V79" s="21"/>
      <c r="W79" s="21"/>
      <c r="X79" s="22"/>
      <c r="Y79" s="23"/>
      <c r="Z79" s="23"/>
      <c r="AA79" s="24"/>
      <c r="AB79" s="24"/>
      <c r="AC79" s="23"/>
      <c r="AD79" s="25" t="str">
        <f aca="false">IF(COUNTA($A79:$AC79)=0,"",IF($B79="Produto pai","",IF(AND(ISNUMBER($W79),$W79&gt;0,ISNUMBER($V79),$W79&lt;$V79),$W79,IF(ISNUMBER($V79),$V79,""))))</f>
        <v/>
      </c>
      <c r="AE79" s="26" t="str">
        <f aca="false">IF(OR($AD79="",NOT(ISNUMBER($U79)),$AD79&lt;=0),"",($AD79-$U79)/$AD79)</f>
        <v/>
      </c>
      <c r="AF79" s="26" t="str">
        <f aca="false">IF(COUNTA($A79:$AC79)=0,"",(--($A79&lt;&gt;"")+--($B79&lt;&gt;"")+--($D79&lt;&gt;"")+--($E79&lt;&gt;"")+--($G79&lt;&gt;"")+--($H79&lt;&gt;"")+--($I79&lt;&gt;"")+--($J79&lt;&gt;"")+--($M79&lt;&gt;"")+--($Y79&lt;&gt;"")+--($AA79&lt;&gt;"")+--($AC79&lt;&gt;"")+IF(OR($B79="Produto simples",$B79="Variação"),--($Q79&gt;0)+--($R79&gt;0)+--($S79&gt;0)+--($T79&gt;0)+--($U79&gt;0)+--($V79&gt;0)+--($Z79&lt;&gt;""),0)+IF($B79="Variação",--($C79&lt;&gt;"")+--($F79&lt;&gt;"")+--(OR($N79&lt;&gt;"",$O79&lt;&gt;"")),0))/(12+IF(OR($B79="Produto simples",$B79="Variação"),7,0)+IF($B79="Variação",3,0)))</f>
        <v/>
      </c>
      <c r="AG79" s="27" t="str">
        <f aca="true">IF(COUNTA($A79:$AC79)=0,"",_xlfn.TEXTJOIN(" | ",TRUE(),IF($A79="","SKU obrigatório",""),IF(AND($A79&lt;&gt;"",COUNTIF($A$5:$A$204,$A79)&gt;1),"SKU duplicado",""),IF($D79="","Nome obrigatório",""),IF(AND($B79="Variação",$C79=""),"SKU pai obrigatório",""),IF(AND($B79="Variação",$C79&lt;&gt;"",COUNTIFS($A$5:$A$204,$C79,$B$5:$B$204,"Produto pai")=0),"SKU pai não encontrado como Produto pai",""),IF(AND($B79&lt;&gt;"Variação",$C79&lt;&gt;""),"SKU pai indevido",""),IF(AND($K79&lt;&gt;"",COUNTIF($K$5:$K$204,$K79)&gt;1),"EAN/GTIN duplicado",""),IF(AND($K79&lt;&gt;"",NOT(AND(OR(LEN($K79)=8,LEN($K79)=12,LEN($K79)=13,LEN($K79)=14),IFERROR(ISNUMBER(1*$K79),FALSE())))),"EAN/GTIN com formato inválido",""),IF(AND($H79&lt;&gt;"",$I79&lt;&gt;"",COUNTIFS(Listas!$M$5:$M$34,$H79,Listas!$N$5:$N$34,$I79)=0),"Categoria/subcategoria incompatíveis",""),IF(AND(OR($B79="Produto simples",$B79="Variação"),$W79&lt;&gt;"",$V79&lt;&gt;"",$W79&gt;=$V79),"Preço promocional deve ser menor",""),IF(AND(OR($B79="Produto simples",$B79="Variação"),$AD79&lt;&gt;"",$U79&lt;&gt;"",$AD79&lt;=$U79),"Preço considerado não supera o custo",""),IF(AND(OR($B79="Produto simples",$B79="Variação"),OR($Q79&lt;=0,$R79&lt;=0,$S79&lt;=0,$T79&lt;=0)),"Peso ou dimensão ausente/inválida",""),IF(AND($B79="Variação",$F79=""),"Nome da variação obrigatório",""),IF(AND($B79="Variação",$N79="",$O79=""),"Informe cor ou tamanho",""),IF(AND($AA79&lt;&gt;"",$AB79&lt;&gt;"",$AB79&lt;$AA79),"Revisão anterior à criação",""),IF(OR($AB79="",IFERROR(TODAY()-$AB79&gt;Listas!$B$4,TRUE())),"Revisão pendente",""),IF(AND(ISNUMBER($AE79),$AE79&lt;Listas!$B$3),"Margem abaixo do limite",""),IF($AF79&lt;Listas!$B$5,"Cadastro abaixo da meta",""),IF(AND(OR($B79="Produto simples",$B79="Variação"),$Z79="Não definido"),"Canal de venda não definido","")))</f>
        <v/>
      </c>
    </row>
    <row r="80" customFormat="false" ht="21.75" hidden="false" customHeight="true" outlineLevel="0" collapsed="false">
      <c r="A80" s="17"/>
      <c r="B80" s="17"/>
      <c r="C80" s="17"/>
      <c r="D80" s="18"/>
      <c r="E80" s="18"/>
      <c r="F80" s="17"/>
      <c r="G80" s="17"/>
      <c r="H80" s="17"/>
      <c r="I80" s="17"/>
      <c r="J80" s="17"/>
      <c r="K80" s="19"/>
      <c r="L80" s="17"/>
      <c r="M80" s="18"/>
      <c r="N80" s="17"/>
      <c r="O80" s="17"/>
      <c r="P80" s="17"/>
      <c r="Q80" s="20"/>
      <c r="R80" s="20"/>
      <c r="S80" s="20"/>
      <c r="T80" s="20"/>
      <c r="U80" s="21"/>
      <c r="V80" s="21"/>
      <c r="W80" s="21"/>
      <c r="X80" s="22"/>
      <c r="Y80" s="23"/>
      <c r="Z80" s="23"/>
      <c r="AA80" s="24"/>
      <c r="AB80" s="24"/>
      <c r="AC80" s="23"/>
      <c r="AD80" s="25" t="str">
        <f aca="false">IF(COUNTA($A80:$AC80)=0,"",IF($B80="Produto pai","",IF(AND(ISNUMBER($W80),$W80&gt;0,ISNUMBER($V80),$W80&lt;$V80),$W80,IF(ISNUMBER($V80),$V80,""))))</f>
        <v/>
      </c>
      <c r="AE80" s="26" t="str">
        <f aca="false">IF(OR($AD80="",NOT(ISNUMBER($U80)),$AD80&lt;=0),"",($AD80-$U80)/$AD80)</f>
        <v/>
      </c>
      <c r="AF80" s="26" t="str">
        <f aca="false">IF(COUNTA($A80:$AC80)=0,"",(--($A80&lt;&gt;"")+--($B80&lt;&gt;"")+--($D80&lt;&gt;"")+--($E80&lt;&gt;"")+--($G80&lt;&gt;"")+--($H80&lt;&gt;"")+--($I80&lt;&gt;"")+--($J80&lt;&gt;"")+--($M80&lt;&gt;"")+--($Y80&lt;&gt;"")+--($AA80&lt;&gt;"")+--($AC80&lt;&gt;"")+IF(OR($B80="Produto simples",$B80="Variação"),--($Q80&gt;0)+--($R80&gt;0)+--($S80&gt;0)+--($T80&gt;0)+--($U80&gt;0)+--($V80&gt;0)+--($Z80&lt;&gt;""),0)+IF($B80="Variação",--($C80&lt;&gt;"")+--($F80&lt;&gt;"")+--(OR($N80&lt;&gt;"",$O80&lt;&gt;"")),0))/(12+IF(OR($B80="Produto simples",$B80="Variação"),7,0)+IF($B80="Variação",3,0)))</f>
        <v/>
      </c>
      <c r="AG80" s="27" t="str">
        <f aca="true">IF(COUNTA($A80:$AC80)=0,"",_xlfn.TEXTJOIN(" | ",TRUE(),IF($A80="","SKU obrigatório",""),IF(AND($A80&lt;&gt;"",COUNTIF($A$5:$A$204,$A80)&gt;1),"SKU duplicado",""),IF($D80="","Nome obrigatório",""),IF(AND($B80="Variação",$C80=""),"SKU pai obrigatório",""),IF(AND($B80="Variação",$C80&lt;&gt;"",COUNTIFS($A$5:$A$204,$C80,$B$5:$B$204,"Produto pai")=0),"SKU pai não encontrado como Produto pai",""),IF(AND($B80&lt;&gt;"Variação",$C80&lt;&gt;""),"SKU pai indevido",""),IF(AND($K80&lt;&gt;"",COUNTIF($K$5:$K$204,$K80)&gt;1),"EAN/GTIN duplicado",""),IF(AND($K80&lt;&gt;"",NOT(AND(OR(LEN($K80)=8,LEN($K80)=12,LEN($K80)=13,LEN($K80)=14),IFERROR(ISNUMBER(1*$K80),FALSE())))),"EAN/GTIN com formato inválido",""),IF(AND($H80&lt;&gt;"",$I80&lt;&gt;"",COUNTIFS(Listas!$M$5:$M$34,$H80,Listas!$N$5:$N$34,$I80)=0),"Categoria/subcategoria incompatíveis",""),IF(AND(OR($B80="Produto simples",$B80="Variação"),$W80&lt;&gt;"",$V80&lt;&gt;"",$W80&gt;=$V80),"Preço promocional deve ser menor",""),IF(AND(OR($B80="Produto simples",$B80="Variação"),$AD80&lt;&gt;"",$U80&lt;&gt;"",$AD80&lt;=$U80),"Preço considerado não supera o custo",""),IF(AND(OR($B80="Produto simples",$B80="Variação"),OR($Q80&lt;=0,$R80&lt;=0,$S80&lt;=0,$T80&lt;=0)),"Peso ou dimensão ausente/inválida",""),IF(AND($B80="Variação",$F80=""),"Nome da variação obrigatório",""),IF(AND($B80="Variação",$N80="",$O80=""),"Informe cor ou tamanho",""),IF(AND($AA80&lt;&gt;"",$AB80&lt;&gt;"",$AB80&lt;$AA80),"Revisão anterior à criação",""),IF(OR($AB80="",IFERROR(TODAY()-$AB80&gt;Listas!$B$4,TRUE())),"Revisão pendente",""),IF(AND(ISNUMBER($AE80),$AE80&lt;Listas!$B$3),"Margem abaixo do limite",""),IF($AF80&lt;Listas!$B$5,"Cadastro abaixo da meta",""),IF(AND(OR($B80="Produto simples",$B80="Variação"),$Z80="Não definido"),"Canal de venda não definido","")))</f>
        <v/>
      </c>
    </row>
    <row r="81" customFormat="false" ht="21.75" hidden="false" customHeight="true" outlineLevel="0" collapsed="false">
      <c r="A81" s="17"/>
      <c r="B81" s="17"/>
      <c r="C81" s="17"/>
      <c r="D81" s="18"/>
      <c r="E81" s="18"/>
      <c r="F81" s="17"/>
      <c r="G81" s="17"/>
      <c r="H81" s="17"/>
      <c r="I81" s="17"/>
      <c r="J81" s="17"/>
      <c r="K81" s="19"/>
      <c r="L81" s="17"/>
      <c r="M81" s="18"/>
      <c r="N81" s="17"/>
      <c r="O81" s="17"/>
      <c r="P81" s="17"/>
      <c r="Q81" s="20"/>
      <c r="R81" s="20"/>
      <c r="S81" s="20"/>
      <c r="T81" s="20"/>
      <c r="U81" s="21"/>
      <c r="V81" s="21"/>
      <c r="W81" s="21"/>
      <c r="X81" s="22"/>
      <c r="Y81" s="23"/>
      <c r="Z81" s="23"/>
      <c r="AA81" s="24"/>
      <c r="AB81" s="24"/>
      <c r="AC81" s="23"/>
      <c r="AD81" s="25" t="str">
        <f aca="false">IF(COUNTA($A81:$AC81)=0,"",IF($B81="Produto pai","",IF(AND(ISNUMBER($W81),$W81&gt;0,ISNUMBER($V81),$W81&lt;$V81),$W81,IF(ISNUMBER($V81),$V81,""))))</f>
        <v/>
      </c>
      <c r="AE81" s="26" t="str">
        <f aca="false">IF(OR($AD81="",NOT(ISNUMBER($U81)),$AD81&lt;=0),"",($AD81-$U81)/$AD81)</f>
        <v/>
      </c>
      <c r="AF81" s="26" t="str">
        <f aca="false">IF(COUNTA($A81:$AC81)=0,"",(--($A81&lt;&gt;"")+--($B81&lt;&gt;"")+--($D81&lt;&gt;"")+--($E81&lt;&gt;"")+--($G81&lt;&gt;"")+--($H81&lt;&gt;"")+--($I81&lt;&gt;"")+--($J81&lt;&gt;"")+--($M81&lt;&gt;"")+--($Y81&lt;&gt;"")+--($AA81&lt;&gt;"")+--($AC81&lt;&gt;"")+IF(OR($B81="Produto simples",$B81="Variação"),--($Q81&gt;0)+--($R81&gt;0)+--($S81&gt;0)+--($T81&gt;0)+--($U81&gt;0)+--($V81&gt;0)+--($Z81&lt;&gt;""),0)+IF($B81="Variação",--($C81&lt;&gt;"")+--($F81&lt;&gt;"")+--(OR($N81&lt;&gt;"",$O81&lt;&gt;"")),0))/(12+IF(OR($B81="Produto simples",$B81="Variação"),7,0)+IF($B81="Variação",3,0)))</f>
        <v/>
      </c>
      <c r="AG81" s="27" t="str">
        <f aca="true">IF(COUNTA($A81:$AC81)=0,"",_xlfn.TEXTJOIN(" | ",TRUE(),IF($A81="","SKU obrigatório",""),IF(AND($A81&lt;&gt;"",COUNTIF($A$5:$A$204,$A81)&gt;1),"SKU duplicado",""),IF($D81="","Nome obrigatório",""),IF(AND($B81="Variação",$C81=""),"SKU pai obrigatório",""),IF(AND($B81="Variação",$C81&lt;&gt;"",COUNTIFS($A$5:$A$204,$C81,$B$5:$B$204,"Produto pai")=0),"SKU pai não encontrado como Produto pai",""),IF(AND($B81&lt;&gt;"Variação",$C81&lt;&gt;""),"SKU pai indevido",""),IF(AND($K81&lt;&gt;"",COUNTIF($K$5:$K$204,$K81)&gt;1),"EAN/GTIN duplicado",""),IF(AND($K81&lt;&gt;"",NOT(AND(OR(LEN($K81)=8,LEN($K81)=12,LEN($K81)=13,LEN($K81)=14),IFERROR(ISNUMBER(1*$K81),FALSE())))),"EAN/GTIN com formato inválido",""),IF(AND($H81&lt;&gt;"",$I81&lt;&gt;"",COUNTIFS(Listas!$M$5:$M$34,$H81,Listas!$N$5:$N$34,$I81)=0),"Categoria/subcategoria incompatíveis",""),IF(AND(OR($B81="Produto simples",$B81="Variação"),$W81&lt;&gt;"",$V81&lt;&gt;"",$W81&gt;=$V81),"Preço promocional deve ser menor",""),IF(AND(OR($B81="Produto simples",$B81="Variação"),$AD81&lt;&gt;"",$U81&lt;&gt;"",$AD81&lt;=$U81),"Preço considerado não supera o custo",""),IF(AND(OR($B81="Produto simples",$B81="Variação"),OR($Q81&lt;=0,$R81&lt;=0,$S81&lt;=0,$T81&lt;=0)),"Peso ou dimensão ausente/inválida",""),IF(AND($B81="Variação",$F81=""),"Nome da variação obrigatório",""),IF(AND($B81="Variação",$N81="",$O81=""),"Informe cor ou tamanho",""),IF(AND($AA81&lt;&gt;"",$AB81&lt;&gt;"",$AB81&lt;$AA81),"Revisão anterior à criação",""),IF(OR($AB81="",IFERROR(TODAY()-$AB81&gt;Listas!$B$4,TRUE())),"Revisão pendente",""),IF(AND(ISNUMBER($AE81),$AE81&lt;Listas!$B$3),"Margem abaixo do limite",""),IF($AF81&lt;Listas!$B$5,"Cadastro abaixo da meta",""),IF(AND(OR($B81="Produto simples",$B81="Variação"),$Z81="Não definido"),"Canal de venda não definido","")))</f>
        <v/>
      </c>
    </row>
    <row r="82" customFormat="false" ht="21.75" hidden="false" customHeight="true" outlineLevel="0" collapsed="false">
      <c r="A82" s="17"/>
      <c r="B82" s="17"/>
      <c r="C82" s="17"/>
      <c r="D82" s="18"/>
      <c r="E82" s="18"/>
      <c r="F82" s="17"/>
      <c r="G82" s="17"/>
      <c r="H82" s="17"/>
      <c r="I82" s="17"/>
      <c r="J82" s="17"/>
      <c r="K82" s="19"/>
      <c r="L82" s="17"/>
      <c r="M82" s="18"/>
      <c r="N82" s="17"/>
      <c r="O82" s="17"/>
      <c r="P82" s="17"/>
      <c r="Q82" s="20"/>
      <c r="R82" s="20"/>
      <c r="S82" s="20"/>
      <c r="T82" s="20"/>
      <c r="U82" s="21"/>
      <c r="V82" s="21"/>
      <c r="W82" s="21"/>
      <c r="X82" s="22"/>
      <c r="Y82" s="23"/>
      <c r="Z82" s="23"/>
      <c r="AA82" s="24"/>
      <c r="AB82" s="24"/>
      <c r="AC82" s="23"/>
      <c r="AD82" s="25" t="str">
        <f aca="false">IF(COUNTA($A82:$AC82)=0,"",IF($B82="Produto pai","",IF(AND(ISNUMBER($W82),$W82&gt;0,ISNUMBER($V82),$W82&lt;$V82),$W82,IF(ISNUMBER($V82),$V82,""))))</f>
        <v/>
      </c>
      <c r="AE82" s="26" t="str">
        <f aca="false">IF(OR($AD82="",NOT(ISNUMBER($U82)),$AD82&lt;=0),"",($AD82-$U82)/$AD82)</f>
        <v/>
      </c>
      <c r="AF82" s="26" t="str">
        <f aca="false">IF(COUNTA($A82:$AC82)=0,"",(--($A82&lt;&gt;"")+--($B82&lt;&gt;"")+--($D82&lt;&gt;"")+--($E82&lt;&gt;"")+--($G82&lt;&gt;"")+--($H82&lt;&gt;"")+--($I82&lt;&gt;"")+--($J82&lt;&gt;"")+--($M82&lt;&gt;"")+--($Y82&lt;&gt;"")+--($AA82&lt;&gt;"")+--($AC82&lt;&gt;"")+IF(OR($B82="Produto simples",$B82="Variação"),--($Q82&gt;0)+--($R82&gt;0)+--($S82&gt;0)+--($T82&gt;0)+--($U82&gt;0)+--($V82&gt;0)+--($Z82&lt;&gt;""),0)+IF($B82="Variação",--($C82&lt;&gt;"")+--($F82&lt;&gt;"")+--(OR($N82&lt;&gt;"",$O82&lt;&gt;"")),0))/(12+IF(OR($B82="Produto simples",$B82="Variação"),7,0)+IF($B82="Variação",3,0)))</f>
        <v/>
      </c>
      <c r="AG82" s="27" t="str">
        <f aca="true">IF(COUNTA($A82:$AC82)=0,"",_xlfn.TEXTJOIN(" | ",TRUE(),IF($A82="","SKU obrigatório",""),IF(AND($A82&lt;&gt;"",COUNTIF($A$5:$A$204,$A82)&gt;1),"SKU duplicado",""),IF($D82="","Nome obrigatório",""),IF(AND($B82="Variação",$C82=""),"SKU pai obrigatório",""),IF(AND($B82="Variação",$C82&lt;&gt;"",COUNTIFS($A$5:$A$204,$C82,$B$5:$B$204,"Produto pai")=0),"SKU pai não encontrado como Produto pai",""),IF(AND($B82&lt;&gt;"Variação",$C82&lt;&gt;""),"SKU pai indevido",""),IF(AND($K82&lt;&gt;"",COUNTIF($K$5:$K$204,$K82)&gt;1),"EAN/GTIN duplicado",""),IF(AND($K82&lt;&gt;"",NOT(AND(OR(LEN($K82)=8,LEN($K82)=12,LEN($K82)=13,LEN($K82)=14),IFERROR(ISNUMBER(1*$K82),FALSE())))),"EAN/GTIN com formato inválido",""),IF(AND($H82&lt;&gt;"",$I82&lt;&gt;"",COUNTIFS(Listas!$M$5:$M$34,$H82,Listas!$N$5:$N$34,$I82)=0),"Categoria/subcategoria incompatíveis",""),IF(AND(OR($B82="Produto simples",$B82="Variação"),$W82&lt;&gt;"",$V82&lt;&gt;"",$W82&gt;=$V82),"Preço promocional deve ser menor",""),IF(AND(OR($B82="Produto simples",$B82="Variação"),$AD82&lt;&gt;"",$U82&lt;&gt;"",$AD82&lt;=$U82),"Preço considerado não supera o custo",""),IF(AND(OR($B82="Produto simples",$B82="Variação"),OR($Q82&lt;=0,$R82&lt;=0,$S82&lt;=0,$T82&lt;=0)),"Peso ou dimensão ausente/inválida",""),IF(AND($B82="Variação",$F82=""),"Nome da variação obrigatório",""),IF(AND($B82="Variação",$N82="",$O82=""),"Informe cor ou tamanho",""),IF(AND($AA82&lt;&gt;"",$AB82&lt;&gt;"",$AB82&lt;$AA82),"Revisão anterior à criação",""),IF(OR($AB82="",IFERROR(TODAY()-$AB82&gt;Listas!$B$4,TRUE())),"Revisão pendente",""),IF(AND(ISNUMBER($AE82),$AE82&lt;Listas!$B$3),"Margem abaixo do limite",""),IF($AF82&lt;Listas!$B$5,"Cadastro abaixo da meta",""),IF(AND(OR($B82="Produto simples",$B82="Variação"),$Z82="Não definido"),"Canal de venda não definido","")))</f>
        <v/>
      </c>
    </row>
    <row r="83" customFormat="false" ht="21.75" hidden="false" customHeight="true" outlineLevel="0" collapsed="false">
      <c r="A83" s="17"/>
      <c r="B83" s="17"/>
      <c r="C83" s="17"/>
      <c r="D83" s="18"/>
      <c r="E83" s="18"/>
      <c r="F83" s="17"/>
      <c r="G83" s="17"/>
      <c r="H83" s="17"/>
      <c r="I83" s="17"/>
      <c r="J83" s="17"/>
      <c r="K83" s="19"/>
      <c r="L83" s="17"/>
      <c r="M83" s="18"/>
      <c r="N83" s="17"/>
      <c r="O83" s="17"/>
      <c r="P83" s="17"/>
      <c r="Q83" s="20"/>
      <c r="R83" s="20"/>
      <c r="S83" s="20"/>
      <c r="T83" s="20"/>
      <c r="U83" s="21"/>
      <c r="V83" s="21"/>
      <c r="W83" s="21"/>
      <c r="X83" s="22"/>
      <c r="Y83" s="23"/>
      <c r="Z83" s="23"/>
      <c r="AA83" s="24"/>
      <c r="AB83" s="24"/>
      <c r="AC83" s="23"/>
      <c r="AD83" s="25" t="str">
        <f aca="false">IF(COUNTA($A83:$AC83)=0,"",IF($B83="Produto pai","",IF(AND(ISNUMBER($W83),$W83&gt;0,ISNUMBER($V83),$W83&lt;$V83),$W83,IF(ISNUMBER($V83),$V83,""))))</f>
        <v/>
      </c>
      <c r="AE83" s="26" t="str">
        <f aca="false">IF(OR($AD83="",NOT(ISNUMBER($U83)),$AD83&lt;=0),"",($AD83-$U83)/$AD83)</f>
        <v/>
      </c>
      <c r="AF83" s="26" t="str">
        <f aca="false">IF(COUNTA($A83:$AC83)=0,"",(--($A83&lt;&gt;"")+--($B83&lt;&gt;"")+--($D83&lt;&gt;"")+--($E83&lt;&gt;"")+--($G83&lt;&gt;"")+--($H83&lt;&gt;"")+--($I83&lt;&gt;"")+--($J83&lt;&gt;"")+--($M83&lt;&gt;"")+--($Y83&lt;&gt;"")+--($AA83&lt;&gt;"")+--($AC83&lt;&gt;"")+IF(OR($B83="Produto simples",$B83="Variação"),--($Q83&gt;0)+--($R83&gt;0)+--($S83&gt;0)+--($T83&gt;0)+--($U83&gt;0)+--($V83&gt;0)+--($Z83&lt;&gt;""),0)+IF($B83="Variação",--($C83&lt;&gt;"")+--($F83&lt;&gt;"")+--(OR($N83&lt;&gt;"",$O83&lt;&gt;"")),0))/(12+IF(OR($B83="Produto simples",$B83="Variação"),7,0)+IF($B83="Variação",3,0)))</f>
        <v/>
      </c>
      <c r="AG83" s="27" t="str">
        <f aca="true">IF(COUNTA($A83:$AC83)=0,"",_xlfn.TEXTJOIN(" | ",TRUE(),IF($A83="","SKU obrigatório",""),IF(AND($A83&lt;&gt;"",COUNTIF($A$5:$A$204,$A83)&gt;1),"SKU duplicado",""),IF($D83="","Nome obrigatório",""),IF(AND($B83="Variação",$C83=""),"SKU pai obrigatório",""),IF(AND($B83="Variação",$C83&lt;&gt;"",COUNTIFS($A$5:$A$204,$C83,$B$5:$B$204,"Produto pai")=0),"SKU pai não encontrado como Produto pai",""),IF(AND($B83&lt;&gt;"Variação",$C83&lt;&gt;""),"SKU pai indevido",""),IF(AND($K83&lt;&gt;"",COUNTIF($K$5:$K$204,$K83)&gt;1),"EAN/GTIN duplicado",""),IF(AND($K83&lt;&gt;"",NOT(AND(OR(LEN($K83)=8,LEN($K83)=12,LEN($K83)=13,LEN($K83)=14),IFERROR(ISNUMBER(1*$K83),FALSE())))),"EAN/GTIN com formato inválido",""),IF(AND($H83&lt;&gt;"",$I83&lt;&gt;"",COUNTIFS(Listas!$M$5:$M$34,$H83,Listas!$N$5:$N$34,$I83)=0),"Categoria/subcategoria incompatíveis",""),IF(AND(OR($B83="Produto simples",$B83="Variação"),$W83&lt;&gt;"",$V83&lt;&gt;"",$W83&gt;=$V83),"Preço promocional deve ser menor",""),IF(AND(OR($B83="Produto simples",$B83="Variação"),$AD83&lt;&gt;"",$U83&lt;&gt;"",$AD83&lt;=$U83),"Preço considerado não supera o custo",""),IF(AND(OR($B83="Produto simples",$B83="Variação"),OR($Q83&lt;=0,$R83&lt;=0,$S83&lt;=0,$T83&lt;=0)),"Peso ou dimensão ausente/inválida",""),IF(AND($B83="Variação",$F83=""),"Nome da variação obrigatório",""),IF(AND($B83="Variação",$N83="",$O83=""),"Informe cor ou tamanho",""),IF(AND($AA83&lt;&gt;"",$AB83&lt;&gt;"",$AB83&lt;$AA83),"Revisão anterior à criação",""),IF(OR($AB83="",IFERROR(TODAY()-$AB83&gt;Listas!$B$4,TRUE())),"Revisão pendente",""),IF(AND(ISNUMBER($AE83),$AE83&lt;Listas!$B$3),"Margem abaixo do limite",""),IF($AF83&lt;Listas!$B$5,"Cadastro abaixo da meta",""),IF(AND(OR($B83="Produto simples",$B83="Variação"),$Z83="Não definido"),"Canal de venda não definido","")))</f>
        <v/>
      </c>
    </row>
    <row r="84" customFormat="false" ht="21.75" hidden="false" customHeight="true" outlineLevel="0" collapsed="false">
      <c r="A84" s="17"/>
      <c r="B84" s="17"/>
      <c r="C84" s="17"/>
      <c r="D84" s="18"/>
      <c r="E84" s="18"/>
      <c r="F84" s="17"/>
      <c r="G84" s="17"/>
      <c r="H84" s="17"/>
      <c r="I84" s="17"/>
      <c r="J84" s="17"/>
      <c r="K84" s="19"/>
      <c r="L84" s="17"/>
      <c r="M84" s="18"/>
      <c r="N84" s="17"/>
      <c r="O84" s="17"/>
      <c r="P84" s="17"/>
      <c r="Q84" s="20"/>
      <c r="R84" s="20"/>
      <c r="S84" s="20"/>
      <c r="T84" s="20"/>
      <c r="U84" s="21"/>
      <c r="V84" s="21"/>
      <c r="W84" s="21"/>
      <c r="X84" s="22"/>
      <c r="Y84" s="23"/>
      <c r="Z84" s="23"/>
      <c r="AA84" s="24"/>
      <c r="AB84" s="24"/>
      <c r="AC84" s="23"/>
      <c r="AD84" s="25" t="str">
        <f aca="false">IF(COUNTA($A84:$AC84)=0,"",IF($B84="Produto pai","",IF(AND(ISNUMBER($W84),$W84&gt;0,ISNUMBER($V84),$W84&lt;$V84),$W84,IF(ISNUMBER($V84),$V84,""))))</f>
        <v/>
      </c>
      <c r="AE84" s="26" t="str">
        <f aca="false">IF(OR($AD84="",NOT(ISNUMBER($U84)),$AD84&lt;=0),"",($AD84-$U84)/$AD84)</f>
        <v/>
      </c>
      <c r="AF84" s="26" t="str">
        <f aca="false">IF(COUNTA($A84:$AC84)=0,"",(--($A84&lt;&gt;"")+--($B84&lt;&gt;"")+--($D84&lt;&gt;"")+--($E84&lt;&gt;"")+--($G84&lt;&gt;"")+--($H84&lt;&gt;"")+--($I84&lt;&gt;"")+--($J84&lt;&gt;"")+--($M84&lt;&gt;"")+--($Y84&lt;&gt;"")+--($AA84&lt;&gt;"")+--($AC84&lt;&gt;"")+IF(OR($B84="Produto simples",$B84="Variação"),--($Q84&gt;0)+--($R84&gt;0)+--($S84&gt;0)+--($T84&gt;0)+--($U84&gt;0)+--($V84&gt;0)+--($Z84&lt;&gt;""),0)+IF($B84="Variação",--($C84&lt;&gt;"")+--($F84&lt;&gt;"")+--(OR($N84&lt;&gt;"",$O84&lt;&gt;"")),0))/(12+IF(OR($B84="Produto simples",$B84="Variação"),7,0)+IF($B84="Variação",3,0)))</f>
        <v/>
      </c>
      <c r="AG84" s="27" t="str">
        <f aca="true">IF(COUNTA($A84:$AC84)=0,"",_xlfn.TEXTJOIN(" | ",TRUE(),IF($A84="","SKU obrigatório",""),IF(AND($A84&lt;&gt;"",COUNTIF($A$5:$A$204,$A84)&gt;1),"SKU duplicado",""),IF($D84="","Nome obrigatório",""),IF(AND($B84="Variação",$C84=""),"SKU pai obrigatório",""),IF(AND($B84="Variação",$C84&lt;&gt;"",COUNTIFS($A$5:$A$204,$C84,$B$5:$B$204,"Produto pai")=0),"SKU pai não encontrado como Produto pai",""),IF(AND($B84&lt;&gt;"Variação",$C84&lt;&gt;""),"SKU pai indevido",""),IF(AND($K84&lt;&gt;"",COUNTIF($K$5:$K$204,$K84)&gt;1),"EAN/GTIN duplicado",""),IF(AND($K84&lt;&gt;"",NOT(AND(OR(LEN($K84)=8,LEN($K84)=12,LEN($K84)=13,LEN($K84)=14),IFERROR(ISNUMBER(1*$K84),FALSE())))),"EAN/GTIN com formato inválido",""),IF(AND($H84&lt;&gt;"",$I84&lt;&gt;"",COUNTIFS(Listas!$M$5:$M$34,$H84,Listas!$N$5:$N$34,$I84)=0),"Categoria/subcategoria incompatíveis",""),IF(AND(OR($B84="Produto simples",$B84="Variação"),$W84&lt;&gt;"",$V84&lt;&gt;"",$W84&gt;=$V84),"Preço promocional deve ser menor",""),IF(AND(OR($B84="Produto simples",$B84="Variação"),$AD84&lt;&gt;"",$U84&lt;&gt;"",$AD84&lt;=$U84),"Preço considerado não supera o custo",""),IF(AND(OR($B84="Produto simples",$B84="Variação"),OR($Q84&lt;=0,$R84&lt;=0,$S84&lt;=0,$T84&lt;=0)),"Peso ou dimensão ausente/inválida",""),IF(AND($B84="Variação",$F84=""),"Nome da variação obrigatório",""),IF(AND($B84="Variação",$N84="",$O84=""),"Informe cor ou tamanho",""),IF(AND($AA84&lt;&gt;"",$AB84&lt;&gt;"",$AB84&lt;$AA84),"Revisão anterior à criação",""),IF(OR($AB84="",IFERROR(TODAY()-$AB84&gt;Listas!$B$4,TRUE())),"Revisão pendente",""),IF(AND(ISNUMBER($AE84),$AE84&lt;Listas!$B$3),"Margem abaixo do limite",""),IF($AF84&lt;Listas!$B$5,"Cadastro abaixo da meta",""),IF(AND(OR($B84="Produto simples",$B84="Variação"),$Z84="Não definido"),"Canal de venda não definido","")))</f>
        <v/>
      </c>
    </row>
    <row r="85" customFormat="false" ht="21.75" hidden="false" customHeight="true" outlineLevel="0" collapsed="false">
      <c r="A85" s="17"/>
      <c r="B85" s="17"/>
      <c r="C85" s="17"/>
      <c r="D85" s="18"/>
      <c r="E85" s="18"/>
      <c r="F85" s="17"/>
      <c r="G85" s="17"/>
      <c r="H85" s="17"/>
      <c r="I85" s="17"/>
      <c r="J85" s="17"/>
      <c r="K85" s="19"/>
      <c r="L85" s="17"/>
      <c r="M85" s="18"/>
      <c r="N85" s="17"/>
      <c r="O85" s="17"/>
      <c r="P85" s="17"/>
      <c r="Q85" s="20"/>
      <c r="R85" s="20"/>
      <c r="S85" s="20"/>
      <c r="T85" s="20"/>
      <c r="U85" s="21"/>
      <c r="V85" s="21"/>
      <c r="W85" s="21"/>
      <c r="X85" s="22"/>
      <c r="Y85" s="23"/>
      <c r="Z85" s="23"/>
      <c r="AA85" s="24"/>
      <c r="AB85" s="24"/>
      <c r="AC85" s="23"/>
      <c r="AD85" s="25" t="str">
        <f aca="false">IF(COUNTA($A85:$AC85)=0,"",IF($B85="Produto pai","",IF(AND(ISNUMBER($W85),$W85&gt;0,ISNUMBER($V85),$W85&lt;$V85),$W85,IF(ISNUMBER($V85),$V85,""))))</f>
        <v/>
      </c>
      <c r="AE85" s="26" t="str">
        <f aca="false">IF(OR($AD85="",NOT(ISNUMBER($U85)),$AD85&lt;=0),"",($AD85-$U85)/$AD85)</f>
        <v/>
      </c>
      <c r="AF85" s="26" t="str">
        <f aca="false">IF(COUNTA($A85:$AC85)=0,"",(--($A85&lt;&gt;"")+--($B85&lt;&gt;"")+--($D85&lt;&gt;"")+--($E85&lt;&gt;"")+--($G85&lt;&gt;"")+--($H85&lt;&gt;"")+--($I85&lt;&gt;"")+--($J85&lt;&gt;"")+--($M85&lt;&gt;"")+--($Y85&lt;&gt;"")+--($AA85&lt;&gt;"")+--($AC85&lt;&gt;"")+IF(OR($B85="Produto simples",$B85="Variação"),--($Q85&gt;0)+--($R85&gt;0)+--($S85&gt;0)+--($T85&gt;0)+--($U85&gt;0)+--($V85&gt;0)+--($Z85&lt;&gt;""),0)+IF($B85="Variação",--($C85&lt;&gt;"")+--($F85&lt;&gt;"")+--(OR($N85&lt;&gt;"",$O85&lt;&gt;"")),0))/(12+IF(OR($B85="Produto simples",$B85="Variação"),7,0)+IF($B85="Variação",3,0)))</f>
        <v/>
      </c>
      <c r="AG85" s="27" t="str">
        <f aca="true">IF(COUNTA($A85:$AC85)=0,"",_xlfn.TEXTJOIN(" | ",TRUE(),IF($A85="","SKU obrigatório",""),IF(AND($A85&lt;&gt;"",COUNTIF($A$5:$A$204,$A85)&gt;1),"SKU duplicado",""),IF($D85="","Nome obrigatório",""),IF(AND($B85="Variação",$C85=""),"SKU pai obrigatório",""),IF(AND($B85="Variação",$C85&lt;&gt;"",COUNTIFS($A$5:$A$204,$C85,$B$5:$B$204,"Produto pai")=0),"SKU pai não encontrado como Produto pai",""),IF(AND($B85&lt;&gt;"Variação",$C85&lt;&gt;""),"SKU pai indevido",""),IF(AND($K85&lt;&gt;"",COUNTIF($K$5:$K$204,$K85)&gt;1),"EAN/GTIN duplicado",""),IF(AND($K85&lt;&gt;"",NOT(AND(OR(LEN($K85)=8,LEN($K85)=12,LEN($K85)=13,LEN($K85)=14),IFERROR(ISNUMBER(1*$K85),FALSE())))),"EAN/GTIN com formato inválido",""),IF(AND($H85&lt;&gt;"",$I85&lt;&gt;"",COUNTIFS(Listas!$M$5:$M$34,$H85,Listas!$N$5:$N$34,$I85)=0),"Categoria/subcategoria incompatíveis",""),IF(AND(OR($B85="Produto simples",$B85="Variação"),$W85&lt;&gt;"",$V85&lt;&gt;"",$W85&gt;=$V85),"Preço promocional deve ser menor",""),IF(AND(OR($B85="Produto simples",$B85="Variação"),$AD85&lt;&gt;"",$U85&lt;&gt;"",$AD85&lt;=$U85),"Preço considerado não supera o custo",""),IF(AND(OR($B85="Produto simples",$B85="Variação"),OR($Q85&lt;=0,$R85&lt;=0,$S85&lt;=0,$T85&lt;=0)),"Peso ou dimensão ausente/inválida",""),IF(AND($B85="Variação",$F85=""),"Nome da variação obrigatório",""),IF(AND($B85="Variação",$N85="",$O85=""),"Informe cor ou tamanho",""),IF(AND($AA85&lt;&gt;"",$AB85&lt;&gt;"",$AB85&lt;$AA85),"Revisão anterior à criação",""),IF(OR($AB85="",IFERROR(TODAY()-$AB85&gt;Listas!$B$4,TRUE())),"Revisão pendente",""),IF(AND(ISNUMBER($AE85),$AE85&lt;Listas!$B$3),"Margem abaixo do limite",""),IF($AF85&lt;Listas!$B$5,"Cadastro abaixo da meta",""),IF(AND(OR($B85="Produto simples",$B85="Variação"),$Z85="Não definido"),"Canal de venda não definido","")))</f>
        <v/>
      </c>
    </row>
    <row r="86" customFormat="false" ht="21.75" hidden="false" customHeight="true" outlineLevel="0" collapsed="false">
      <c r="A86" s="17"/>
      <c r="B86" s="17"/>
      <c r="C86" s="17"/>
      <c r="D86" s="18"/>
      <c r="E86" s="18"/>
      <c r="F86" s="17"/>
      <c r="G86" s="17"/>
      <c r="H86" s="17"/>
      <c r="I86" s="17"/>
      <c r="J86" s="17"/>
      <c r="K86" s="19"/>
      <c r="L86" s="17"/>
      <c r="M86" s="18"/>
      <c r="N86" s="17"/>
      <c r="O86" s="17"/>
      <c r="P86" s="17"/>
      <c r="Q86" s="20"/>
      <c r="R86" s="20"/>
      <c r="S86" s="20"/>
      <c r="T86" s="20"/>
      <c r="U86" s="21"/>
      <c r="V86" s="21"/>
      <c r="W86" s="21"/>
      <c r="X86" s="22"/>
      <c r="Y86" s="23"/>
      <c r="Z86" s="23"/>
      <c r="AA86" s="24"/>
      <c r="AB86" s="24"/>
      <c r="AC86" s="23"/>
      <c r="AD86" s="25" t="str">
        <f aca="false">IF(COUNTA($A86:$AC86)=0,"",IF($B86="Produto pai","",IF(AND(ISNUMBER($W86),$W86&gt;0,ISNUMBER($V86),$W86&lt;$V86),$W86,IF(ISNUMBER($V86),$V86,""))))</f>
        <v/>
      </c>
      <c r="AE86" s="26" t="str">
        <f aca="false">IF(OR($AD86="",NOT(ISNUMBER($U86)),$AD86&lt;=0),"",($AD86-$U86)/$AD86)</f>
        <v/>
      </c>
      <c r="AF86" s="26" t="str">
        <f aca="false">IF(COUNTA($A86:$AC86)=0,"",(--($A86&lt;&gt;"")+--($B86&lt;&gt;"")+--($D86&lt;&gt;"")+--($E86&lt;&gt;"")+--($G86&lt;&gt;"")+--($H86&lt;&gt;"")+--($I86&lt;&gt;"")+--($J86&lt;&gt;"")+--($M86&lt;&gt;"")+--($Y86&lt;&gt;"")+--($AA86&lt;&gt;"")+--($AC86&lt;&gt;"")+IF(OR($B86="Produto simples",$B86="Variação"),--($Q86&gt;0)+--($R86&gt;0)+--($S86&gt;0)+--($T86&gt;0)+--($U86&gt;0)+--($V86&gt;0)+--($Z86&lt;&gt;""),0)+IF($B86="Variação",--($C86&lt;&gt;"")+--($F86&lt;&gt;"")+--(OR($N86&lt;&gt;"",$O86&lt;&gt;"")),0))/(12+IF(OR($B86="Produto simples",$B86="Variação"),7,0)+IF($B86="Variação",3,0)))</f>
        <v/>
      </c>
      <c r="AG86" s="27" t="str">
        <f aca="true">IF(COUNTA($A86:$AC86)=0,"",_xlfn.TEXTJOIN(" | ",TRUE(),IF($A86="","SKU obrigatório",""),IF(AND($A86&lt;&gt;"",COUNTIF($A$5:$A$204,$A86)&gt;1),"SKU duplicado",""),IF($D86="","Nome obrigatório",""),IF(AND($B86="Variação",$C86=""),"SKU pai obrigatório",""),IF(AND($B86="Variação",$C86&lt;&gt;"",COUNTIFS($A$5:$A$204,$C86,$B$5:$B$204,"Produto pai")=0),"SKU pai não encontrado como Produto pai",""),IF(AND($B86&lt;&gt;"Variação",$C86&lt;&gt;""),"SKU pai indevido",""),IF(AND($K86&lt;&gt;"",COUNTIF($K$5:$K$204,$K86)&gt;1),"EAN/GTIN duplicado",""),IF(AND($K86&lt;&gt;"",NOT(AND(OR(LEN($K86)=8,LEN($K86)=12,LEN($K86)=13,LEN($K86)=14),IFERROR(ISNUMBER(1*$K86),FALSE())))),"EAN/GTIN com formato inválido",""),IF(AND($H86&lt;&gt;"",$I86&lt;&gt;"",COUNTIFS(Listas!$M$5:$M$34,$H86,Listas!$N$5:$N$34,$I86)=0),"Categoria/subcategoria incompatíveis",""),IF(AND(OR($B86="Produto simples",$B86="Variação"),$W86&lt;&gt;"",$V86&lt;&gt;"",$W86&gt;=$V86),"Preço promocional deve ser menor",""),IF(AND(OR($B86="Produto simples",$B86="Variação"),$AD86&lt;&gt;"",$U86&lt;&gt;"",$AD86&lt;=$U86),"Preço considerado não supera o custo",""),IF(AND(OR($B86="Produto simples",$B86="Variação"),OR($Q86&lt;=0,$R86&lt;=0,$S86&lt;=0,$T86&lt;=0)),"Peso ou dimensão ausente/inválida",""),IF(AND($B86="Variação",$F86=""),"Nome da variação obrigatório",""),IF(AND($B86="Variação",$N86="",$O86=""),"Informe cor ou tamanho",""),IF(AND($AA86&lt;&gt;"",$AB86&lt;&gt;"",$AB86&lt;$AA86),"Revisão anterior à criação",""),IF(OR($AB86="",IFERROR(TODAY()-$AB86&gt;Listas!$B$4,TRUE())),"Revisão pendente",""),IF(AND(ISNUMBER($AE86),$AE86&lt;Listas!$B$3),"Margem abaixo do limite",""),IF($AF86&lt;Listas!$B$5,"Cadastro abaixo da meta",""),IF(AND(OR($B86="Produto simples",$B86="Variação"),$Z86="Não definido"),"Canal de venda não definido","")))</f>
        <v/>
      </c>
    </row>
    <row r="87" customFormat="false" ht="21.75" hidden="false" customHeight="true" outlineLevel="0" collapsed="false">
      <c r="A87" s="17"/>
      <c r="B87" s="17"/>
      <c r="C87" s="17"/>
      <c r="D87" s="18"/>
      <c r="E87" s="18"/>
      <c r="F87" s="17"/>
      <c r="G87" s="17"/>
      <c r="H87" s="17"/>
      <c r="I87" s="17"/>
      <c r="J87" s="17"/>
      <c r="K87" s="19"/>
      <c r="L87" s="17"/>
      <c r="M87" s="18"/>
      <c r="N87" s="17"/>
      <c r="O87" s="17"/>
      <c r="P87" s="17"/>
      <c r="Q87" s="20"/>
      <c r="R87" s="20"/>
      <c r="S87" s="20"/>
      <c r="T87" s="20"/>
      <c r="U87" s="21"/>
      <c r="V87" s="21"/>
      <c r="W87" s="21"/>
      <c r="X87" s="22"/>
      <c r="Y87" s="23"/>
      <c r="Z87" s="23"/>
      <c r="AA87" s="24"/>
      <c r="AB87" s="24"/>
      <c r="AC87" s="23"/>
      <c r="AD87" s="25" t="str">
        <f aca="false">IF(COUNTA($A87:$AC87)=0,"",IF($B87="Produto pai","",IF(AND(ISNUMBER($W87),$W87&gt;0,ISNUMBER($V87),$W87&lt;$V87),$W87,IF(ISNUMBER($V87),$V87,""))))</f>
        <v/>
      </c>
      <c r="AE87" s="26" t="str">
        <f aca="false">IF(OR($AD87="",NOT(ISNUMBER($U87)),$AD87&lt;=0),"",($AD87-$U87)/$AD87)</f>
        <v/>
      </c>
      <c r="AF87" s="26" t="str">
        <f aca="false">IF(COUNTA($A87:$AC87)=0,"",(--($A87&lt;&gt;"")+--($B87&lt;&gt;"")+--($D87&lt;&gt;"")+--($E87&lt;&gt;"")+--($G87&lt;&gt;"")+--($H87&lt;&gt;"")+--($I87&lt;&gt;"")+--($J87&lt;&gt;"")+--($M87&lt;&gt;"")+--($Y87&lt;&gt;"")+--($AA87&lt;&gt;"")+--($AC87&lt;&gt;"")+IF(OR($B87="Produto simples",$B87="Variação"),--($Q87&gt;0)+--($R87&gt;0)+--($S87&gt;0)+--($T87&gt;0)+--($U87&gt;0)+--($V87&gt;0)+--($Z87&lt;&gt;""),0)+IF($B87="Variação",--($C87&lt;&gt;"")+--($F87&lt;&gt;"")+--(OR($N87&lt;&gt;"",$O87&lt;&gt;"")),0))/(12+IF(OR($B87="Produto simples",$B87="Variação"),7,0)+IF($B87="Variação",3,0)))</f>
        <v/>
      </c>
      <c r="AG87" s="27" t="str">
        <f aca="true">IF(COUNTA($A87:$AC87)=0,"",_xlfn.TEXTJOIN(" | ",TRUE(),IF($A87="","SKU obrigatório",""),IF(AND($A87&lt;&gt;"",COUNTIF($A$5:$A$204,$A87)&gt;1),"SKU duplicado",""),IF($D87="","Nome obrigatório",""),IF(AND($B87="Variação",$C87=""),"SKU pai obrigatório",""),IF(AND($B87="Variação",$C87&lt;&gt;"",COUNTIFS($A$5:$A$204,$C87,$B$5:$B$204,"Produto pai")=0),"SKU pai não encontrado como Produto pai",""),IF(AND($B87&lt;&gt;"Variação",$C87&lt;&gt;""),"SKU pai indevido",""),IF(AND($K87&lt;&gt;"",COUNTIF($K$5:$K$204,$K87)&gt;1),"EAN/GTIN duplicado",""),IF(AND($K87&lt;&gt;"",NOT(AND(OR(LEN($K87)=8,LEN($K87)=12,LEN($K87)=13,LEN($K87)=14),IFERROR(ISNUMBER(1*$K87),FALSE())))),"EAN/GTIN com formato inválido",""),IF(AND($H87&lt;&gt;"",$I87&lt;&gt;"",COUNTIFS(Listas!$M$5:$M$34,$H87,Listas!$N$5:$N$34,$I87)=0),"Categoria/subcategoria incompatíveis",""),IF(AND(OR($B87="Produto simples",$B87="Variação"),$W87&lt;&gt;"",$V87&lt;&gt;"",$W87&gt;=$V87),"Preço promocional deve ser menor",""),IF(AND(OR($B87="Produto simples",$B87="Variação"),$AD87&lt;&gt;"",$U87&lt;&gt;"",$AD87&lt;=$U87),"Preço considerado não supera o custo",""),IF(AND(OR($B87="Produto simples",$B87="Variação"),OR($Q87&lt;=0,$R87&lt;=0,$S87&lt;=0,$T87&lt;=0)),"Peso ou dimensão ausente/inválida",""),IF(AND($B87="Variação",$F87=""),"Nome da variação obrigatório",""),IF(AND($B87="Variação",$N87="",$O87=""),"Informe cor ou tamanho",""),IF(AND($AA87&lt;&gt;"",$AB87&lt;&gt;"",$AB87&lt;$AA87),"Revisão anterior à criação",""),IF(OR($AB87="",IFERROR(TODAY()-$AB87&gt;Listas!$B$4,TRUE())),"Revisão pendente",""),IF(AND(ISNUMBER($AE87),$AE87&lt;Listas!$B$3),"Margem abaixo do limite",""),IF($AF87&lt;Listas!$B$5,"Cadastro abaixo da meta",""),IF(AND(OR($B87="Produto simples",$B87="Variação"),$Z87="Não definido"),"Canal de venda não definido","")))</f>
        <v/>
      </c>
    </row>
    <row r="88" customFormat="false" ht="21.75" hidden="false" customHeight="true" outlineLevel="0" collapsed="false">
      <c r="A88" s="17"/>
      <c r="B88" s="17"/>
      <c r="C88" s="17"/>
      <c r="D88" s="18"/>
      <c r="E88" s="18"/>
      <c r="F88" s="17"/>
      <c r="G88" s="17"/>
      <c r="H88" s="17"/>
      <c r="I88" s="17"/>
      <c r="J88" s="17"/>
      <c r="K88" s="19"/>
      <c r="L88" s="17"/>
      <c r="M88" s="18"/>
      <c r="N88" s="17"/>
      <c r="O88" s="17"/>
      <c r="P88" s="17"/>
      <c r="Q88" s="20"/>
      <c r="R88" s="20"/>
      <c r="S88" s="20"/>
      <c r="T88" s="20"/>
      <c r="U88" s="21"/>
      <c r="V88" s="21"/>
      <c r="W88" s="21"/>
      <c r="X88" s="22"/>
      <c r="Y88" s="23"/>
      <c r="Z88" s="23"/>
      <c r="AA88" s="24"/>
      <c r="AB88" s="24"/>
      <c r="AC88" s="23"/>
      <c r="AD88" s="25" t="str">
        <f aca="false">IF(COUNTA($A88:$AC88)=0,"",IF($B88="Produto pai","",IF(AND(ISNUMBER($W88),$W88&gt;0,ISNUMBER($V88),$W88&lt;$V88),$W88,IF(ISNUMBER($V88),$V88,""))))</f>
        <v/>
      </c>
      <c r="AE88" s="26" t="str">
        <f aca="false">IF(OR($AD88="",NOT(ISNUMBER($U88)),$AD88&lt;=0),"",($AD88-$U88)/$AD88)</f>
        <v/>
      </c>
      <c r="AF88" s="26" t="str">
        <f aca="false">IF(COUNTA($A88:$AC88)=0,"",(--($A88&lt;&gt;"")+--($B88&lt;&gt;"")+--($D88&lt;&gt;"")+--($E88&lt;&gt;"")+--($G88&lt;&gt;"")+--($H88&lt;&gt;"")+--($I88&lt;&gt;"")+--($J88&lt;&gt;"")+--($M88&lt;&gt;"")+--($Y88&lt;&gt;"")+--($AA88&lt;&gt;"")+--($AC88&lt;&gt;"")+IF(OR($B88="Produto simples",$B88="Variação"),--($Q88&gt;0)+--($R88&gt;0)+--($S88&gt;0)+--($T88&gt;0)+--($U88&gt;0)+--($V88&gt;0)+--($Z88&lt;&gt;""),0)+IF($B88="Variação",--($C88&lt;&gt;"")+--($F88&lt;&gt;"")+--(OR($N88&lt;&gt;"",$O88&lt;&gt;"")),0))/(12+IF(OR($B88="Produto simples",$B88="Variação"),7,0)+IF($B88="Variação",3,0)))</f>
        <v/>
      </c>
      <c r="AG88" s="27" t="str">
        <f aca="true">IF(COUNTA($A88:$AC88)=0,"",_xlfn.TEXTJOIN(" | ",TRUE(),IF($A88="","SKU obrigatório",""),IF(AND($A88&lt;&gt;"",COUNTIF($A$5:$A$204,$A88)&gt;1),"SKU duplicado",""),IF($D88="","Nome obrigatório",""),IF(AND($B88="Variação",$C88=""),"SKU pai obrigatório",""),IF(AND($B88="Variação",$C88&lt;&gt;"",COUNTIFS($A$5:$A$204,$C88,$B$5:$B$204,"Produto pai")=0),"SKU pai não encontrado como Produto pai",""),IF(AND($B88&lt;&gt;"Variação",$C88&lt;&gt;""),"SKU pai indevido",""),IF(AND($K88&lt;&gt;"",COUNTIF($K$5:$K$204,$K88)&gt;1),"EAN/GTIN duplicado",""),IF(AND($K88&lt;&gt;"",NOT(AND(OR(LEN($K88)=8,LEN($K88)=12,LEN($K88)=13,LEN($K88)=14),IFERROR(ISNUMBER(1*$K88),FALSE())))),"EAN/GTIN com formato inválido",""),IF(AND($H88&lt;&gt;"",$I88&lt;&gt;"",COUNTIFS(Listas!$M$5:$M$34,$H88,Listas!$N$5:$N$34,$I88)=0),"Categoria/subcategoria incompatíveis",""),IF(AND(OR($B88="Produto simples",$B88="Variação"),$W88&lt;&gt;"",$V88&lt;&gt;"",$W88&gt;=$V88),"Preço promocional deve ser menor",""),IF(AND(OR($B88="Produto simples",$B88="Variação"),$AD88&lt;&gt;"",$U88&lt;&gt;"",$AD88&lt;=$U88),"Preço considerado não supera o custo",""),IF(AND(OR($B88="Produto simples",$B88="Variação"),OR($Q88&lt;=0,$R88&lt;=0,$S88&lt;=0,$T88&lt;=0)),"Peso ou dimensão ausente/inválida",""),IF(AND($B88="Variação",$F88=""),"Nome da variação obrigatório",""),IF(AND($B88="Variação",$N88="",$O88=""),"Informe cor ou tamanho",""),IF(AND($AA88&lt;&gt;"",$AB88&lt;&gt;"",$AB88&lt;$AA88),"Revisão anterior à criação",""),IF(OR($AB88="",IFERROR(TODAY()-$AB88&gt;Listas!$B$4,TRUE())),"Revisão pendente",""),IF(AND(ISNUMBER($AE88),$AE88&lt;Listas!$B$3),"Margem abaixo do limite",""),IF($AF88&lt;Listas!$B$5,"Cadastro abaixo da meta",""),IF(AND(OR($B88="Produto simples",$B88="Variação"),$Z88="Não definido"),"Canal de venda não definido","")))</f>
        <v/>
      </c>
    </row>
    <row r="89" customFormat="false" ht="21.75" hidden="false" customHeight="true" outlineLevel="0" collapsed="false">
      <c r="A89" s="17"/>
      <c r="B89" s="17"/>
      <c r="C89" s="17"/>
      <c r="D89" s="18"/>
      <c r="E89" s="18"/>
      <c r="F89" s="17"/>
      <c r="G89" s="17"/>
      <c r="H89" s="17"/>
      <c r="I89" s="17"/>
      <c r="J89" s="17"/>
      <c r="K89" s="19"/>
      <c r="L89" s="17"/>
      <c r="M89" s="18"/>
      <c r="N89" s="17"/>
      <c r="O89" s="17"/>
      <c r="P89" s="17"/>
      <c r="Q89" s="20"/>
      <c r="R89" s="20"/>
      <c r="S89" s="20"/>
      <c r="T89" s="20"/>
      <c r="U89" s="21"/>
      <c r="V89" s="21"/>
      <c r="W89" s="21"/>
      <c r="X89" s="22"/>
      <c r="Y89" s="23"/>
      <c r="Z89" s="23"/>
      <c r="AA89" s="24"/>
      <c r="AB89" s="24"/>
      <c r="AC89" s="23"/>
      <c r="AD89" s="25" t="str">
        <f aca="false">IF(COUNTA($A89:$AC89)=0,"",IF($B89="Produto pai","",IF(AND(ISNUMBER($W89),$W89&gt;0,ISNUMBER($V89),$W89&lt;$V89),$W89,IF(ISNUMBER($V89),$V89,""))))</f>
        <v/>
      </c>
      <c r="AE89" s="26" t="str">
        <f aca="false">IF(OR($AD89="",NOT(ISNUMBER($U89)),$AD89&lt;=0),"",($AD89-$U89)/$AD89)</f>
        <v/>
      </c>
      <c r="AF89" s="26" t="str">
        <f aca="false">IF(COUNTA($A89:$AC89)=0,"",(--($A89&lt;&gt;"")+--($B89&lt;&gt;"")+--($D89&lt;&gt;"")+--($E89&lt;&gt;"")+--($G89&lt;&gt;"")+--($H89&lt;&gt;"")+--($I89&lt;&gt;"")+--($J89&lt;&gt;"")+--($M89&lt;&gt;"")+--($Y89&lt;&gt;"")+--($AA89&lt;&gt;"")+--($AC89&lt;&gt;"")+IF(OR($B89="Produto simples",$B89="Variação"),--($Q89&gt;0)+--($R89&gt;0)+--($S89&gt;0)+--($T89&gt;0)+--($U89&gt;0)+--($V89&gt;0)+--($Z89&lt;&gt;""),0)+IF($B89="Variação",--($C89&lt;&gt;"")+--($F89&lt;&gt;"")+--(OR($N89&lt;&gt;"",$O89&lt;&gt;"")),0))/(12+IF(OR($B89="Produto simples",$B89="Variação"),7,0)+IF($B89="Variação",3,0)))</f>
        <v/>
      </c>
      <c r="AG89" s="27" t="str">
        <f aca="true">IF(COUNTA($A89:$AC89)=0,"",_xlfn.TEXTJOIN(" | ",TRUE(),IF($A89="","SKU obrigatório",""),IF(AND($A89&lt;&gt;"",COUNTIF($A$5:$A$204,$A89)&gt;1),"SKU duplicado",""),IF($D89="","Nome obrigatório",""),IF(AND($B89="Variação",$C89=""),"SKU pai obrigatório",""),IF(AND($B89="Variação",$C89&lt;&gt;"",COUNTIFS($A$5:$A$204,$C89,$B$5:$B$204,"Produto pai")=0),"SKU pai não encontrado como Produto pai",""),IF(AND($B89&lt;&gt;"Variação",$C89&lt;&gt;""),"SKU pai indevido",""),IF(AND($K89&lt;&gt;"",COUNTIF($K$5:$K$204,$K89)&gt;1),"EAN/GTIN duplicado",""),IF(AND($K89&lt;&gt;"",NOT(AND(OR(LEN($K89)=8,LEN($K89)=12,LEN($K89)=13,LEN($K89)=14),IFERROR(ISNUMBER(1*$K89),FALSE())))),"EAN/GTIN com formato inválido",""),IF(AND($H89&lt;&gt;"",$I89&lt;&gt;"",COUNTIFS(Listas!$M$5:$M$34,$H89,Listas!$N$5:$N$34,$I89)=0),"Categoria/subcategoria incompatíveis",""),IF(AND(OR($B89="Produto simples",$B89="Variação"),$W89&lt;&gt;"",$V89&lt;&gt;"",$W89&gt;=$V89),"Preço promocional deve ser menor",""),IF(AND(OR($B89="Produto simples",$B89="Variação"),$AD89&lt;&gt;"",$U89&lt;&gt;"",$AD89&lt;=$U89),"Preço considerado não supera o custo",""),IF(AND(OR($B89="Produto simples",$B89="Variação"),OR($Q89&lt;=0,$R89&lt;=0,$S89&lt;=0,$T89&lt;=0)),"Peso ou dimensão ausente/inválida",""),IF(AND($B89="Variação",$F89=""),"Nome da variação obrigatório",""),IF(AND($B89="Variação",$N89="",$O89=""),"Informe cor ou tamanho",""),IF(AND($AA89&lt;&gt;"",$AB89&lt;&gt;"",$AB89&lt;$AA89),"Revisão anterior à criação",""),IF(OR($AB89="",IFERROR(TODAY()-$AB89&gt;Listas!$B$4,TRUE())),"Revisão pendente",""),IF(AND(ISNUMBER($AE89),$AE89&lt;Listas!$B$3),"Margem abaixo do limite",""),IF($AF89&lt;Listas!$B$5,"Cadastro abaixo da meta",""),IF(AND(OR($B89="Produto simples",$B89="Variação"),$Z89="Não definido"),"Canal de venda não definido","")))</f>
        <v/>
      </c>
    </row>
    <row r="90" customFormat="false" ht="21.75" hidden="false" customHeight="true" outlineLevel="0" collapsed="false">
      <c r="A90" s="17"/>
      <c r="B90" s="17"/>
      <c r="C90" s="17"/>
      <c r="D90" s="18"/>
      <c r="E90" s="18"/>
      <c r="F90" s="17"/>
      <c r="G90" s="17"/>
      <c r="H90" s="17"/>
      <c r="I90" s="17"/>
      <c r="J90" s="17"/>
      <c r="K90" s="19"/>
      <c r="L90" s="17"/>
      <c r="M90" s="18"/>
      <c r="N90" s="17"/>
      <c r="O90" s="17"/>
      <c r="P90" s="17"/>
      <c r="Q90" s="20"/>
      <c r="R90" s="20"/>
      <c r="S90" s="20"/>
      <c r="T90" s="20"/>
      <c r="U90" s="21"/>
      <c r="V90" s="21"/>
      <c r="W90" s="21"/>
      <c r="X90" s="22"/>
      <c r="Y90" s="23"/>
      <c r="Z90" s="23"/>
      <c r="AA90" s="24"/>
      <c r="AB90" s="24"/>
      <c r="AC90" s="23"/>
      <c r="AD90" s="25" t="str">
        <f aca="false">IF(COUNTA($A90:$AC90)=0,"",IF($B90="Produto pai","",IF(AND(ISNUMBER($W90),$W90&gt;0,ISNUMBER($V90),$W90&lt;$V90),$W90,IF(ISNUMBER($V90),$V90,""))))</f>
        <v/>
      </c>
      <c r="AE90" s="26" t="str">
        <f aca="false">IF(OR($AD90="",NOT(ISNUMBER($U90)),$AD90&lt;=0),"",($AD90-$U90)/$AD90)</f>
        <v/>
      </c>
      <c r="AF90" s="26" t="str">
        <f aca="false">IF(COUNTA($A90:$AC90)=0,"",(--($A90&lt;&gt;"")+--($B90&lt;&gt;"")+--($D90&lt;&gt;"")+--($E90&lt;&gt;"")+--($G90&lt;&gt;"")+--($H90&lt;&gt;"")+--($I90&lt;&gt;"")+--($J90&lt;&gt;"")+--($M90&lt;&gt;"")+--($Y90&lt;&gt;"")+--($AA90&lt;&gt;"")+--($AC90&lt;&gt;"")+IF(OR($B90="Produto simples",$B90="Variação"),--($Q90&gt;0)+--($R90&gt;0)+--($S90&gt;0)+--($T90&gt;0)+--($U90&gt;0)+--($V90&gt;0)+--($Z90&lt;&gt;""),0)+IF($B90="Variação",--($C90&lt;&gt;"")+--($F90&lt;&gt;"")+--(OR($N90&lt;&gt;"",$O90&lt;&gt;"")),0))/(12+IF(OR($B90="Produto simples",$B90="Variação"),7,0)+IF($B90="Variação",3,0)))</f>
        <v/>
      </c>
      <c r="AG90" s="27" t="str">
        <f aca="true">IF(COUNTA($A90:$AC90)=0,"",_xlfn.TEXTJOIN(" | ",TRUE(),IF($A90="","SKU obrigatório",""),IF(AND($A90&lt;&gt;"",COUNTIF($A$5:$A$204,$A90)&gt;1),"SKU duplicado",""),IF($D90="","Nome obrigatório",""),IF(AND($B90="Variação",$C90=""),"SKU pai obrigatório",""),IF(AND($B90="Variação",$C90&lt;&gt;"",COUNTIFS($A$5:$A$204,$C90,$B$5:$B$204,"Produto pai")=0),"SKU pai não encontrado como Produto pai",""),IF(AND($B90&lt;&gt;"Variação",$C90&lt;&gt;""),"SKU pai indevido",""),IF(AND($K90&lt;&gt;"",COUNTIF($K$5:$K$204,$K90)&gt;1),"EAN/GTIN duplicado",""),IF(AND($K90&lt;&gt;"",NOT(AND(OR(LEN($K90)=8,LEN($K90)=12,LEN($K90)=13,LEN($K90)=14),IFERROR(ISNUMBER(1*$K90),FALSE())))),"EAN/GTIN com formato inválido",""),IF(AND($H90&lt;&gt;"",$I90&lt;&gt;"",COUNTIFS(Listas!$M$5:$M$34,$H90,Listas!$N$5:$N$34,$I90)=0),"Categoria/subcategoria incompatíveis",""),IF(AND(OR($B90="Produto simples",$B90="Variação"),$W90&lt;&gt;"",$V90&lt;&gt;"",$W90&gt;=$V90),"Preço promocional deve ser menor",""),IF(AND(OR($B90="Produto simples",$B90="Variação"),$AD90&lt;&gt;"",$U90&lt;&gt;"",$AD90&lt;=$U90),"Preço considerado não supera o custo",""),IF(AND(OR($B90="Produto simples",$B90="Variação"),OR($Q90&lt;=0,$R90&lt;=0,$S90&lt;=0,$T90&lt;=0)),"Peso ou dimensão ausente/inválida",""),IF(AND($B90="Variação",$F90=""),"Nome da variação obrigatório",""),IF(AND($B90="Variação",$N90="",$O90=""),"Informe cor ou tamanho",""),IF(AND($AA90&lt;&gt;"",$AB90&lt;&gt;"",$AB90&lt;$AA90),"Revisão anterior à criação",""),IF(OR($AB90="",IFERROR(TODAY()-$AB90&gt;Listas!$B$4,TRUE())),"Revisão pendente",""),IF(AND(ISNUMBER($AE90),$AE90&lt;Listas!$B$3),"Margem abaixo do limite",""),IF($AF90&lt;Listas!$B$5,"Cadastro abaixo da meta",""),IF(AND(OR($B90="Produto simples",$B90="Variação"),$Z90="Não definido"),"Canal de venda não definido","")))</f>
        <v/>
      </c>
    </row>
    <row r="91" customFormat="false" ht="21.75" hidden="false" customHeight="true" outlineLevel="0" collapsed="false">
      <c r="A91" s="17"/>
      <c r="B91" s="17"/>
      <c r="C91" s="17"/>
      <c r="D91" s="18"/>
      <c r="E91" s="18"/>
      <c r="F91" s="17"/>
      <c r="G91" s="17"/>
      <c r="H91" s="17"/>
      <c r="I91" s="17"/>
      <c r="J91" s="17"/>
      <c r="K91" s="19"/>
      <c r="L91" s="17"/>
      <c r="M91" s="18"/>
      <c r="N91" s="17"/>
      <c r="O91" s="17"/>
      <c r="P91" s="17"/>
      <c r="Q91" s="20"/>
      <c r="R91" s="20"/>
      <c r="S91" s="20"/>
      <c r="T91" s="20"/>
      <c r="U91" s="21"/>
      <c r="V91" s="21"/>
      <c r="W91" s="21"/>
      <c r="X91" s="22"/>
      <c r="Y91" s="23"/>
      <c r="Z91" s="23"/>
      <c r="AA91" s="24"/>
      <c r="AB91" s="24"/>
      <c r="AC91" s="23"/>
      <c r="AD91" s="25" t="str">
        <f aca="false">IF(COUNTA($A91:$AC91)=0,"",IF($B91="Produto pai","",IF(AND(ISNUMBER($W91),$W91&gt;0,ISNUMBER($V91),$W91&lt;$V91),$W91,IF(ISNUMBER($V91),$V91,""))))</f>
        <v/>
      </c>
      <c r="AE91" s="26" t="str">
        <f aca="false">IF(OR($AD91="",NOT(ISNUMBER($U91)),$AD91&lt;=0),"",($AD91-$U91)/$AD91)</f>
        <v/>
      </c>
      <c r="AF91" s="26" t="str">
        <f aca="false">IF(COUNTA($A91:$AC91)=0,"",(--($A91&lt;&gt;"")+--($B91&lt;&gt;"")+--($D91&lt;&gt;"")+--($E91&lt;&gt;"")+--($G91&lt;&gt;"")+--($H91&lt;&gt;"")+--($I91&lt;&gt;"")+--($J91&lt;&gt;"")+--($M91&lt;&gt;"")+--($Y91&lt;&gt;"")+--($AA91&lt;&gt;"")+--($AC91&lt;&gt;"")+IF(OR($B91="Produto simples",$B91="Variação"),--($Q91&gt;0)+--($R91&gt;0)+--($S91&gt;0)+--($T91&gt;0)+--($U91&gt;0)+--($V91&gt;0)+--($Z91&lt;&gt;""),0)+IF($B91="Variação",--($C91&lt;&gt;"")+--($F91&lt;&gt;"")+--(OR($N91&lt;&gt;"",$O91&lt;&gt;"")),0))/(12+IF(OR($B91="Produto simples",$B91="Variação"),7,0)+IF($B91="Variação",3,0)))</f>
        <v/>
      </c>
      <c r="AG91" s="27" t="str">
        <f aca="true">IF(COUNTA($A91:$AC91)=0,"",_xlfn.TEXTJOIN(" | ",TRUE(),IF($A91="","SKU obrigatório",""),IF(AND($A91&lt;&gt;"",COUNTIF($A$5:$A$204,$A91)&gt;1),"SKU duplicado",""),IF($D91="","Nome obrigatório",""),IF(AND($B91="Variação",$C91=""),"SKU pai obrigatório",""),IF(AND($B91="Variação",$C91&lt;&gt;"",COUNTIFS($A$5:$A$204,$C91,$B$5:$B$204,"Produto pai")=0),"SKU pai não encontrado como Produto pai",""),IF(AND($B91&lt;&gt;"Variação",$C91&lt;&gt;""),"SKU pai indevido",""),IF(AND($K91&lt;&gt;"",COUNTIF($K$5:$K$204,$K91)&gt;1),"EAN/GTIN duplicado",""),IF(AND($K91&lt;&gt;"",NOT(AND(OR(LEN($K91)=8,LEN($K91)=12,LEN($K91)=13,LEN($K91)=14),IFERROR(ISNUMBER(1*$K91),FALSE())))),"EAN/GTIN com formato inválido",""),IF(AND($H91&lt;&gt;"",$I91&lt;&gt;"",COUNTIFS(Listas!$M$5:$M$34,$H91,Listas!$N$5:$N$34,$I91)=0),"Categoria/subcategoria incompatíveis",""),IF(AND(OR($B91="Produto simples",$B91="Variação"),$W91&lt;&gt;"",$V91&lt;&gt;"",$W91&gt;=$V91),"Preço promocional deve ser menor",""),IF(AND(OR($B91="Produto simples",$B91="Variação"),$AD91&lt;&gt;"",$U91&lt;&gt;"",$AD91&lt;=$U91),"Preço considerado não supera o custo",""),IF(AND(OR($B91="Produto simples",$B91="Variação"),OR($Q91&lt;=0,$R91&lt;=0,$S91&lt;=0,$T91&lt;=0)),"Peso ou dimensão ausente/inválida",""),IF(AND($B91="Variação",$F91=""),"Nome da variação obrigatório",""),IF(AND($B91="Variação",$N91="",$O91=""),"Informe cor ou tamanho",""),IF(AND($AA91&lt;&gt;"",$AB91&lt;&gt;"",$AB91&lt;$AA91),"Revisão anterior à criação",""),IF(OR($AB91="",IFERROR(TODAY()-$AB91&gt;Listas!$B$4,TRUE())),"Revisão pendente",""),IF(AND(ISNUMBER($AE91),$AE91&lt;Listas!$B$3),"Margem abaixo do limite",""),IF($AF91&lt;Listas!$B$5,"Cadastro abaixo da meta",""),IF(AND(OR($B91="Produto simples",$B91="Variação"),$Z91="Não definido"),"Canal de venda não definido","")))</f>
        <v/>
      </c>
    </row>
    <row r="92" customFormat="false" ht="21.75" hidden="false" customHeight="true" outlineLevel="0" collapsed="false">
      <c r="A92" s="17"/>
      <c r="B92" s="17"/>
      <c r="C92" s="17"/>
      <c r="D92" s="18"/>
      <c r="E92" s="18"/>
      <c r="F92" s="17"/>
      <c r="G92" s="17"/>
      <c r="H92" s="17"/>
      <c r="I92" s="17"/>
      <c r="J92" s="17"/>
      <c r="K92" s="19"/>
      <c r="L92" s="17"/>
      <c r="M92" s="18"/>
      <c r="N92" s="17"/>
      <c r="O92" s="17"/>
      <c r="P92" s="17"/>
      <c r="Q92" s="20"/>
      <c r="R92" s="20"/>
      <c r="S92" s="20"/>
      <c r="T92" s="20"/>
      <c r="U92" s="21"/>
      <c r="V92" s="21"/>
      <c r="W92" s="21"/>
      <c r="X92" s="22"/>
      <c r="Y92" s="23"/>
      <c r="Z92" s="23"/>
      <c r="AA92" s="24"/>
      <c r="AB92" s="24"/>
      <c r="AC92" s="23"/>
      <c r="AD92" s="25" t="str">
        <f aca="false">IF(COUNTA($A92:$AC92)=0,"",IF($B92="Produto pai","",IF(AND(ISNUMBER($W92),$W92&gt;0,ISNUMBER($V92),$W92&lt;$V92),$W92,IF(ISNUMBER($V92),$V92,""))))</f>
        <v/>
      </c>
      <c r="AE92" s="26" t="str">
        <f aca="false">IF(OR($AD92="",NOT(ISNUMBER($U92)),$AD92&lt;=0),"",($AD92-$U92)/$AD92)</f>
        <v/>
      </c>
      <c r="AF92" s="26" t="str">
        <f aca="false">IF(COUNTA($A92:$AC92)=0,"",(--($A92&lt;&gt;"")+--($B92&lt;&gt;"")+--($D92&lt;&gt;"")+--($E92&lt;&gt;"")+--($G92&lt;&gt;"")+--($H92&lt;&gt;"")+--($I92&lt;&gt;"")+--($J92&lt;&gt;"")+--($M92&lt;&gt;"")+--($Y92&lt;&gt;"")+--($AA92&lt;&gt;"")+--($AC92&lt;&gt;"")+IF(OR($B92="Produto simples",$B92="Variação"),--($Q92&gt;0)+--($R92&gt;0)+--($S92&gt;0)+--($T92&gt;0)+--($U92&gt;0)+--($V92&gt;0)+--($Z92&lt;&gt;""),0)+IF($B92="Variação",--($C92&lt;&gt;"")+--($F92&lt;&gt;"")+--(OR($N92&lt;&gt;"",$O92&lt;&gt;"")),0))/(12+IF(OR($B92="Produto simples",$B92="Variação"),7,0)+IF($B92="Variação",3,0)))</f>
        <v/>
      </c>
      <c r="AG92" s="27" t="str">
        <f aca="true">IF(COUNTA($A92:$AC92)=0,"",_xlfn.TEXTJOIN(" | ",TRUE(),IF($A92="","SKU obrigatório",""),IF(AND($A92&lt;&gt;"",COUNTIF($A$5:$A$204,$A92)&gt;1),"SKU duplicado",""),IF($D92="","Nome obrigatório",""),IF(AND($B92="Variação",$C92=""),"SKU pai obrigatório",""),IF(AND($B92="Variação",$C92&lt;&gt;"",COUNTIFS($A$5:$A$204,$C92,$B$5:$B$204,"Produto pai")=0),"SKU pai não encontrado como Produto pai",""),IF(AND($B92&lt;&gt;"Variação",$C92&lt;&gt;""),"SKU pai indevido",""),IF(AND($K92&lt;&gt;"",COUNTIF($K$5:$K$204,$K92)&gt;1),"EAN/GTIN duplicado",""),IF(AND($K92&lt;&gt;"",NOT(AND(OR(LEN($K92)=8,LEN($K92)=12,LEN($K92)=13,LEN($K92)=14),IFERROR(ISNUMBER(1*$K92),FALSE())))),"EAN/GTIN com formato inválido",""),IF(AND($H92&lt;&gt;"",$I92&lt;&gt;"",COUNTIFS(Listas!$M$5:$M$34,$H92,Listas!$N$5:$N$34,$I92)=0),"Categoria/subcategoria incompatíveis",""),IF(AND(OR($B92="Produto simples",$B92="Variação"),$W92&lt;&gt;"",$V92&lt;&gt;"",$W92&gt;=$V92),"Preço promocional deve ser menor",""),IF(AND(OR($B92="Produto simples",$B92="Variação"),$AD92&lt;&gt;"",$U92&lt;&gt;"",$AD92&lt;=$U92),"Preço considerado não supera o custo",""),IF(AND(OR($B92="Produto simples",$B92="Variação"),OR($Q92&lt;=0,$R92&lt;=0,$S92&lt;=0,$T92&lt;=0)),"Peso ou dimensão ausente/inválida",""),IF(AND($B92="Variação",$F92=""),"Nome da variação obrigatório",""),IF(AND($B92="Variação",$N92="",$O92=""),"Informe cor ou tamanho",""),IF(AND($AA92&lt;&gt;"",$AB92&lt;&gt;"",$AB92&lt;$AA92),"Revisão anterior à criação",""),IF(OR($AB92="",IFERROR(TODAY()-$AB92&gt;Listas!$B$4,TRUE())),"Revisão pendente",""),IF(AND(ISNUMBER($AE92),$AE92&lt;Listas!$B$3),"Margem abaixo do limite",""),IF($AF92&lt;Listas!$B$5,"Cadastro abaixo da meta",""),IF(AND(OR($B92="Produto simples",$B92="Variação"),$Z92="Não definido"),"Canal de venda não definido","")))</f>
        <v/>
      </c>
    </row>
    <row r="93" customFormat="false" ht="21.75" hidden="false" customHeight="true" outlineLevel="0" collapsed="false">
      <c r="A93" s="17"/>
      <c r="B93" s="17"/>
      <c r="C93" s="17"/>
      <c r="D93" s="18"/>
      <c r="E93" s="18"/>
      <c r="F93" s="17"/>
      <c r="G93" s="17"/>
      <c r="H93" s="17"/>
      <c r="I93" s="17"/>
      <c r="J93" s="17"/>
      <c r="K93" s="19"/>
      <c r="L93" s="17"/>
      <c r="M93" s="18"/>
      <c r="N93" s="17"/>
      <c r="O93" s="17"/>
      <c r="P93" s="17"/>
      <c r="Q93" s="20"/>
      <c r="R93" s="20"/>
      <c r="S93" s="20"/>
      <c r="T93" s="20"/>
      <c r="U93" s="21"/>
      <c r="V93" s="21"/>
      <c r="W93" s="21"/>
      <c r="X93" s="22"/>
      <c r="Y93" s="23"/>
      <c r="Z93" s="23"/>
      <c r="AA93" s="24"/>
      <c r="AB93" s="24"/>
      <c r="AC93" s="23"/>
      <c r="AD93" s="25" t="str">
        <f aca="false">IF(COUNTA($A93:$AC93)=0,"",IF($B93="Produto pai","",IF(AND(ISNUMBER($W93),$W93&gt;0,ISNUMBER($V93),$W93&lt;$V93),$W93,IF(ISNUMBER($V93),$V93,""))))</f>
        <v/>
      </c>
      <c r="AE93" s="26" t="str">
        <f aca="false">IF(OR($AD93="",NOT(ISNUMBER($U93)),$AD93&lt;=0),"",($AD93-$U93)/$AD93)</f>
        <v/>
      </c>
      <c r="AF93" s="26" t="str">
        <f aca="false">IF(COUNTA($A93:$AC93)=0,"",(--($A93&lt;&gt;"")+--($B93&lt;&gt;"")+--($D93&lt;&gt;"")+--($E93&lt;&gt;"")+--($G93&lt;&gt;"")+--($H93&lt;&gt;"")+--($I93&lt;&gt;"")+--($J93&lt;&gt;"")+--($M93&lt;&gt;"")+--($Y93&lt;&gt;"")+--($AA93&lt;&gt;"")+--($AC93&lt;&gt;"")+IF(OR($B93="Produto simples",$B93="Variação"),--($Q93&gt;0)+--($R93&gt;0)+--($S93&gt;0)+--($T93&gt;0)+--($U93&gt;0)+--($V93&gt;0)+--($Z93&lt;&gt;""),0)+IF($B93="Variação",--($C93&lt;&gt;"")+--($F93&lt;&gt;"")+--(OR($N93&lt;&gt;"",$O93&lt;&gt;"")),0))/(12+IF(OR($B93="Produto simples",$B93="Variação"),7,0)+IF($B93="Variação",3,0)))</f>
        <v/>
      </c>
      <c r="AG93" s="27" t="str">
        <f aca="true">IF(COUNTA($A93:$AC93)=0,"",_xlfn.TEXTJOIN(" | ",TRUE(),IF($A93="","SKU obrigatório",""),IF(AND($A93&lt;&gt;"",COUNTIF($A$5:$A$204,$A93)&gt;1),"SKU duplicado",""),IF($D93="","Nome obrigatório",""),IF(AND($B93="Variação",$C93=""),"SKU pai obrigatório",""),IF(AND($B93="Variação",$C93&lt;&gt;"",COUNTIFS($A$5:$A$204,$C93,$B$5:$B$204,"Produto pai")=0),"SKU pai não encontrado como Produto pai",""),IF(AND($B93&lt;&gt;"Variação",$C93&lt;&gt;""),"SKU pai indevido",""),IF(AND($K93&lt;&gt;"",COUNTIF($K$5:$K$204,$K93)&gt;1),"EAN/GTIN duplicado",""),IF(AND($K93&lt;&gt;"",NOT(AND(OR(LEN($K93)=8,LEN($K93)=12,LEN($K93)=13,LEN($K93)=14),IFERROR(ISNUMBER(1*$K93),FALSE())))),"EAN/GTIN com formato inválido",""),IF(AND($H93&lt;&gt;"",$I93&lt;&gt;"",COUNTIFS(Listas!$M$5:$M$34,$H93,Listas!$N$5:$N$34,$I93)=0),"Categoria/subcategoria incompatíveis",""),IF(AND(OR($B93="Produto simples",$B93="Variação"),$W93&lt;&gt;"",$V93&lt;&gt;"",$W93&gt;=$V93),"Preço promocional deve ser menor",""),IF(AND(OR($B93="Produto simples",$B93="Variação"),$AD93&lt;&gt;"",$U93&lt;&gt;"",$AD93&lt;=$U93),"Preço considerado não supera o custo",""),IF(AND(OR($B93="Produto simples",$B93="Variação"),OR($Q93&lt;=0,$R93&lt;=0,$S93&lt;=0,$T93&lt;=0)),"Peso ou dimensão ausente/inválida",""),IF(AND($B93="Variação",$F93=""),"Nome da variação obrigatório",""),IF(AND($B93="Variação",$N93="",$O93=""),"Informe cor ou tamanho",""),IF(AND($AA93&lt;&gt;"",$AB93&lt;&gt;"",$AB93&lt;$AA93),"Revisão anterior à criação",""),IF(OR($AB93="",IFERROR(TODAY()-$AB93&gt;Listas!$B$4,TRUE())),"Revisão pendente",""),IF(AND(ISNUMBER($AE93),$AE93&lt;Listas!$B$3),"Margem abaixo do limite",""),IF($AF93&lt;Listas!$B$5,"Cadastro abaixo da meta",""),IF(AND(OR($B93="Produto simples",$B93="Variação"),$Z93="Não definido"),"Canal de venda não definido","")))</f>
        <v/>
      </c>
    </row>
    <row r="94" customFormat="false" ht="21.75" hidden="false" customHeight="true" outlineLevel="0" collapsed="false">
      <c r="A94" s="17"/>
      <c r="B94" s="17"/>
      <c r="C94" s="17"/>
      <c r="D94" s="18"/>
      <c r="E94" s="18"/>
      <c r="F94" s="17"/>
      <c r="G94" s="17"/>
      <c r="H94" s="17"/>
      <c r="I94" s="17"/>
      <c r="J94" s="17"/>
      <c r="K94" s="19"/>
      <c r="L94" s="17"/>
      <c r="M94" s="18"/>
      <c r="N94" s="17"/>
      <c r="O94" s="17"/>
      <c r="P94" s="17"/>
      <c r="Q94" s="20"/>
      <c r="R94" s="20"/>
      <c r="S94" s="20"/>
      <c r="T94" s="20"/>
      <c r="U94" s="21"/>
      <c r="V94" s="21"/>
      <c r="W94" s="21"/>
      <c r="X94" s="22"/>
      <c r="Y94" s="23"/>
      <c r="Z94" s="23"/>
      <c r="AA94" s="24"/>
      <c r="AB94" s="24"/>
      <c r="AC94" s="23"/>
      <c r="AD94" s="25" t="str">
        <f aca="false">IF(COUNTA($A94:$AC94)=0,"",IF($B94="Produto pai","",IF(AND(ISNUMBER($W94),$W94&gt;0,ISNUMBER($V94),$W94&lt;$V94),$W94,IF(ISNUMBER($V94),$V94,""))))</f>
        <v/>
      </c>
      <c r="AE94" s="26" t="str">
        <f aca="false">IF(OR($AD94="",NOT(ISNUMBER($U94)),$AD94&lt;=0),"",($AD94-$U94)/$AD94)</f>
        <v/>
      </c>
      <c r="AF94" s="26" t="str">
        <f aca="false">IF(COUNTA($A94:$AC94)=0,"",(--($A94&lt;&gt;"")+--($B94&lt;&gt;"")+--($D94&lt;&gt;"")+--($E94&lt;&gt;"")+--($G94&lt;&gt;"")+--($H94&lt;&gt;"")+--($I94&lt;&gt;"")+--($J94&lt;&gt;"")+--($M94&lt;&gt;"")+--($Y94&lt;&gt;"")+--($AA94&lt;&gt;"")+--($AC94&lt;&gt;"")+IF(OR($B94="Produto simples",$B94="Variação"),--($Q94&gt;0)+--($R94&gt;0)+--($S94&gt;0)+--($T94&gt;0)+--($U94&gt;0)+--($V94&gt;0)+--($Z94&lt;&gt;""),0)+IF($B94="Variação",--($C94&lt;&gt;"")+--($F94&lt;&gt;"")+--(OR($N94&lt;&gt;"",$O94&lt;&gt;"")),0))/(12+IF(OR($B94="Produto simples",$B94="Variação"),7,0)+IF($B94="Variação",3,0)))</f>
        <v/>
      </c>
      <c r="AG94" s="27" t="str">
        <f aca="true">IF(COUNTA($A94:$AC94)=0,"",_xlfn.TEXTJOIN(" | ",TRUE(),IF($A94="","SKU obrigatório",""),IF(AND($A94&lt;&gt;"",COUNTIF($A$5:$A$204,$A94)&gt;1),"SKU duplicado",""),IF($D94="","Nome obrigatório",""),IF(AND($B94="Variação",$C94=""),"SKU pai obrigatório",""),IF(AND($B94="Variação",$C94&lt;&gt;"",COUNTIFS($A$5:$A$204,$C94,$B$5:$B$204,"Produto pai")=0),"SKU pai não encontrado como Produto pai",""),IF(AND($B94&lt;&gt;"Variação",$C94&lt;&gt;""),"SKU pai indevido",""),IF(AND($K94&lt;&gt;"",COUNTIF($K$5:$K$204,$K94)&gt;1),"EAN/GTIN duplicado",""),IF(AND($K94&lt;&gt;"",NOT(AND(OR(LEN($K94)=8,LEN($K94)=12,LEN($K94)=13,LEN($K94)=14),IFERROR(ISNUMBER(1*$K94),FALSE())))),"EAN/GTIN com formato inválido",""),IF(AND($H94&lt;&gt;"",$I94&lt;&gt;"",COUNTIFS(Listas!$M$5:$M$34,$H94,Listas!$N$5:$N$34,$I94)=0),"Categoria/subcategoria incompatíveis",""),IF(AND(OR($B94="Produto simples",$B94="Variação"),$W94&lt;&gt;"",$V94&lt;&gt;"",$W94&gt;=$V94),"Preço promocional deve ser menor",""),IF(AND(OR($B94="Produto simples",$B94="Variação"),$AD94&lt;&gt;"",$U94&lt;&gt;"",$AD94&lt;=$U94),"Preço considerado não supera o custo",""),IF(AND(OR($B94="Produto simples",$B94="Variação"),OR($Q94&lt;=0,$R94&lt;=0,$S94&lt;=0,$T94&lt;=0)),"Peso ou dimensão ausente/inválida",""),IF(AND($B94="Variação",$F94=""),"Nome da variação obrigatório",""),IF(AND($B94="Variação",$N94="",$O94=""),"Informe cor ou tamanho",""),IF(AND($AA94&lt;&gt;"",$AB94&lt;&gt;"",$AB94&lt;$AA94),"Revisão anterior à criação",""),IF(OR($AB94="",IFERROR(TODAY()-$AB94&gt;Listas!$B$4,TRUE())),"Revisão pendente",""),IF(AND(ISNUMBER($AE94),$AE94&lt;Listas!$B$3),"Margem abaixo do limite",""),IF($AF94&lt;Listas!$B$5,"Cadastro abaixo da meta",""),IF(AND(OR($B94="Produto simples",$B94="Variação"),$Z94="Não definido"),"Canal de venda não definido","")))</f>
        <v/>
      </c>
    </row>
    <row r="95" customFormat="false" ht="21.75" hidden="false" customHeight="true" outlineLevel="0" collapsed="false">
      <c r="A95" s="17"/>
      <c r="B95" s="17"/>
      <c r="C95" s="17"/>
      <c r="D95" s="18"/>
      <c r="E95" s="18"/>
      <c r="F95" s="17"/>
      <c r="G95" s="17"/>
      <c r="H95" s="17"/>
      <c r="I95" s="17"/>
      <c r="J95" s="17"/>
      <c r="K95" s="19"/>
      <c r="L95" s="17"/>
      <c r="M95" s="18"/>
      <c r="N95" s="17"/>
      <c r="O95" s="17"/>
      <c r="P95" s="17"/>
      <c r="Q95" s="20"/>
      <c r="R95" s="20"/>
      <c r="S95" s="20"/>
      <c r="T95" s="20"/>
      <c r="U95" s="21"/>
      <c r="V95" s="21"/>
      <c r="W95" s="21"/>
      <c r="X95" s="22"/>
      <c r="Y95" s="23"/>
      <c r="Z95" s="23"/>
      <c r="AA95" s="24"/>
      <c r="AB95" s="24"/>
      <c r="AC95" s="23"/>
      <c r="AD95" s="25" t="str">
        <f aca="false">IF(COUNTA($A95:$AC95)=0,"",IF($B95="Produto pai","",IF(AND(ISNUMBER($W95),$W95&gt;0,ISNUMBER($V95),$W95&lt;$V95),$W95,IF(ISNUMBER($V95),$V95,""))))</f>
        <v/>
      </c>
      <c r="AE95" s="26" t="str">
        <f aca="false">IF(OR($AD95="",NOT(ISNUMBER($U95)),$AD95&lt;=0),"",($AD95-$U95)/$AD95)</f>
        <v/>
      </c>
      <c r="AF95" s="26" t="str">
        <f aca="false">IF(COUNTA($A95:$AC95)=0,"",(--($A95&lt;&gt;"")+--($B95&lt;&gt;"")+--($D95&lt;&gt;"")+--($E95&lt;&gt;"")+--($G95&lt;&gt;"")+--($H95&lt;&gt;"")+--($I95&lt;&gt;"")+--($J95&lt;&gt;"")+--($M95&lt;&gt;"")+--($Y95&lt;&gt;"")+--($AA95&lt;&gt;"")+--($AC95&lt;&gt;"")+IF(OR($B95="Produto simples",$B95="Variação"),--($Q95&gt;0)+--($R95&gt;0)+--($S95&gt;0)+--($T95&gt;0)+--($U95&gt;0)+--($V95&gt;0)+--($Z95&lt;&gt;""),0)+IF($B95="Variação",--($C95&lt;&gt;"")+--($F95&lt;&gt;"")+--(OR($N95&lt;&gt;"",$O95&lt;&gt;"")),0))/(12+IF(OR($B95="Produto simples",$B95="Variação"),7,0)+IF($B95="Variação",3,0)))</f>
        <v/>
      </c>
      <c r="AG95" s="27" t="str">
        <f aca="true">IF(COUNTA($A95:$AC95)=0,"",_xlfn.TEXTJOIN(" | ",TRUE(),IF($A95="","SKU obrigatório",""),IF(AND($A95&lt;&gt;"",COUNTIF($A$5:$A$204,$A95)&gt;1),"SKU duplicado",""),IF($D95="","Nome obrigatório",""),IF(AND($B95="Variação",$C95=""),"SKU pai obrigatório",""),IF(AND($B95="Variação",$C95&lt;&gt;"",COUNTIFS($A$5:$A$204,$C95,$B$5:$B$204,"Produto pai")=0),"SKU pai não encontrado como Produto pai",""),IF(AND($B95&lt;&gt;"Variação",$C95&lt;&gt;""),"SKU pai indevido",""),IF(AND($K95&lt;&gt;"",COUNTIF($K$5:$K$204,$K95)&gt;1),"EAN/GTIN duplicado",""),IF(AND($K95&lt;&gt;"",NOT(AND(OR(LEN($K95)=8,LEN($K95)=12,LEN($K95)=13,LEN($K95)=14),IFERROR(ISNUMBER(1*$K95),FALSE())))),"EAN/GTIN com formato inválido",""),IF(AND($H95&lt;&gt;"",$I95&lt;&gt;"",COUNTIFS(Listas!$M$5:$M$34,$H95,Listas!$N$5:$N$34,$I95)=0),"Categoria/subcategoria incompatíveis",""),IF(AND(OR($B95="Produto simples",$B95="Variação"),$W95&lt;&gt;"",$V95&lt;&gt;"",$W95&gt;=$V95),"Preço promocional deve ser menor",""),IF(AND(OR($B95="Produto simples",$B95="Variação"),$AD95&lt;&gt;"",$U95&lt;&gt;"",$AD95&lt;=$U95),"Preço considerado não supera o custo",""),IF(AND(OR($B95="Produto simples",$B95="Variação"),OR($Q95&lt;=0,$R95&lt;=0,$S95&lt;=0,$T95&lt;=0)),"Peso ou dimensão ausente/inválida",""),IF(AND($B95="Variação",$F95=""),"Nome da variação obrigatório",""),IF(AND($B95="Variação",$N95="",$O95=""),"Informe cor ou tamanho",""),IF(AND($AA95&lt;&gt;"",$AB95&lt;&gt;"",$AB95&lt;$AA95),"Revisão anterior à criação",""),IF(OR($AB95="",IFERROR(TODAY()-$AB95&gt;Listas!$B$4,TRUE())),"Revisão pendente",""),IF(AND(ISNUMBER($AE95),$AE95&lt;Listas!$B$3),"Margem abaixo do limite",""),IF($AF95&lt;Listas!$B$5,"Cadastro abaixo da meta",""),IF(AND(OR($B95="Produto simples",$B95="Variação"),$Z95="Não definido"),"Canal de venda não definido","")))</f>
        <v/>
      </c>
    </row>
    <row r="96" customFormat="false" ht="21.75" hidden="false" customHeight="true" outlineLevel="0" collapsed="false">
      <c r="A96" s="17"/>
      <c r="B96" s="17"/>
      <c r="C96" s="17"/>
      <c r="D96" s="18"/>
      <c r="E96" s="18"/>
      <c r="F96" s="17"/>
      <c r="G96" s="17"/>
      <c r="H96" s="17"/>
      <c r="I96" s="17"/>
      <c r="J96" s="17"/>
      <c r="K96" s="19"/>
      <c r="L96" s="17"/>
      <c r="M96" s="18"/>
      <c r="N96" s="17"/>
      <c r="O96" s="17"/>
      <c r="P96" s="17"/>
      <c r="Q96" s="20"/>
      <c r="R96" s="20"/>
      <c r="S96" s="20"/>
      <c r="T96" s="20"/>
      <c r="U96" s="21"/>
      <c r="V96" s="21"/>
      <c r="W96" s="21"/>
      <c r="X96" s="22"/>
      <c r="Y96" s="23"/>
      <c r="Z96" s="23"/>
      <c r="AA96" s="24"/>
      <c r="AB96" s="24"/>
      <c r="AC96" s="23"/>
      <c r="AD96" s="25" t="str">
        <f aca="false">IF(COUNTA($A96:$AC96)=0,"",IF($B96="Produto pai","",IF(AND(ISNUMBER($W96),$W96&gt;0,ISNUMBER($V96),$W96&lt;$V96),$W96,IF(ISNUMBER($V96),$V96,""))))</f>
        <v/>
      </c>
      <c r="AE96" s="26" t="str">
        <f aca="false">IF(OR($AD96="",NOT(ISNUMBER($U96)),$AD96&lt;=0),"",($AD96-$U96)/$AD96)</f>
        <v/>
      </c>
      <c r="AF96" s="26" t="str">
        <f aca="false">IF(COUNTA($A96:$AC96)=0,"",(--($A96&lt;&gt;"")+--($B96&lt;&gt;"")+--($D96&lt;&gt;"")+--($E96&lt;&gt;"")+--($G96&lt;&gt;"")+--($H96&lt;&gt;"")+--($I96&lt;&gt;"")+--($J96&lt;&gt;"")+--($M96&lt;&gt;"")+--($Y96&lt;&gt;"")+--($AA96&lt;&gt;"")+--($AC96&lt;&gt;"")+IF(OR($B96="Produto simples",$B96="Variação"),--($Q96&gt;0)+--($R96&gt;0)+--($S96&gt;0)+--($T96&gt;0)+--($U96&gt;0)+--($V96&gt;0)+--($Z96&lt;&gt;""),0)+IF($B96="Variação",--($C96&lt;&gt;"")+--($F96&lt;&gt;"")+--(OR($N96&lt;&gt;"",$O96&lt;&gt;"")),0))/(12+IF(OR($B96="Produto simples",$B96="Variação"),7,0)+IF($B96="Variação",3,0)))</f>
        <v/>
      </c>
      <c r="AG96" s="27" t="str">
        <f aca="true">IF(COUNTA($A96:$AC96)=0,"",_xlfn.TEXTJOIN(" | ",TRUE(),IF($A96="","SKU obrigatório",""),IF(AND($A96&lt;&gt;"",COUNTIF($A$5:$A$204,$A96)&gt;1),"SKU duplicado",""),IF($D96="","Nome obrigatório",""),IF(AND($B96="Variação",$C96=""),"SKU pai obrigatório",""),IF(AND($B96="Variação",$C96&lt;&gt;"",COUNTIFS($A$5:$A$204,$C96,$B$5:$B$204,"Produto pai")=0),"SKU pai não encontrado como Produto pai",""),IF(AND($B96&lt;&gt;"Variação",$C96&lt;&gt;""),"SKU pai indevido",""),IF(AND($K96&lt;&gt;"",COUNTIF($K$5:$K$204,$K96)&gt;1),"EAN/GTIN duplicado",""),IF(AND($K96&lt;&gt;"",NOT(AND(OR(LEN($K96)=8,LEN($K96)=12,LEN($K96)=13,LEN($K96)=14),IFERROR(ISNUMBER(1*$K96),FALSE())))),"EAN/GTIN com formato inválido",""),IF(AND($H96&lt;&gt;"",$I96&lt;&gt;"",COUNTIFS(Listas!$M$5:$M$34,$H96,Listas!$N$5:$N$34,$I96)=0),"Categoria/subcategoria incompatíveis",""),IF(AND(OR($B96="Produto simples",$B96="Variação"),$W96&lt;&gt;"",$V96&lt;&gt;"",$W96&gt;=$V96),"Preço promocional deve ser menor",""),IF(AND(OR($B96="Produto simples",$B96="Variação"),$AD96&lt;&gt;"",$U96&lt;&gt;"",$AD96&lt;=$U96),"Preço considerado não supera o custo",""),IF(AND(OR($B96="Produto simples",$B96="Variação"),OR($Q96&lt;=0,$R96&lt;=0,$S96&lt;=0,$T96&lt;=0)),"Peso ou dimensão ausente/inválida",""),IF(AND($B96="Variação",$F96=""),"Nome da variação obrigatório",""),IF(AND($B96="Variação",$N96="",$O96=""),"Informe cor ou tamanho",""),IF(AND($AA96&lt;&gt;"",$AB96&lt;&gt;"",$AB96&lt;$AA96),"Revisão anterior à criação",""),IF(OR($AB96="",IFERROR(TODAY()-$AB96&gt;Listas!$B$4,TRUE())),"Revisão pendente",""),IF(AND(ISNUMBER($AE96),$AE96&lt;Listas!$B$3),"Margem abaixo do limite",""),IF($AF96&lt;Listas!$B$5,"Cadastro abaixo da meta",""),IF(AND(OR($B96="Produto simples",$B96="Variação"),$Z96="Não definido"),"Canal de venda não definido","")))</f>
        <v/>
      </c>
    </row>
    <row r="97" customFormat="false" ht="21.75" hidden="false" customHeight="true" outlineLevel="0" collapsed="false">
      <c r="A97" s="17"/>
      <c r="B97" s="17"/>
      <c r="C97" s="17"/>
      <c r="D97" s="18"/>
      <c r="E97" s="18"/>
      <c r="F97" s="17"/>
      <c r="G97" s="17"/>
      <c r="H97" s="17"/>
      <c r="I97" s="17"/>
      <c r="J97" s="17"/>
      <c r="K97" s="19"/>
      <c r="L97" s="17"/>
      <c r="M97" s="18"/>
      <c r="N97" s="17"/>
      <c r="O97" s="17"/>
      <c r="P97" s="17"/>
      <c r="Q97" s="20"/>
      <c r="R97" s="20"/>
      <c r="S97" s="20"/>
      <c r="T97" s="20"/>
      <c r="U97" s="21"/>
      <c r="V97" s="21"/>
      <c r="W97" s="21"/>
      <c r="X97" s="22"/>
      <c r="Y97" s="23"/>
      <c r="Z97" s="23"/>
      <c r="AA97" s="24"/>
      <c r="AB97" s="24"/>
      <c r="AC97" s="23"/>
      <c r="AD97" s="25" t="str">
        <f aca="false">IF(COUNTA($A97:$AC97)=0,"",IF($B97="Produto pai","",IF(AND(ISNUMBER($W97),$W97&gt;0,ISNUMBER($V97),$W97&lt;$V97),$W97,IF(ISNUMBER($V97),$V97,""))))</f>
        <v/>
      </c>
      <c r="AE97" s="26" t="str">
        <f aca="false">IF(OR($AD97="",NOT(ISNUMBER($U97)),$AD97&lt;=0),"",($AD97-$U97)/$AD97)</f>
        <v/>
      </c>
      <c r="AF97" s="26" t="str">
        <f aca="false">IF(COUNTA($A97:$AC97)=0,"",(--($A97&lt;&gt;"")+--($B97&lt;&gt;"")+--($D97&lt;&gt;"")+--($E97&lt;&gt;"")+--($G97&lt;&gt;"")+--($H97&lt;&gt;"")+--($I97&lt;&gt;"")+--($J97&lt;&gt;"")+--($M97&lt;&gt;"")+--($Y97&lt;&gt;"")+--($AA97&lt;&gt;"")+--($AC97&lt;&gt;"")+IF(OR($B97="Produto simples",$B97="Variação"),--($Q97&gt;0)+--($R97&gt;0)+--($S97&gt;0)+--($T97&gt;0)+--($U97&gt;0)+--($V97&gt;0)+--($Z97&lt;&gt;""),0)+IF($B97="Variação",--($C97&lt;&gt;"")+--($F97&lt;&gt;"")+--(OR($N97&lt;&gt;"",$O97&lt;&gt;"")),0))/(12+IF(OR($B97="Produto simples",$B97="Variação"),7,0)+IF($B97="Variação",3,0)))</f>
        <v/>
      </c>
      <c r="AG97" s="27" t="str">
        <f aca="true">IF(COUNTA($A97:$AC97)=0,"",_xlfn.TEXTJOIN(" | ",TRUE(),IF($A97="","SKU obrigatório",""),IF(AND($A97&lt;&gt;"",COUNTIF($A$5:$A$204,$A97)&gt;1),"SKU duplicado",""),IF($D97="","Nome obrigatório",""),IF(AND($B97="Variação",$C97=""),"SKU pai obrigatório",""),IF(AND($B97="Variação",$C97&lt;&gt;"",COUNTIFS($A$5:$A$204,$C97,$B$5:$B$204,"Produto pai")=0),"SKU pai não encontrado como Produto pai",""),IF(AND($B97&lt;&gt;"Variação",$C97&lt;&gt;""),"SKU pai indevido",""),IF(AND($K97&lt;&gt;"",COUNTIF($K$5:$K$204,$K97)&gt;1),"EAN/GTIN duplicado",""),IF(AND($K97&lt;&gt;"",NOT(AND(OR(LEN($K97)=8,LEN($K97)=12,LEN($K97)=13,LEN($K97)=14),IFERROR(ISNUMBER(1*$K97),FALSE())))),"EAN/GTIN com formato inválido",""),IF(AND($H97&lt;&gt;"",$I97&lt;&gt;"",COUNTIFS(Listas!$M$5:$M$34,$H97,Listas!$N$5:$N$34,$I97)=0),"Categoria/subcategoria incompatíveis",""),IF(AND(OR($B97="Produto simples",$B97="Variação"),$W97&lt;&gt;"",$V97&lt;&gt;"",$W97&gt;=$V97),"Preço promocional deve ser menor",""),IF(AND(OR($B97="Produto simples",$B97="Variação"),$AD97&lt;&gt;"",$U97&lt;&gt;"",$AD97&lt;=$U97),"Preço considerado não supera o custo",""),IF(AND(OR($B97="Produto simples",$B97="Variação"),OR($Q97&lt;=0,$R97&lt;=0,$S97&lt;=0,$T97&lt;=0)),"Peso ou dimensão ausente/inválida",""),IF(AND($B97="Variação",$F97=""),"Nome da variação obrigatório",""),IF(AND($B97="Variação",$N97="",$O97=""),"Informe cor ou tamanho",""),IF(AND($AA97&lt;&gt;"",$AB97&lt;&gt;"",$AB97&lt;$AA97),"Revisão anterior à criação",""),IF(OR($AB97="",IFERROR(TODAY()-$AB97&gt;Listas!$B$4,TRUE())),"Revisão pendente",""),IF(AND(ISNUMBER($AE97),$AE97&lt;Listas!$B$3),"Margem abaixo do limite",""),IF($AF97&lt;Listas!$B$5,"Cadastro abaixo da meta",""),IF(AND(OR($B97="Produto simples",$B97="Variação"),$Z97="Não definido"),"Canal de venda não definido","")))</f>
        <v/>
      </c>
    </row>
    <row r="98" customFormat="false" ht="21.75" hidden="false" customHeight="true" outlineLevel="0" collapsed="false">
      <c r="A98" s="17"/>
      <c r="B98" s="17"/>
      <c r="C98" s="17"/>
      <c r="D98" s="18"/>
      <c r="E98" s="18"/>
      <c r="F98" s="17"/>
      <c r="G98" s="17"/>
      <c r="H98" s="17"/>
      <c r="I98" s="17"/>
      <c r="J98" s="17"/>
      <c r="K98" s="19"/>
      <c r="L98" s="17"/>
      <c r="M98" s="18"/>
      <c r="N98" s="17"/>
      <c r="O98" s="17"/>
      <c r="P98" s="17"/>
      <c r="Q98" s="20"/>
      <c r="R98" s="20"/>
      <c r="S98" s="20"/>
      <c r="T98" s="20"/>
      <c r="U98" s="21"/>
      <c r="V98" s="21"/>
      <c r="W98" s="21"/>
      <c r="X98" s="22"/>
      <c r="Y98" s="23"/>
      <c r="Z98" s="23"/>
      <c r="AA98" s="24"/>
      <c r="AB98" s="24"/>
      <c r="AC98" s="23"/>
      <c r="AD98" s="25" t="str">
        <f aca="false">IF(COUNTA($A98:$AC98)=0,"",IF($B98="Produto pai","",IF(AND(ISNUMBER($W98),$W98&gt;0,ISNUMBER($V98),$W98&lt;$V98),$W98,IF(ISNUMBER($V98),$V98,""))))</f>
        <v/>
      </c>
      <c r="AE98" s="26" t="str">
        <f aca="false">IF(OR($AD98="",NOT(ISNUMBER($U98)),$AD98&lt;=0),"",($AD98-$U98)/$AD98)</f>
        <v/>
      </c>
      <c r="AF98" s="26" t="str">
        <f aca="false">IF(COUNTA($A98:$AC98)=0,"",(--($A98&lt;&gt;"")+--($B98&lt;&gt;"")+--($D98&lt;&gt;"")+--($E98&lt;&gt;"")+--($G98&lt;&gt;"")+--($H98&lt;&gt;"")+--($I98&lt;&gt;"")+--($J98&lt;&gt;"")+--($M98&lt;&gt;"")+--($Y98&lt;&gt;"")+--($AA98&lt;&gt;"")+--($AC98&lt;&gt;"")+IF(OR($B98="Produto simples",$B98="Variação"),--($Q98&gt;0)+--($R98&gt;0)+--($S98&gt;0)+--($T98&gt;0)+--($U98&gt;0)+--($V98&gt;0)+--($Z98&lt;&gt;""),0)+IF($B98="Variação",--($C98&lt;&gt;"")+--($F98&lt;&gt;"")+--(OR($N98&lt;&gt;"",$O98&lt;&gt;"")),0))/(12+IF(OR($B98="Produto simples",$B98="Variação"),7,0)+IF($B98="Variação",3,0)))</f>
        <v/>
      </c>
      <c r="AG98" s="27" t="str">
        <f aca="true">IF(COUNTA($A98:$AC98)=0,"",_xlfn.TEXTJOIN(" | ",TRUE(),IF($A98="","SKU obrigatório",""),IF(AND($A98&lt;&gt;"",COUNTIF($A$5:$A$204,$A98)&gt;1),"SKU duplicado",""),IF($D98="","Nome obrigatório",""),IF(AND($B98="Variação",$C98=""),"SKU pai obrigatório",""),IF(AND($B98="Variação",$C98&lt;&gt;"",COUNTIFS($A$5:$A$204,$C98,$B$5:$B$204,"Produto pai")=0),"SKU pai não encontrado como Produto pai",""),IF(AND($B98&lt;&gt;"Variação",$C98&lt;&gt;""),"SKU pai indevido",""),IF(AND($K98&lt;&gt;"",COUNTIF($K$5:$K$204,$K98)&gt;1),"EAN/GTIN duplicado",""),IF(AND($K98&lt;&gt;"",NOT(AND(OR(LEN($K98)=8,LEN($K98)=12,LEN($K98)=13,LEN($K98)=14),IFERROR(ISNUMBER(1*$K98),FALSE())))),"EAN/GTIN com formato inválido",""),IF(AND($H98&lt;&gt;"",$I98&lt;&gt;"",COUNTIFS(Listas!$M$5:$M$34,$H98,Listas!$N$5:$N$34,$I98)=0),"Categoria/subcategoria incompatíveis",""),IF(AND(OR($B98="Produto simples",$B98="Variação"),$W98&lt;&gt;"",$V98&lt;&gt;"",$W98&gt;=$V98),"Preço promocional deve ser menor",""),IF(AND(OR($B98="Produto simples",$B98="Variação"),$AD98&lt;&gt;"",$U98&lt;&gt;"",$AD98&lt;=$U98),"Preço considerado não supera o custo",""),IF(AND(OR($B98="Produto simples",$B98="Variação"),OR($Q98&lt;=0,$R98&lt;=0,$S98&lt;=0,$T98&lt;=0)),"Peso ou dimensão ausente/inválida",""),IF(AND($B98="Variação",$F98=""),"Nome da variação obrigatório",""),IF(AND($B98="Variação",$N98="",$O98=""),"Informe cor ou tamanho",""),IF(AND($AA98&lt;&gt;"",$AB98&lt;&gt;"",$AB98&lt;$AA98),"Revisão anterior à criação",""),IF(OR($AB98="",IFERROR(TODAY()-$AB98&gt;Listas!$B$4,TRUE())),"Revisão pendente",""),IF(AND(ISNUMBER($AE98),$AE98&lt;Listas!$B$3),"Margem abaixo do limite",""),IF($AF98&lt;Listas!$B$5,"Cadastro abaixo da meta",""),IF(AND(OR($B98="Produto simples",$B98="Variação"),$Z98="Não definido"),"Canal de venda não definido","")))</f>
        <v/>
      </c>
    </row>
    <row r="99" customFormat="false" ht="21.75" hidden="false" customHeight="true" outlineLevel="0" collapsed="false">
      <c r="A99" s="17"/>
      <c r="B99" s="17"/>
      <c r="C99" s="17"/>
      <c r="D99" s="18"/>
      <c r="E99" s="18"/>
      <c r="F99" s="17"/>
      <c r="G99" s="17"/>
      <c r="H99" s="17"/>
      <c r="I99" s="17"/>
      <c r="J99" s="17"/>
      <c r="K99" s="19"/>
      <c r="L99" s="17"/>
      <c r="M99" s="18"/>
      <c r="N99" s="17"/>
      <c r="O99" s="17"/>
      <c r="P99" s="17"/>
      <c r="Q99" s="20"/>
      <c r="R99" s="20"/>
      <c r="S99" s="20"/>
      <c r="T99" s="20"/>
      <c r="U99" s="21"/>
      <c r="V99" s="21"/>
      <c r="W99" s="21"/>
      <c r="X99" s="22"/>
      <c r="Y99" s="23"/>
      <c r="Z99" s="23"/>
      <c r="AA99" s="24"/>
      <c r="AB99" s="24"/>
      <c r="AC99" s="23"/>
      <c r="AD99" s="25" t="str">
        <f aca="false">IF(COUNTA($A99:$AC99)=0,"",IF($B99="Produto pai","",IF(AND(ISNUMBER($W99),$W99&gt;0,ISNUMBER($V99),$W99&lt;$V99),$W99,IF(ISNUMBER($V99),$V99,""))))</f>
        <v/>
      </c>
      <c r="AE99" s="26" t="str">
        <f aca="false">IF(OR($AD99="",NOT(ISNUMBER($U99)),$AD99&lt;=0),"",($AD99-$U99)/$AD99)</f>
        <v/>
      </c>
      <c r="AF99" s="26" t="str">
        <f aca="false">IF(COUNTA($A99:$AC99)=0,"",(--($A99&lt;&gt;"")+--($B99&lt;&gt;"")+--($D99&lt;&gt;"")+--($E99&lt;&gt;"")+--($G99&lt;&gt;"")+--($H99&lt;&gt;"")+--($I99&lt;&gt;"")+--($J99&lt;&gt;"")+--($M99&lt;&gt;"")+--($Y99&lt;&gt;"")+--($AA99&lt;&gt;"")+--($AC99&lt;&gt;"")+IF(OR($B99="Produto simples",$B99="Variação"),--($Q99&gt;0)+--($R99&gt;0)+--($S99&gt;0)+--($T99&gt;0)+--($U99&gt;0)+--($V99&gt;0)+--($Z99&lt;&gt;""),0)+IF($B99="Variação",--($C99&lt;&gt;"")+--($F99&lt;&gt;"")+--(OR($N99&lt;&gt;"",$O99&lt;&gt;"")),0))/(12+IF(OR($B99="Produto simples",$B99="Variação"),7,0)+IF($B99="Variação",3,0)))</f>
        <v/>
      </c>
      <c r="AG99" s="27" t="str">
        <f aca="true">IF(COUNTA($A99:$AC99)=0,"",_xlfn.TEXTJOIN(" | ",TRUE(),IF($A99="","SKU obrigatório",""),IF(AND($A99&lt;&gt;"",COUNTIF($A$5:$A$204,$A99)&gt;1),"SKU duplicado",""),IF($D99="","Nome obrigatório",""),IF(AND($B99="Variação",$C99=""),"SKU pai obrigatório",""),IF(AND($B99="Variação",$C99&lt;&gt;"",COUNTIFS($A$5:$A$204,$C99,$B$5:$B$204,"Produto pai")=0),"SKU pai não encontrado como Produto pai",""),IF(AND($B99&lt;&gt;"Variação",$C99&lt;&gt;""),"SKU pai indevido",""),IF(AND($K99&lt;&gt;"",COUNTIF($K$5:$K$204,$K99)&gt;1),"EAN/GTIN duplicado",""),IF(AND($K99&lt;&gt;"",NOT(AND(OR(LEN($K99)=8,LEN($K99)=12,LEN($K99)=13,LEN($K99)=14),IFERROR(ISNUMBER(1*$K99),FALSE())))),"EAN/GTIN com formato inválido",""),IF(AND($H99&lt;&gt;"",$I99&lt;&gt;"",COUNTIFS(Listas!$M$5:$M$34,$H99,Listas!$N$5:$N$34,$I99)=0),"Categoria/subcategoria incompatíveis",""),IF(AND(OR($B99="Produto simples",$B99="Variação"),$W99&lt;&gt;"",$V99&lt;&gt;"",$W99&gt;=$V99),"Preço promocional deve ser menor",""),IF(AND(OR($B99="Produto simples",$B99="Variação"),$AD99&lt;&gt;"",$U99&lt;&gt;"",$AD99&lt;=$U99),"Preço considerado não supera o custo",""),IF(AND(OR($B99="Produto simples",$B99="Variação"),OR($Q99&lt;=0,$R99&lt;=0,$S99&lt;=0,$T99&lt;=0)),"Peso ou dimensão ausente/inválida",""),IF(AND($B99="Variação",$F99=""),"Nome da variação obrigatório",""),IF(AND($B99="Variação",$N99="",$O99=""),"Informe cor ou tamanho",""),IF(AND($AA99&lt;&gt;"",$AB99&lt;&gt;"",$AB99&lt;$AA99),"Revisão anterior à criação",""),IF(OR($AB99="",IFERROR(TODAY()-$AB99&gt;Listas!$B$4,TRUE())),"Revisão pendente",""),IF(AND(ISNUMBER($AE99),$AE99&lt;Listas!$B$3),"Margem abaixo do limite",""),IF($AF99&lt;Listas!$B$5,"Cadastro abaixo da meta",""),IF(AND(OR($B99="Produto simples",$B99="Variação"),$Z99="Não definido"),"Canal de venda não definido","")))</f>
        <v/>
      </c>
    </row>
    <row r="100" customFormat="false" ht="21.75" hidden="false" customHeight="true" outlineLevel="0" collapsed="false">
      <c r="A100" s="17"/>
      <c r="B100" s="17"/>
      <c r="C100" s="17"/>
      <c r="D100" s="18"/>
      <c r="E100" s="18"/>
      <c r="F100" s="17"/>
      <c r="G100" s="17"/>
      <c r="H100" s="17"/>
      <c r="I100" s="17"/>
      <c r="J100" s="17"/>
      <c r="K100" s="19"/>
      <c r="L100" s="17"/>
      <c r="M100" s="18"/>
      <c r="N100" s="17"/>
      <c r="O100" s="17"/>
      <c r="P100" s="17"/>
      <c r="Q100" s="20"/>
      <c r="R100" s="20"/>
      <c r="S100" s="20"/>
      <c r="T100" s="20"/>
      <c r="U100" s="21"/>
      <c r="V100" s="21"/>
      <c r="W100" s="21"/>
      <c r="X100" s="22"/>
      <c r="Y100" s="23"/>
      <c r="Z100" s="23"/>
      <c r="AA100" s="24"/>
      <c r="AB100" s="24"/>
      <c r="AC100" s="23"/>
      <c r="AD100" s="25" t="str">
        <f aca="false">IF(COUNTA($A100:$AC100)=0,"",IF($B100="Produto pai","",IF(AND(ISNUMBER($W100),$W100&gt;0,ISNUMBER($V100),$W100&lt;$V100),$W100,IF(ISNUMBER($V100),$V100,""))))</f>
        <v/>
      </c>
      <c r="AE100" s="26" t="str">
        <f aca="false">IF(OR($AD100="",NOT(ISNUMBER($U100)),$AD100&lt;=0),"",($AD100-$U100)/$AD100)</f>
        <v/>
      </c>
      <c r="AF100" s="26" t="str">
        <f aca="false">IF(COUNTA($A100:$AC100)=0,"",(--($A100&lt;&gt;"")+--($B100&lt;&gt;"")+--($D100&lt;&gt;"")+--($E100&lt;&gt;"")+--($G100&lt;&gt;"")+--($H100&lt;&gt;"")+--($I100&lt;&gt;"")+--($J100&lt;&gt;"")+--($M100&lt;&gt;"")+--($Y100&lt;&gt;"")+--($AA100&lt;&gt;"")+--($AC100&lt;&gt;"")+IF(OR($B100="Produto simples",$B100="Variação"),--($Q100&gt;0)+--($R100&gt;0)+--($S100&gt;0)+--($T100&gt;0)+--($U100&gt;0)+--($V100&gt;0)+--($Z100&lt;&gt;""),0)+IF($B100="Variação",--($C100&lt;&gt;"")+--($F100&lt;&gt;"")+--(OR($N100&lt;&gt;"",$O100&lt;&gt;"")),0))/(12+IF(OR($B100="Produto simples",$B100="Variação"),7,0)+IF($B100="Variação",3,0)))</f>
        <v/>
      </c>
      <c r="AG100" s="27" t="str">
        <f aca="true">IF(COUNTA($A100:$AC100)=0,"",_xlfn.TEXTJOIN(" | ",TRUE(),IF($A100="","SKU obrigatório",""),IF(AND($A100&lt;&gt;"",COUNTIF($A$5:$A$204,$A100)&gt;1),"SKU duplicado",""),IF($D100="","Nome obrigatório",""),IF(AND($B100="Variação",$C100=""),"SKU pai obrigatório",""),IF(AND($B100="Variação",$C100&lt;&gt;"",COUNTIFS($A$5:$A$204,$C100,$B$5:$B$204,"Produto pai")=0),"SKU pai não encontrado como Produto pai",""),IF(AND($B100&lt;&gt;"Variação",$C100&lt;&gt;""),"SKU pai indevido",""),IF(AND($K100&lt;&gt;"",COUNTIF($K$5:$K$204,$K100)&gt;1),"EAN/GTIN duplicado",""),IF(AND($K100&lt;&gt;"",NOT(AND(OR(LEN($K100)=8,LEN($K100)=12,LEN($K100)=13,LEN($K100)=14),IFERROR(ISNUMBER(1*$K100),FALSE())))),"EAN/GTIN com formato inválido",""),IF(AND($H100&lt;&gt;"",$I100&lt;&gt;"",COUNTIFS(Listas!$M$5:$M$34,$H100,Listas!$N$5:$N$34,$I100)=0),"Categoria/subcategoria incompatíveis",""),IF(AND(OR($B100="Produto simples",$B100="Variação"),$W100&lt;&gt;"",$V100&lt;&gt;"",$W100&gt;=$V100),"Preço promocional deve ser menor",""),IF(AND(OR($B100="Produto simples",$B100="Variação"),$AD100&lt;&gt;"",$U100&lt;&gt;"",$AD100&lt;=$U100),"Preço considerado não supera o custo",""),IF(AND(OR($B100="Produto simples",$B100="Variação"),OR($Q100&lt;=0,$R100&lt;=0,$S100&lt;=0,$T100&lt;=0)),"Peso ou dimensão ausente/inválida",""),IF(AND($B100="Variação",$F100=""),"Nome da variação obrigatório",""),IF(AND($B100="Variação",$N100="",$O100=""),"Informe cor ou tamanho",""),IF(AND($AA100&lt;&gt;"",$AB100&lt;&gt;"",$AB100&lt;$AA100),"Revisão anterior à criação",""),IF(OR($AB100="",IFERROR(TODAY()-$AB100&gt;Listas!$B$4,TRUE())),"Revisão pendente",""),IF(AND(ISNUMBER($AE100),$AE100&lt;Listas!$B$3),"Margem abaixo do limite",""),IF($AF100&lt;Listas!$B$5,"Cadastro abaixo da meta",""),IF(AND(OR($B100="Produto simples",$B100="Variação"),$Z100="Não definido"),"Canal de venda não definido","")))</f>
        <v/>
      </c>
    </row>
    <row r="101" customFormat="false" ht="21.75" hidden="false" customHeight="true" outlineLevel="0" collapsed="false">
      <c r="A101" s="17"/>
      <c r="B101" s="17"/>
      <c r="C101" s="17"/>
      <c r="D101" s="18"/>
      <c r="E101" s="18"/>
      <c r="F101" s="17"/>
      <c r="G101" s="17"/>
      <c r="H101" s="17"/>
      <c r="I101" s="17"/>
      <c r="J101" s="17"/>
      <c r="K101" s="19"/>
      <c r="L101" s="17"/>
      <c r="M101" s="18"/>
      <c r="N101" s="17"/>
      <c r="O101" s="17"/>
      <c r="P101" s="17"/>
      <c r="Q101" s="20"/>
      <c r="R101" s="20"/>
      <c r="S101" s="20"/>
      <c r="T101" s="20"/>
      <c r="U101" s="21"/>
      <c r="V101" s="21"/>
      <c r="W101" s="21"/>
      <c r="X101" s="22"/>
      <c r="Y101" s="23"/>
      <c r="Z101" s="23"/>
      <c r="AA101" s="24"/>
      <c r="AB101" s="24"/>
      <c r="AC101" s="23"/>
      <c r="AD101" s="25" t="str">
        <f aca="false">IF(COUNTA($A101:$AC101)=0,"",IF($B101="Produto pai","",IF(AND(ISNUMBER($W101),$W101&gt;0,ISNUMBER($V101),$W101&lt;$V101),$W101,IF(ISNUMBER($V101),$V101,""))))</f>
        <v/>
      </c>
      <c r="AE101" s="26" t="str">
        <f aca="false">IF(OR($AD101="",NOT(ISNUMBER($U101)),$AD101&lt;=0),"",($AD101-$U101)/$AD101)</f>
        <v/>
      </c>
      <c r="AF101" s="26" t="str">
        <f aca="false">IF(COUNTA($A101:$AC101)=0,"",(--($A101&lt;&gt;"")+--($B101&lt;&gt;"")+--($D101&lt;&gt;"")+--($E101&lt;&gt;"")+--($G101&lt;&gt;"")+--($H101&lt;&gt;"")+--($I101&lt;&gt;"")+--($J101&lt;&gt;"")+--($M101&lt;&gt;"")+--($Y101&lt;&gt;"")+--($AA101&lt;&gt;"")+--($AC101&lt;&gt;"")+IF(OR($B101="Produto simples",$B101="Variação"),--($Q101&gt;0)+--($R101&gt;0)+--($S101&gt;0)+--($T101&gt;0)+--($U101&gt;0)+--($V101&gt;0)+--($Z101&lt;&gt;""),0)+IF($B101="Variação",--($C101&lt;&gt;"")+--($F101&lt;&gt;"")+--(OR($N101&lt;&gt;"",$O101&lt;&gt;"")),0))/(12+IF(OR($B101="Produto simples",$B101="Variação"),7,0)+IF($B101="Variação",3,0)))</f>
        <v/>
      </c>
      <c r="AG101" s="27" t="str">
        <f aca="true">IF(COUNTA($A101:$AC101)=0,"",_xlfn.TEXTJOIN(" | ",TRUE(),IF($A101="","SKU obrigatório",""),IF(AND($A101&lt;&gt;"",COUNTIF($A$5:$A$204,$A101)&gt;1),"SKU duplicado",""),IF($D101="","Nome obrigatório",""),IF(AND($B101="Variação",$C101=""),"SKU pai obrigatório",""),IF(AND($B101="Variação",$C101&lt;&gt;"",COUNTIFS($A$5:$A$204,$C101,$B$5:$B$204,"Produto pai")=0),"SKU pai não encontrado como Produto pai",""),IF(AND($B101&lt;&gt;"Variação",$C101&lt;&gt;""),"SKU pai indevido",""),IF(AND($K101&lt;&gt;"",COUNTIF($K$5:$K$204,$K101)&gt;1),"EAN/GTIN duplicado",""),IF(AND($K101&lt;&gt;"",NOT(AND(OR(LEN($K101)=8,LEN($K101)=12,LEN($K101)=13,LEN($K101)=14),IFERROR(ISNUMBER(1*$K101),FALSE())))),"EAN/GTIN com formato inválido",""),IF(AND($H101&lt;&gt;"",$I101&lt;&gt;"",COUNTIFS(Listas!$M$5:$M$34,$H101,Listas!$N$5:$N$34,$I101)=0),"Categoria/subcategoria incompatíveis",""),IF(AND(OR($B101="Produto simples",$B101="Variação"),$W101&lt;&gt;"",$V101&lt;&gt;"",$W101&gt;=$V101),"Preço promocional deve ser menor",""),IF(AND(OR($B101="Produto simples",$B101="Variação"),$AD101&lt;&gt;"",$U101&lt;&gt;"",$AD101&lt;=$U101),"Preço considerado não supera o custo",""),IF(AND(OR($B101="Produto simples",$B101="Variação"),OR($Q101&lt;=0,$R101&lt;=0,$S101&lt;=0,$T101&lt;=0)),"Peso ou dimensão ausente/inválida",""),IF(AND($B101="Variação",$F101=""),"Nome da variação obrigatório",""),IF(AND($B101="Variação",$N101="",$O101=""),"Informe cor ou tamanho",""),IF(AND($AA101&lt;&gt;"",$AB101&lt;&gt;"",$AB101&lt;$AA101),"Revisão anterior à criação",""),IF(OR($AB101="",IFERROR(TODAY()-$AB101&gt;Listas!$B$4,TRUE())),"Revisão pendente",""),IF(AND(ISNUMBER($AE101),$AE101&lt;Listas!$B$3),"Margem abaixo do limite",""),IF($AF101&lt;Listas!$B$5,"Cadastro abaixo da meta",""),IF(AND(OR($B101="Produto simples",$B101="Variação"),$Z101="Não definido"),"Canal de venda não definido","")))</f>
        <v/>
      </c>
    </row>
    <row r="102" customFormat="false" ht="21.75" hidden="false" customHeight="true" outlineLevel="0" collapsed="false">
      <c r="A102" s="17"/>
      <c r="B102" s="17"/>
      <c r="C102" s="17"/>
      <c r="D102" s="18"/>
      <c r="E102" s="18"/>
      <c r="F102" s="17"/>
      <c r="G102" s="17"/>
      <c r="H102" s="17"/>
      <c r="I102" s="17"/>
      <c r="J102" s="17"/>
      <c r="K102" s="19"/>
      <c r="L102" s="17"/>
      <c r="M102" s="18"/>
      <c r="N102" s="17"/>
      <c r="O102" s="17"/>
      <c r="P102" s="17"/>
      <c r="Q102" s="20"/>
      <c r="R102" s="20"/>
      <c r="S102" s="20"/>
      <c r="T102" s="20"/>
      <c r="U102" s="21"/>
      <c r="V102" s="21"/>
      <c r="W102" s="21"/>
      <c r="X102" s="22"/>
      <c r="Y102" s="23"/>
      <c r="Z102" s="23"/>
      <c r="AA102" s="24"/>
      <c r="AB102" s="24"/>
      <c r="AC102" s="23"/>
      <c r="AD102" s="25" t="str">
        <f aca="false">IF(COUNTA($A102:$AC102)=0,"",IF($B102="Produto pai","",IF(AND(ISNUMBER($W102),$W102&gt;0,ISNUMBER($V102),$W102&lt;$V102),$W102,IF(ISNUMBER($V102),$V102,""))))</f>
        <v/>
      </c>
      <c r="AE102" s="26" t="str">
        <f aca="false">IF(OR($AD102="",NOT(ISNUMBER($U102)),$AD102&lt;=0),"",($AD102-$U102)/$AD102)</f>
        <v/>
      </c>
      <c r="AF102" s="26" t="str">
        <f aca="false">IF(COUNTA($A102:$AC102)=0,"",(--($A102&lt;&gt;"")+--($B102&lt;&gt;"")+--($D102&lt;&gt;"")+--($E102&lt;&gt;"")+--($G102&lt;&gt;"")+--($H102&lt;&gt;"")+--($I102&lt;&gt;"")+--($J102&lt;&gt;"")+--($M102&lt;&gt;"")+--($Y102&lt;&gt;"")+--($AA102&lt;&gt;"")+--($AC102&lt;&gt;"")+IF(OR($B102="Produto simples",$B102="Variação"),--($Q102&gt;0)+--($R102&gt;0)+--($S102&gt;0)+--($T102&gt;0)+--($U102&gt;0)+--($V102&gt;0)+--($Z102&lt;&gt;""),0)+IF($B102="Variação",--($C102&lt;&gt;"")+--($F102&lt;&gt;"")+--(OR($N102&lt;&gt;"",$O102&lt;&gt;"")),0))/(12+IF(OR($B102="Produto simples",$B102="Variação"),7,0)+IF($B102="Variação",3,0)))</f>
        <v/>
      </c>
      <c r="AG102" s="27" t="str">
        <f aca="true">IF(COUNTA($A102:$AC102)=0,"",_xlfn.TEXTJOIN(" | ",TRUE(),IF($A102="","SKU obrigatório",""),IF(AND($A102&lt;&gt;"",COUNTIF($A$5:$A$204,$A102)&gt;1),"SKU duplicado",""),IF($D102="","Nome obrigatório",""),IF(AND($B102="Variação",$C102=""),"SKU pai obrigatório",""),IF(AND($B102="Variação",$C102&lt;&gt;"",COUNTIFS($A$5:$A$204,$C102,$B$5:$B$204,"Produto pai")=0),"SKU pai não encontrado como Produto pai",""),IF(AND($B102&lt;&gt;"Variação",$C102&lt;&gt;""),"SKU pai indevido",""),IF(AND($K102&lt;&gt;"",COUNTIF($K$5:$K$204,$K102)&gt;1),"EAN/GTIN duplicado",""),IF(AND($K102&lt;&gt;"",NOT(AND(OR(LEN($K102)=8,LEN($K102)=12,LEN($K102)=13,LEN($K102)=14),IFERROR(ISNUMBER(1*$K102),FALSE())))),"EAN/GTIN com formato inválido",""),IF(AND($H102&lt;&gt;"",$I102&lt;&gt;"",COUNTIFS(Listas!$M$5:$M$34,$H102,Listas!$N$5:$N$34,$I102)=0),"Categoria/subcategoria incompatíveis",""),IF(AND(OR($B102="Produto simples",$B102="Variação"),$W102&lt;&gt;"",$V102&lt;&gt;"",$W102&gt;=$V102),"Preço promocional deve ser menor",""),IF(AND(OR($B102="Produto simples",$B102="Variação"),$AD102&lt;&gt;"",$U102&lt;&gt;"",$AD102&lt;=$U102),"Preço considerado não supera o custo",""),IF(AND(OR($B102="Produto simples",$B102="Variação"),OR($Q102&lt;=0,$R102&lt;=0,$S102&lt;=0,$T102&lt;=0)),"Peso ou dimensão ausente/inválida",""),IF(AND($B102="Variação",$F102=""),"Nome da variação obrigatório",""),IF(AND($B102="Variação",$N102="",$O102=""),"Informe cor ou tamanho",""),IF(AND($AA102&lt;&gt;"",$AB102&lt;&gt;"",$AB102&lt;$AA102),"Revisão anterior à criação",""),IF(OR($AB102="",IFERROR(TODAY()-$AB102&gt;Listas!$B$4,TRUE())),"Revisão pendente",""),IF(AND(ISNUMBER($AE102),$AE102&lt;Listas!$B$3),"Margem abaixo do limite",""),IF($AF102&lt;Listas!$B$5,"Cadastro abaixo da meta",""),IF(AND(OR($B102="Produto simples",$B102="Variação"),$Z102="Não definido"),"Canal de venda não definido","")))</f>
        <v/>
      </c>
    </row>
    <row r="103" customFormat="false" ht="21.75" hidden="false" customHeight="true" outlineLevel="0" collapsed="false">
      <c r="A103" s="17"/>
      <c r="B103" s="17"/>
      <c r="C103" s="17"/>
      <c r="D103" s="18"/>
      <c r="E103" s="18"/>
      <c r="F103" s="17"/>
      <c r="G103" s="17"/>
      <c r="H103" s="17"/>
      <c r="I103" s="17"/>
      <c r="J103" s="17"/>
      <c r="K103" s="19"/>
      <c r="L103" s="17"/>
      <c r="M103" s="18"/>
      <c r="N103" s="17"/>
      <c r="O103" s="17"/>
      <c r="P103" s="17"/>
      <c r="Q103" s="20"/>
      <c r="R103" s="20"/>
      <c r="S103" s="20"/>
      <c r="T103" s="20"/>
      <c r="U103" s="21"/>
      <c r="V103" s="21"/>
      <c r="W103" s="21"/>
      <c r="X103" s="22"/>
      <c r="Y103" s="23"/>
      <c r="Z103" s="23"/>
      <c r="AA103" s="24"/>
      <c r="AB103" s="24"/>
      <c r="AC103" s="23"/>
      <c r="AD103" s="25" t="str">
        <f aca="false">IF(COUNTA($A103:$AC103)=0,"",IF($B103="Produto pai","",IF(AND(ISNUMBER($W103),$W103&gt;0,ISNUMBER($V103),$W103&lt;$V103),$W103,IF(ISNUMBER($V103),$V103,""))))</f>
        <v/>
      </c>
      <c r="AE103" s="26" t="str">
        <f aca="false">IF(OR($AD103="",NOT(ISNUMBER($U103)),$AD103&lt;=0),"",($AD103-$U103)/$AD103)</f>
        <v/>
      </c>
      <c r="AF103" s="26" t="str">
        <f aca="false">IF(COUNTA($A103:$AC103)=0,"",(--($A103&lt;&gt;"")+--($B103&lt;&gt;"")+--($D103&lt;&gt;"")+--($E103&lt;&gt;"")+--($G103&lt;&gt;"")+--($H103&lt;&gt;"")+--($I103&lt;&gt;"")+--($J103&lt;&gt;"")+--($M103&lt;&gt;"")+--($Y103&lt;&gt;"")+--($AA103&lt;&gt;"")+--($AC103&lt;&gt;"")+IF(OR($B103="Produto simples",$B103="Variação"),--($Q103&gt;0)+--($R103&gt;0)+--($S103&gt;0)+--($T103&gt;0)+--($U103&gt;0)+--($V103&gt;0)+--($Z103&lt;&gt;""),0)+IF($B103="Variação",--($C103&lt;&gt;"")+--($F103&lt;&gt;"")+--(OR($N103&lt;&gt;"",$O103&lt;&gt;"")),0))/(12+IF(OR($B103="Produto simples",$B103="Variação"),7,0)+IF($B103="Variação",3,0)))</f>
        <v/>
      </c>
      <c r="AG103" s="27" t="str">
        <f aca="true">IF(COUNTA($A103:$AC103)=0,"",_xlfn.TEXTJOIN(" | ",TRUE(),IF($A103="","SKU obrigatório",""),IF(AND($A103&lt;&gt;"",COUNTIF($A$5:$A$204,$A103)&gt;1),"SKU duplicado",""),IF($D103="","Nome obrigatório",""),IF(AND($B103="Variação",$C103=""),"SKU pai obrigatório",""),IF(AND($B103="Variação",$C103&lt;&gt;"",COUNTIFS($A$5:$A$204,$C103,$B$5:$B$204,"Produto pai")=0),"SKU pai não encontrado como Produto pai",""),IF(AND($B103&lt;&gt;"Variação",$C103&lt;&gt;""),"SKU pai indevido",""),IF(AND($K103&lt;&gt;"",COUNTIF($K$5:$K$204,$K103)&gt;1),"EAN/GTIN duplicado",""),IF(AND($K103&lt;&gt;"",NOT(AND(OR(LEN($K103)=8,LEN($K103)=12,LEN($K103)=13,LEN($K103)=14),IFERROR(ISNUMBER(1*$K103),FALSE())))),"EAN/GTIN com formato inválido",""),IF(AND($H103&lt;&gt;"",$I103&lt;&gt;"",COUNTIFS(Listas!$M$5:$M$34,$H103,Listas!$N$5:$N$34,$I103)=0),"Categoria/subcategoria incompatíveis",""),IF(AND(OR($B103="Produto simples",$B103="Variação"),$W103&lt;&gt;"",$V103&lt;&gt;"",$W103&gt;=$V103),"Preço promocional deve ser menor",""),IF(AND(OR($B103="Produto simples",$B103="Variação"),$AD103&lt;&gt;"",$U103&lt;&gt;"",$AD103&lt;=$U103),"Preço considerado não supera o custo",""),IF(AND(OR($B103="Produto simples",$B103="Variação"),OR($Q103&lt;=0,$R103&lt;=0,$S103&lt;=0,$T103&lt;=0)),"Peso ou dimensão ausente/inválida",""),IF(AND($B103="Variação",$F103=""),"Nome da variação obrigatório",""),IF(AND($B103="Variação",$N103="",$O103=""),"Informe cor ou tamanho",""),IF(AND($AA103&lt;&gt;"",$AB103&lt;&gt;"",$AB103&lt;$AA103),"Revisão anterior à criação",""),IF(OR($AB103="",IFERROR(TODAY()-$AB103&gt;Listas!$B$4,TRUE())),"Revisão pendente",""),IF(AND(ISNUMBER($AE103),$AE103&lt;Listas!$B$3),"Margem abaixo do limite",""),IF($AF103&lt;Listas!$B$5,"Cadastro abaixo da meta",""),IF(AND(OR($B103="Produto simples",$B103="Variação"),$Z103="Não definido"),"Canal de venda não definido","")))</f>
        <v/>
      </c>
    </row>
    <row r="104" customFormat="false" ht="21.75" hidden="false" customHeight="true" outlineLevel="0" collapsed="false">
      <c r="A104" s="17"/>
      <c r="B104" s="17"/>
      <c r="C104" s="17"/>
      <c r="D104" s="18"/>
      <c r="E104" s="18"/>
      <c r="F104" s="17"/>
      <c r="G104" s="17"/>
      <c r="H104" s="17"/>
      <c r="I104" s="17"/>
      <c r="J104" s="17"/>
      <c r="K104" s="19"/>
      <c r="L104" s="17"/>
      <c r="M104" s="18"/>
      <c r="N104" s="17"/>
      <c r="O104" s="17"/>
      <c r="P104" s="17"/>
      <c r="Q104" s="20"/>
      <c r="R104" s="20"/>
      <c r="S104" s="20"/>
      <c r="T104" s="20"/>
      <c r="U104" s="21"/>
      <c r="V104" s="21"/>
      <c r="W104" s="21"/>
      <c r="X104" s="22"/>
      <c r="Y104" s="23"/>
      <c r="Z104" s="23"/>
      <c r="AA104" s="24"/>
      <c r="AB104" s="24"/>
      <c r="AC104" s="23"/>
      <c r="AD104" s="25" t="str">
        <f aca="false">IF(COUNTA($A104:$AC104)=0,"",IF($B104="Produto pai","",IF(AND(ISNUMBER($W104),$W104&gt;0,ISNUMBER($V104),$W104&lt;$V104),$W104,IF(ISNUMBER($V104),$V104,""))))</f>
        <v/>
      </c>
      <c r="AE104" s="26" t="str">
        <f aca="false">IF(OR($AD104="",NOT(ISNUMBER($U104)),$AD104&lt;=0),"",($AD104-$U104)/$AD104)</f>
        <v/>
      </c>
      <c r="AF104" s="26" t="str">
        <f aca="false">IF(COUNTA($A104:$AC104)=0,"",(--($A104&lt;&gt;"")+--($B104&lt;&gt;"")+--($D104&lt;&gt;"")+--($E104&lt;&gt;"")+--($G104&lt;&gt;"")+--($H104&lt;&gt;"")+--($I104&lt;&gt;"")+--($J104&lt;&gt;"")+--($M104&lt;&gt;"")+--($Y104&lt;&gt;"")+--($AA104&lt;&gt;"")+--($AC104&lt;&gt;"")+IF(OR($B104="Produto simples",$B104="Variação"),--($Q104&gt;0)+--($R104&gt;0)+--($S104&gt;0)+--($T104&gt;0)+--($U104&gt;0)+--($V104&gt;0)+--($Z104&lt;&gt;""),0)+IF($B104="Variação",--($C104&lt;&gt;"")+--($F104&lt;&gt;"")+--(OR($N104&lt;&gt;"",$O104&lt;&gt;"")),0))/(12+IF(OR($B104="Produto simples",$B104="Variação"),7,0)+IF($B104="Variação",3,0)))</f>
        <v/>
      </c>
      <c r="AG104" s="27" t="str">
        <f aca="true">IF(COUNTA($A104:$AC104)=0,"",_xlfn.TEXTJOIN(" | ",TRUE(),IF($A104="","SKU obrigatório",""),IF(AND($A104&lt;&gt;"",COUNTIF($A$5:$A$204,$A104)&gt;1),"SKU duplicado",""),IF($D104="","Nome obrigatório",""),IF(AND($B104="Variação",$C104=""),"SKU pai obrigatório",""),IF(AND($B104="Variação",$C104&lt;&gt;"",COUNTIFS($A$5:$A$204,$C104,$B$5:$B$204,"Produto pai")=0),"SKU pai não encontrado como Produto pai",""),IF(AND($B104&lt;&gt;"Variação",$C104&lt;&gt;""),"SKU pai indevido",""),IF(AND($K104&lt;&gt;"",COUNTIF($K$5:$K$204,$K104)&gt;1),"EAN/GTIN duplicado",""),IF(AND($K104&lt;&gt;"",NOT(AND(OR(LEN($K104)=8,LEN($K104)=12,LEN($K104)=13,LEN($K104)=14),IFERROR(ISNUMBER(1*$K104),FALSE())))),"EAN/GTIN com formato inválido",""),IF(AND($H104&lt;&gt;"",$I104&lt;&gt;"",COUNTIFS(Listas!$M$5:$M$34,$H104,Listas!$N$5:$N$34,$I104)=0),"Categoria/subcategoria incompatíveis",""),IF(AND(OR($B104="Produto simples",$B104="Variação"),$W104&lt;&gt;"",$V104&lt;&gt;"",$W104&gt;=$V104),"Preço promocional deve ser menor",""),IF(AND(OR($B104="Produto simples",$B104="Variação"),$AD104&lt;&gt;"",$U104&lt;&gt;"",$AD104&lt;=$U104),"Preço considerado não supera o custo",""),IF(AND(OR($B104="Produto simples",$B104="Variação"),OR($Q104&lt;=0,$R104&lt;=0,$S104&lt;=0,$T104&lt;=0)),"Peso ou dimensão ausente/inválida",""),IF(AND($B104="Variação",$F104=""),"Nome da variação obrigatório",""),IF(AND($B104="Variação",$N104="",$O104=""),"Informe cor ou tamanho",""),IF(AND($AA104&lt;&gt;"",$AB104&lt;&gt;"",$AB104&lt;$AA104),"Revisão anterior à criação",""),IF(OR($AB104="",IFERROR(TODAY()-$AB104&gt;Listas!$B$4,TRUE())),"Revisão pendente",""),IF(AND(ISNUMBER($AE104),$AE104&lt;Listas!$B$3),"Margem abaixo do limite",""),IF($AF104&lt;Listas!$B$5,"Cadastro abaixo da meta",""),IF(AND(OR($B104="Produto simples",$B104="Variação"),$Z104="Não definido"),"Canal de venda não definido","")))</f>
        <v/>
      </c>
    </row>
    <row r="105" customFormat="false" ht="21.75" hidden="false" customHeight="true" outlineLevel="0" collapsed="false">
      <c r="A105" s="17"/>
      <c r="B105" s="17"/>
      <c r="C105" s="17"/>
      <c r="D105" s="18"/>
      <c r="E105" s="18"/>
      <c r="F105" s="17"/>
      <c r="G105" s="17"/>
      <c r="H105" s="17"/>
      <c r="I105" s="17"/>
      <c r="J105" s="17"/>
      <c r="K105" s="19"/>
      <c r="L105" s="17"/>
      <c r="M105" s="18"/>
      <c r="N105" s="17"/>
      <c r="O105" s="17"/>
      <c r="P105" s="17"/>
      <c r="Q105" s="20"/>
      <c r="R105" s="20"/>
      <c r="S105" s="20"/>
      <c r="T105" s="20"/>
      <c r="U105" s="21"/>
      <c r="V105" s="21"/>
      <c r="W105" s="21"/>
      <c r="X105" s="22"/>
      <c r="Y105" s="23"/>
      <c r="Z105" s="23"/>
      <c r="AA105" s="24"/>
      <c r="AB105" s="24"/>
      <c r="AC105" s="23"/>
      <c r="AD105" s="25" t="str">
        <f aca="false">IF(COUNTA($A105:$AC105)=0,"",IF($B105="Produto pai","",IF(AND(ISNUMBER($W105),$W105&gt;0,ISNUMBER($V105),$W105&lt;$V105),$W105,IF(ISNUMBER($V105),$V105,""))))</f>
        <v/>
      </c>
      <c r="AE105" s="26" t="str">
        <f aca="false">IF(OR($AD105="",NOT(ISNUMBER($U105)),$AD105&lt;=0),"",($AD105-$U105)/$AD105)</f>
        <v/>
      </c>
      <c r="AF105" s="26" t="str">
        <f aca="false">IF(COUNTA($A105:$AC105)=0,"",(--($A105&lt;&gt;"")+--($B105&lt;&gt;"")+--($D105&lt;&gt;"")+--($E105&lt;&gt;"")+--($G105&lt;&gt;"")+--($H105&lt;&gt;"")+--($I105&lt;&gt;"")+--($J105&lt;&gt;"")+--($M105&lt;&gt;"")+--($Y105&lt;&gt;"")+--($AA105&lt;&gt;"")+--($AC105&lt;&gt;"")+IF(OR($B105="Produto simples",$B105="Variação"),--($Q105&gt;0)+--($R105&gt;0)+--($S105&gt;0)+--($T105&gt;0)+--($U105&gt;0)+--($V105&gt;0)+--($Z105&lt;&gt;""),0)+IF($B105="Variação",--($C105&lt;&gt;"")+--($F105&lt;&gt;"")+--(OR($N105&lt;&gt;"",$O105&lt;&gt;"")),0))/(12+IF(OR($B105="Produto simples",$B105="Variação"),7,0)+IF($B105="Variação",3,0)))</f>
        <v/>
      </c>
      <c r="AG105" s="27" t="str">
        <f aca="true">IF(COUNTA($A105:$AC105)=0,"",_xlfn.TEXTJOIN(" | ",TRUE(),IF($A105="","SKU obrigatório",""),IF(AND($A105&lt;&gt;"",COUNTIF($A$5:$A$204,$A105)&gt;1),"SKU duplicado",""),IF($D105="","Nome obrigatório",""),IF(AND($B105="Variação",$C105=""),"SKU pai obrigatório",""),IF(AND($B105="Variação",$C105&lt;&gt;"",COUNTIFS($A$5:$A$204,$C105,$B$5:$B$204,"Produto pai")=0),"SKU pai não encontrado como Produto pai",""),IF(AND($B105&lt;&gt;"Variação",$C105&lt;&gt;""),"SKU pai indevido",""),IF(AND($K105&lt;&gt;"",COUNTIF($K$5:$K$204,$K105)&gt;1),"EAN/GTIN duplicado",""),IF(AND($K105&lt;&gt;"",NOT(AND(OR(LEN($K105)=8,LEN($K105)=12,LEN($K105)=13,LEN($K105)=14),IFERROR(ISNUMBER(1*$K105),FALSE())))),"EAN/GTIN com formato inválido",""),IF(AND($H105&lt;&gt;"",$I105&lt;&gt;"",COUNTIFS(Listas!$M$5:$M$34,$H105,Listas!$N$5:$N$34,$I105)=0),"Categoria/subcategoria incompatíveis",""),IF(AND(OR($B105="Produto simples",$B105="Variação"),$W105&lt;&gt;"",$V105&lt;&gt;"",$W105&gt;=$V105),"Preço promocional deve ser menor",""),IF(AND(OR($B105="Produto simples",$B105="Variação"),$AD105&lt;&gt;"",$U105&lt;&gt;"",$AD105&lt;=$U105),"Preço considerado não supera o custo",""),IF(AND(OR($B105="Produto simples",$B105="Variação"),OR($Q105&lt;=0,$R105&lt;=0,$S105&lt;=0,$T105&lt;=0)),"Peso ou dimensão ausente/inválida",""),IF(AND($B105="Variação",$F105=""),"Nome da variação obrigatório",""),IF(AND($B105="Variação",$N105="",$O105=""),"Informe cor ou tamanho",""),IF(AND($AA105&lt;&gt;"",$AB105&lt;&gt;"",$AB105&lt;$AA105),"Revisão anterior à criação",""),IF(OR($AB105="",IFERROR(TODAY()-$AB105&gt;Listas!$B$4,TRUE())),"Revisão pendente",""),IF(AND(ISNUMBER($AE105),$AE105&lt;Listas!$B$3),"Margem abaixo do limite",""),IF($AF105&lt;Listas!$B$5,"Cadastro abaixo da meta",""),IF(AND(OR($B105="Produto simples",$B105="Variação"),$Z105="Não definido"),"Canal de venda não definido","")))</f>
        <v/>
      </c>
    </row>
    <row r="106" customFormat="false" ht="21.75" hidden="false" customHeight="true" outlineLevel="0" collapsed="false">
      <c r="A106" s="17"/>
      <c r="B106" s="17"/>
      <c r="C106" s="17"/>
      <c r="D106" s="18"/>
      <c r="E106" s="18"/>
      <c r="F106" s="17"/>
      <c r="G106" s="17"/>
      <c r="H106" s="17"/>
      <c r="I106" s="17"/>
      <c r="J106" s="17"/>
      <c r="K106" s="19"/>
      <c r="L106" s="17"/>
      <c r="M106" s="18"/>
      <c r="N106" s="17"/>
      <c r="O106" s="17"/>
      <c r="P106" s="17"/>
      <c r="Q106" s="20"/>
      <c r="R106" s="20"/>
      <c r="S106" s="20"/>
      <c r="T106" s="20"/>
      <c r="U106" s="21"/>
      <c r="V106" s="21"/>
      <c r="W106" s="21"/>
      <c r="X106" s="22"/>
      <c r="Y106" s="23"/>
      <c r="Z106" s="23"/>
      <c r="AA106" s="24"/>
      <c r="AB106" s="24"/>
      <c r="AC106" s="23"/>
      <c r="AD106" s="25" t="str">
        <f aca="false">IF(COUNTA($A106:$AC106)=0,"",IF($B106="Produto pai","",IF(AND(ISNUMBER($W106),$W106&gt;0,ISNUMBER($V106),$W106&lt;$V106),$W106,IF(ISNUMBER($V106),$V106,""))))</f>
        <v/>
      </c>
      <c r="AE106" s="26" t="str">
        <f aca="false">IF(OR($AD106="",NOT(ISNUMBER($U106)),$AD106&lt;=0),"",($AD106-$U106)/$AD106)</f>
        <v/>
      </c>
      <c r="AF106" s="26" t="str">
        <f aca="false">IF(COUNTA($A106:$AC106)=0,"",(--($A106&lt;&gt;"")+--($B106&lt;&gt;"")+--($D106&lt;&gt;"")+--($E106&lt;&gt;"")+--($G106&lt;&gt;"")+--($H106&lt;&gt;"")+--($I106&lt;&gt;"")+--($J106&lt;&gt;"")+--($M106&lt;&gt;"")+--($Y106&lt;&gt;"")+--($AA106&lt;&gt;"")+--($AC106&lt;&gt;"")+IF(OR($B106="Produto simples",$B106="Variação"),--($Q106&gt;0)+--($R106&gt;0)+--($S106&gt;0)+--($T106&gt;0)+--($U106&gt;0)+--($V106&gt;0)+--($Z106&lt;&gt;""),0)+IF($B106="Variação",--($C106&lt;&gt;"")+--($F106&lt;&gt;"")+--(OR($N106&lt;&gt;"",$O106&lt;&gt;"")),0))/(12+IF(OR($B106="Produto simples",$B106="Variação"),7,0)+IF($B106="Variação",3,0)))</f>
        <v/>
      </c>
      <c r="AG106" s="27" t="str">
        <f aca="true">IF(COUNTA($A106:$AC106)=0,"",_xlfn.TEXTJOIN(" | ",TRUE(),IF($A106="","SKU obrigatório",""),IF(AND($A106&lt;&gt;"",COUNTIF($A$5:$A$204,$A106)&gt;1),"SKU duplicado",""),IF($D106="","Nome obrigatório",""),IF(AND($B106="Variação",$C106=""),"SKU pai obrigatório",""),IF(AND($B106="Variação",$C106&lt;&gt;"",COUNTIFS($A$5:$A$204,$C106,$B$5:$B$204,"Produto pai")=0),"SKU pai não encontrado como Produto pai",""),IF(AND($B106&lt;&gt;"Variação",$C106&lt;&gt;""),"SKU pai indevido",""),IF(AND($K106&lt;&gt;"",COUNTIF($K$5:$K$204,$K106)&gt;1),"EAN/GTIN duplicado",""),IF(AND($K106&lt;&gt;"",NOT(AND(OR(LEN($K106)=8,LEN($K106)=12,LEN($K106)=13,LEN($K106)=14),IFERROR(ISNUMBER(1*$K106),FALSE())))),"EAN/GTIN com formato inválido",""),IF(AND($H106&lt;&gt;"",$I106&lt;&gt;"",COUNTIFS(Listas!$M$5:$M$34,$H106,Listas!$N$5:$N$34,$I106)=0),"Categoria/subcategoria incompatíveis",""),IF(AND(OR($B106="Produto simples",$B106="Variação"),$W106&lt;&gt;"",$V106&lt;&gt;"",$W106&gt;=$V106),"Preço promocional deve ser menor",""),IF(AND(OR($B106="Produto simples",$B106="Variação"),$AD106&lt;&gt;"",$U106&lt;&gt;"",$AD106&lt;=$U106),"Preço considerado não supera o custo",""),IF(AND(OR($B106="Produto simples",$B106="Variação"),OR($Q106&lt;=0,$R106&lt;=0,$S106&lt;=0,$T106&lt;=0)),"Peso ou dimensão ausente/inválida",""),IF(AND($B106="Variação",$F106=""),"Nome da variação obrigatório",""),IF(AND($B106="Variação",$N106="",$O106=""),"Informe cor ou tamanho",""),IF(AND($AA106&lt;&gt;"",$AB106&lt;&gt;"",$AB106&lt;$AA106),"Revisão anterior à criação",""),IF(OR($AB106="",IFERROR(TODAY()-$AB106&gt;Listas!$B$4,TRUE())),"Revisão pendente",""),IF(AND(ISNUMBER($AE106),$AE106&lt;Listas!$B$3),"Margem abaixo do limite",""),IF($AF106&lt;Listas!$B$5,"Cadastro abaixo da meta",""),IF(AND(OR($B106="Produto simples",$B106="Variação"),$Z106="Não definido"),"Canal de venda não definido","")))</f>
        <v/>
      </c>
    </row>
    <row r="107" customFormat="false" ht="21.75" hidden="false" customHeight="true" outlineLevel="0" collapsed="false">
      <c r="A107" s="17"/>
      <c r="B107" s="17"/>
      <c r="C107" s="17"/>
      <c r="D107" s="18"/>
      <c r="E107" s="18"/>
      <c r="F107" s="17"/>
      <c r="G107" s="17"/>
      <c r="H107" s="17"/>
      <c r="I107" s="17"/>
      <c r="J107" s="17"/>
      <c r="K107" s="19"/>
      <c r="L107" s="17"/>
      <c r="M107" s="18"/>
      <c r="N107" s="17"/>
      <c r="O107" s="17"/>
      <c r="P107" s="17"/>
      <c r="Q107" s="20"/>
      <c r="R107" s="20"/>
      <c r="S107" s="20"/>
      <c r="T107" s="20"/>
      <c r="U107" s="21"/>
      <c r="V107" s="21"/>
      <c r="W107" s="21"/>
      <c r="X107" s="22"/>
      <c r="Y107" s="23"/>
      <c r="Z107" s="23"/>
      <c r="AA107" s="24"/>
      <c r="AB107" s="24"/>
      <c r="AC107" s="23"/>
      <c r="AD107" s="25" t="str">
        <f aca="false">IF(COUNTA($A107:$AC107)=0,"",IF($B107="Produto pai","",IF(AND(ISNUMBER($W107),$W107&gt;0,ISNUMBER($V107),$W107&lt;$V107),$W107,IF(ISNUMBER($V107),$V107,""))))</f>
        <v/>
      </c>
      <c r="AE107" s="26" t="str">
        <f aca="false">IF(OR($AD107="",NOT(ISNUMBER($U107)),$AD107&lt;=0),"",($AD107-$U107)/$AD107)</f>
        <v/>
      </c>
      <c r="AF107" s="26" t="str">
        <f aca="false">IF(COUNTA($A107:$AC107)=0,"",(--($A107&lt;&gt;"")+--($B107&lt;&gt;"")+--($D107&lt;&gt;"")+--($E107&lt;&gt;"")+--($G107&lt;&gt;"")+--($H107&lt;&gt;"")+--($I107&lt;&gt;"")+--($J107&lt;&gt;"")+--($M107&lt;&gt;"")+--($Y107&lt;&gt;"")+--($AA107&lt;&gt;"")+--($AC107&lt;&gt;"")+IF(OR($B107="Produto simples",$B107="Variação"),--($Q107&gt;0)+--($R107&gt;0)+--($S107&gt;0)+--($T107&gt;0)+--($U107&gt;0)+--($V107&gt;0)+--($Z107&lt;&gt;""),0)+IF($B107="Variação",--($C107&lt;&gt;"")+--($F107&lt;&gt;"")+--(OR($N107&lt;&gt;"",$O107&lt;&gt;"")),0))/(12+IF(OR($B107="Produto simples",$B107="Variação"),7,0)+IF($B107="Variação",3,0)))</f>
        <v/>
      </c>
      <c r="AG107" s="27" t="str">
        <f aca="true">IF(COUNTA($A107:$AC107)=0,"",_xlfn.TEXTJOIN(" | ",TRUE(),IF($A107="","SKU obrigatório",""),IF(AND($A107&lt;&gt;"",COUNTIF($A$5:$A$204,$A107)&gt;1),"SKU duplicado",""),IF($D107="","Nome obrigatório",""),IF(AND($B107="Variação",$C107=""),"SKU pai obrigatório",""),IF(AND($B107="Variação",$C107&lt;&gt;"",COUNTIFS($A$5:$A$204,$C107,$B$5:$B$204,"Produto pai")=0),"SKU pai não encontrado como Produto pai",""),IF(AND($B107&lt;&gt;"Variação",$C107&lt;&gt;""),"SKU pai indevido",""),IF(AND($K107&lt;&gt;"",COUNTIF($K$5:$K$204,$K107)&gt;1),"EAN/GTIN duplicado",""),IF(AND($K107&lt;&gt;"",NOT(AND(OR(LEN($K107)=8,LEN($K107)=12,LEN($K107)=13,LEN($K107)=14),IFERROR(ISNUMBER(1*$K107),FALSE())))),"EAN/GTIN com formato inválido",""),IF(AND($H107&lt;&gt;"",$I107&lt;&gt;"",COUNTIFS(Listas!$M$5:$M$34,$H107,Listas!$N$5:$N$34,$I107)=0),"Categoria/subcategoria incompatíveis",""),IF(AND(OR($B107="Produto simples",$B107="Variação"),$W107&lt;&gt;"",$V107&lt;&gt;"",$W107&gt;=$V107),"Preço promocional deve ser menor",""),IF(AND(OR($B107="Produto simples",$B107="Variação"),$AD107&lt;&gt;"",$U107&lt;&gt;"",$AD107&lt;=$U107),"Preço considerado não supera o custo",""),IF(AND(OR($B107="Produto simples",$B107="Variação"),OR($Q107&lt;=0,$R107&lt;=0,$S107&lt;=0,$T107&lt;=0)),"Peso ou dimensão ausente/inválida",""),IF(AND($B107="Variação",$F107=""),"Nome da variação obrigatório",""),IF(AND($B107="Variação",$N107="",$O107=""),"Informe cor ou tamanho",""),IF(AND($AA107&lt;&gt;"",$AB107&lt;&gt;"",$AB107&lt;$AA107),"Revisão anterior à criação",""),IF(OR($AB107="",IFERROR(TODAY()-$AB107&gt;Listas!$B$4,TRUE())),"Revisão pendente",""),IF(AND(ISNUMBER($AE107),$AE107&lt;Listas!$B$3),"Margem abaixo do limite",""),IF($AF107&lt;Listas!$B$5,"Cadastro abaixo da meta",""),IF(AND(OR($B107="Produto simples",$B107="Variação"),$Z107="Não definido"),"Canal de venda não definido","")))</f>
        <v/>
      </c>
    </row>
    <row r="108" customFormat="false" ht="21.75" hidden="false" customHeight="true" outlineLevel="0" collapsed="false">
      <c r="A108" s="17"/>
      <c r="B108" s="17"/>
      <c r="C108" s="17"/>
      <c r="D108" s="18"/>
      <c r="E108" s="18"/>
      <c r="F108" s="17"/>
      <c r="G108" s="17"/>
      <c r="H108" s="17"/>
      <c r="I108" s="17"/>
      <c r="J108" s="17"/>
      <c r="K108" s="19"/>
      <c r="L108" s="17"/>
      <c r="M108" s="18"/>
      <c r="N108" s="17"/>
      <c r="O108" s="17"/>
      <c r="P108" s="17"/>
      <c r="Q108" s="20"/>
      <c r="R108" s="20"/>
      <c r="S108" s="20"/>
      <c r="T108" s="20"/>
      <c r="U108" s="21"/>
      <c r="V108" s="21"/>
      <c r="W108" s="21"/>
      <c r="X108" s="22"/>
      <c r="Y108" s="23"/>
      <c r="Z108" s="23"/>
      <c r="AA108" s="24"/>
      <c r="AB108" s="24"/>
      <c r="AC108" s="23"/>
      <c r="AD108" s="25" t="str">
        <f aca="false">IF(COUNTA($A108:$AC108)=0,"",IF($B108="Produto pai","",IF(AND(ISNUMBER($W108),$W108&gt;0,ISNUMBER($V108),$W108&lt;$V108),$W108,IF(ISNUMBER($V108),$V108,""))))</f>
        <v/>
      </c>
      <c r="AE108" s="26" t="str">
        <f aca="false">IF(OR($AD108="",NOT(ISNUMBER($U108)),$AD108&lt;=0),"",($AD108-$U108)/$AD108)</f>
        <v/>
      </c>
      <c r="AF108" s="26" t="str">
        <f aca="false">IF(COUNTA($A108:$AC108)=0,"",(--($A108&lt;&gt;"")+--($B108&lt;&gt;"")+--($D108&lt;&gt;"")+--($E108&lt;&gt;"")+--($G108&lt;&gt;"")+--($H108&lt;&gt;"")+--($I108&lt;&gt;"")+--($J108&lt;&gt;"")+--($M108&lt;&gt;"")+--($Y108&lt;&gt;"")+--($AA108&lt;&gt;"")+--($AC108&lt;&gt;"")+IF(OR($B108="Produto simples",$B108="Variação"),--($Q108&gt;0)+--($R108&gt;0)+--($S108&gt;0)+--($T108&gt;0)+--($U108&gt;0)+--($V108&gt;0)+--($Z108&lt;&gt;""),0)+IF($B108="Variação",--($C108&lt;&gt;"")+--($F108&lt;&gt;"")+--(OR($N108&lt;&gt;"",$O108&lt;&gt;"")),0))/(12+IF(OR($B108="Produto simples",$B108="Variação"),7,0)+IF($B108="Variação",3,0)))</f>
        <v/>
      </c>
      <c r="AG108" s="27" t="str">
        <f aca="true">IF(COUNTA($A108:$AC108)=0,"",_xlfn.TEXTJOIN(" | ",TRUE(),IF($A108="","SKU obrigatório",""),IF(AND($A108&lt;&gt;"",COUNTIF($A$5:$A$204,$A108)&gt;1),"SKU duplicado",""),IF($D108="","Nome obrigatório",""),IF(AND($B108="Variação",$C108=""),"SKU pai obrigatório",""),IF(AND($B108="Variação",$C108&lt;&gt;"",COUNTIFS($A$5:$A$204,$C108,$B$5:$B$204,"Produto pai")=0),"SKU pai não encontrado como Produto pai",""),IF(AND($B108&lt;&gt;"Variação",$C108&lt;&gt;""),"SKU pai indevido",""),IF(AND($K108&lt;&gt;"",COUNTIF($K$5:$K$204,$K108)&gt;1),"EAN/GTIN duplicado",""),IF(AND($K108&lt;&gt;"",NOT(AND(OR(LEN($K108)=8,LEN($K108)=12,LEN($K108)=13,LEN($K108)=14),IFERROR(ISNUMBER(1*$K108),FALSE())))),"EAN/GTIN com formato inválido",""),IF(AND($H108&lt;&gt;"",$I108&lt;&gt;"",COUNTIFS(Listas!$M$5:$M$34,$H108,Listas!$N$5:$N$34,$I108)=0),"Categoria/subcategoria incompatíveis",""),IF(AND(OR($B108="Produto simples",$B108="Variação"),$W108&lt;&gt;"",$V108&lt;&gt;"",$W108&gt;=$V108),"Preço promocional deve ser menor",""),IF(AND(OR($B108="Produto simples",$B108="Variação"),$AD108&lt;&gt;"",$U108&lt;&gt;"",$AD108&lt;=$U108),"Preço considerado não supera o custo",""),IF(AND(OR($B108="Produto simples",$B108="Variação"),OR($Q108&lt;=0,$R108&lt;=0,$S108&lt;=0,$T108&lt;=0)),"Peso ou dimensão ausente/inválida",""),IF(AND($B108="Variação",$F108=""),"Nome da variação obrigatório",""),IF(AND($B108="Variação",$N108="",$O108=""),"Informe cor ou tamanho",""),IF(AND($AA108&lt;&gt;"",$AB108&lt;&gt;"",$AB108&lt;$AA108),"Revisão anterior à criação",""),IF(OR($AB108="",IFERROR(TODAY()-$AB108&gt;Listas!$B$4,TRUE())),"Revisão pendente",""),IF(AND(ISNUMBER($AE108),$AE108&lt;Listas!$B$3),"Margem abaixo do limite",""),IF($AF108&lt;Listas!$B$5,"Cadastro abaixo da meta",""),IF(AND(OR($B108="Produto simples",$B108="Variação"),$Z108="Não definido"),"Canal de venda não definido","")))</f>
        <v/>
      </c>
    </row>
    <row r="109" customFormat="false" ht="21.75" hidden="false" customHeight="true" outlineLevel="0" collapsed="false">
      <c r="A109" s="17"/>
      <c r="B109" s="17"/>
      <c r="C109" s="17"/>
      <c r="D109" s="18"/>
      <c r="E109" s="18"/>
      <c r="F109" s="17"/>
      <c r="G109" s="17"/>
      <c r="H109" s="17"/>
      <c r="I109" s="17"/>
      <c r="J109" s="17"/>
      <c r="K109" s="19"/>
      <c r="L109" s="17"/>
      <c r="M109" s="18"/>
      <c r="N109" s="17"/>
      <c r="O109" s="17"/>
      <c r="P109" s="17"/>
      <c r="Q109" s="20"/>
      <c r="R109" s="20"/>
      <c r="S109" s="20"/>
      <c r="T109" s="20"/>
      <c r="U109" s="21"/>
      <c r="V109" s="21"/>
      <c r="W109" s="21"/>
      <c r="X109" s="22"/>
      <c r="Y109" s="23"/>
      <c r="Z109" s="23"/>
      <c r="AA109" s="24"/>
      <c r="AB109" s="24"/>
      <c r="AC109" s="23"/>
      <c r="AD109" s="25" t="str">
        <f aca="false">IF(COUNTA($A109:$AC109)=0,"",IF($B109="Produto pai","",IF(AND(ISNUMBER($W109),$W109&gt;0,ISNUMBER($V109),$W109&lt;$V109),$W109,IF(ISNUMBER($V109),$V109,""))))</f>
        <v/>
      </c>
      <c r="AE109" s="26" t="str">
        <f aca="false">IF(OR($AD109="",NOT(ISNUMBER($U109)),$AD109&lt;=0),"",($AD109-$U109)/$AD109)</f>
        <v/>
      </c>
      <c r="AF109" s="26" t="str">
        <f aca="false">IF(COUNTA($A109:$AC109)=0,"",(--($A109&lt;&gt;"")+--($B109&lt;&gt;"")+--($D109&lt;&gt;"")+--($E109&lt;&gt;"")+--($G109&lt;&gt;"")+--($H109&lt;&gt;"")+--($I109&lt;&gt;"")+--($J109&lt;&gt;"")+--($M109&lt;&gt;"")+--($Y109&lt;&gt;"")+--($AA109&lt;&gt;"")+--($AC109&lt;&gt;"")+IF(OR($B109="Produto simples",$B109="Variação"),--($Q109&gt;0)+--($R109&gt;0)+--($S109&gt;0)+--($T109&gt;0)+--($U109&gt;0)+--($V109&gt;0)+--($Z109&lt;&gt;""),0)+IF($B109="Variação",--($C109&lt;&gt;"")+--($F109&lt;&gt;"")+--(OR($N109&lt;&gt;"",$O109&lt;&gt;"")),0))/(12+IF(OR($B109="Produto simples",$B109="Variação"),7,0)+IF($B109="Variação",3,0)))</f>
        <v/>
      </c>
      <c r="AG109" s="27" t="str">
        <f aca="true">IF(COUNTA($A109:$AC109)=0,"",_xlfn.TEXTJOIN(" | ",TRUE(),IF($A109="","SKU obrigatório",""),IF(AND($A109&lt;&gt;"",COUNTIF($A$5:$A$204,$A109)&gt;1),"SKU duplicado",""),IF($D109="","Nome obrigatório",""),IF(AND($B109="Variação",$C109=""),"SKU pai obrigatório",""),IF(AND($B109="Variação",$C109&lt;&gt;"",COUNTIFS($A$5:$A$204,$C109,$B$5:$B$204,"Produto pai")=0),"SKU pai não encontrado como Produto pai",""),IF(AND($B109&lt;&gt;"Variação",$C109&lt;&gt;""),"SKU pai indevido",""),IF(AND($K109&lt;&gt;"",COUNTIF($K$5:$K$204,$K109)&gt;1),"EAN/GTIN duplicado",""),IF(AND($K109&lt;&gt;"",NOT(AND(OR(LEN($K109)=8,LEN($K109)=12,LEN($K109)=13,LEN($K109)=14),IFERROR(ISNUMBER(1*$K109),FALSE())))),"EAN/GTIN com formato inválido",""),IF(AND($H109&lt;&gt;"",$I109&lt;&gt;"",COUNTIFS(Listas!$M$5:$M$34,$H109,Listas!$N$5:$N$34,$I109)=0),"Categoria/subcategoria incompatíveis",""),IF(AND(OR($B109="Produto simples",$B109="Variação"),$W109&lt;&gt;"",$V109&lt;&gt;"",$W109&gt;=$V109),"Preço promocional deve ser menor",""),IF(AND(OR($B109="Produto simples",$B109="Variação"),$AD109&lt;&gt;"",$U109&lt;&gt;"",$AD109&lt;=$U109),"Preço considerado não supera o custo",""),IF(AND(OR($B109="Produto simples",$B109="Variação"),OR($Q109&lt;=0,$R109&lt;=0,$S109&lt;=0,$T109&lt;=0)),"Peso ou dimensão ausente/inválida",""),IF(AND($B109="Variação",$F109=""),"Nome da variação obrigatório",""),IF(AND($B109="Variação",$N109="",$O109=""),"Informe cor ou tamanho",""),IF(AND($AA109&lt;&gt;"",$AB109&lt;&gt;"",$AB109&lt;$AA109),"Revisão anterior à criação",""),IF(OR($AB109="",IFERROR(TODAY()-$AB109&gt;Listas!$B$4,TRUE())),"Revisão pendente",""),IF(AND(ISNUMBER($AE109),$AE109&lt;Listas!$B$3),"Margem abaixo do limite",""),IF($AF109&lt;Listas!$B$5,"Cadastro abaixo da meta",""),IF(AND(OR($B109="Produto simples",$B109="Variação"),$Z109="Não definido"),"Canal de venda não definido","")))</f>
        <v/>
      </c>
    </row>
    <row r="110" customFormat="false" ht="21.75" hidden="false" customHeight="true" outlineLevel="0" collapsed="false">
      <c r="A110" s="17"/>
      <c r="B110" s="17"/>
      <c r="C110" s="17"/>
      <c r="D110" s="18"/>
      <c r="E110" s="18"/>
      <c r="F110" s="17"/>
      <c r="G110" s="17"/>
      <c r="H110" s="17"/>
      <c r="I110" s="17"/>
      <c r="J110" s="17"/>
      <c r="K110" s="19"/>
      <c r="L110" s="17"/>
      <c r="M110" s="18"/>
      <c r="N110" s="17"/>
      <c r="O110" s="17"/>
      <c r="P110" s="17"/>
      <c r="Q110" s="20"/>
      <c r="R110" s="20"/>
      <c r="S110" s="20"/>
      <c r="T110" s="20"/>
      <c r="U110" s="21"/>
      <c r="V110" s="21"/>
      <c r="W110" s="21"/>
      <c r="X110" s="22"/>
      <c r="Y110" s="23"/>
      <c r="Z110" s="23"/>
      <c r="AA110" s="24"/>
      <c r="AB110" s="24"/>
      <c r="AC110" s="23"/>
      <c r="AD110" s="25" t="str">
        <f aca="false">IF(COUNTA($A110:$AC110)=0,"",IF($B110="Produto pai","",IF(AND(ISNUMBER($W110),$W110&gt;0,ISNUMBER($V110),$W110&lt;$V110),$W110,IF(ISNUMBER($V110),$V110,""))))</f>
        <v/>
      </c>
      <c r="AE110" s="26" t="str">
        <f aca="false">IF(OR($AD110="",NOT(ISNUMBER($U110)),$AD110&lt;=0),"",($AD110-$U110)/$AD110)</f>
        <v/>
      </c>
      <c r="AF110" s="26" t="str">
        <f aca="false">IF(COUNTA($A110:$AC110)=0,"",(--($A110&lt;&gt;"")+--($B110&lt;&gt;"")+--($D110&lt;&gt;"")+--($E110&lt;&gt;"")+--($G110&lt;&gt;"")+--($H110&lt;&gt;"")+--($I110&lt;&gt;"")+--($J110&lt;&gt;"")+--($M110&lt;&gt;"")+--($Y110&lt;&gt;"")+--($AA110&lt;&gt;"")+--($AC110&lt;&gt;"")+IF(OR($B110="Produto simples",$B110="Variação"),--($Q110&gt;0)+--($R110&gt;0)+--($S110&gt;0)+--($T110&gt;0)+--($U110&gt;0)+--($V110&gt;0)+--($Z110&lt;&gt;""),0)+IF($B110="Variação",--($C110&lt;&gt;"")+--($F110&lt;&gt;"")+--(OR($N110&lt;&gt;"",$O110&lt;&gt;"")),0))/(12+IF(OR($B110="Produto simples",$B110="Variação"),7,0)+IF($B110="Variação",3,0)))</f>
        <v/>
      </c>
      <c r="AG110" s="27" t="str">
        <f aca="true">IF(COUNTA($A110:$AC110)=0,"",_xlfn.TEXTJOIN(" | ",TRUE(),IF($A110="","SKU obrigatório",""),IF(AND($A110&lt;&gt;"",COUNTIF($A$5:$A$204,$A110)&gt;1),"SKU duplicado",""),IF($D110="","Nome obrigatório",""),IF(AND($B110="Variação",$C110=""),"SKU pai obrigatório",""),IF(AND($B110="Variação",$C110&lt;&gt;"",COUNTIFS($A$5:$A$204,$C110,$B$5:$B$204,"Produto pai")=0),"SKU pai não encontrado como Produto pai",""),IF(AND($B110&lt;&gt;"Variação",$C110&lt;&gt;""),"SKU pai indevido",""),IF(AND($K110&lt;&gt;"",COUNTIF($K$5:$K$204,$K110)&gt;1),"EAN/GTIN duplicado",""),IF(AND($K110&lt;&gt;"",NOT(AND(OR(LEN($K110)=8,LEN($K110)=12,LEN($K110)=13,LEN($K110)=14),IFERROR(ISNUMBER(1*$K110),FALSE())))),"EAN/GTIN com formato inválido",""),IF(AND($H110&lt;&gt;"",$I110&lt;&gt;"",COUNTIFS(Listas!$M$5:$M$34,$H110,Listas!$N$5:$N$34,$I110)=0),"Categoria/subcategoria incompatíveis",""),IF(AND(OR($B110="Produto simples",$B110="Variação"),$W110&lt;&gt;"",$V110&lt;&gt;"",$W110&gt;=$V110),"Preço promocional deve ser menor",""),IF(AND(OR($B110="Produto simples",$B110="Variação"),$AD110&lt;&gt;"",$U110&lt;&gt;"",$AD110&lt;=$U110),"Preço considerado não supera o custo",""),IF(AND(OR($B110="Produto simples",$B110="Variação"),OR($Q110&lt;=0,$R110&lt;=0,$S110&lt;=0,$T110&lt;=0)),"Peso ou dimensão ausente/inválida",""),IF(AND($B110="Variação",$F110=""),"Nome da variação obrigatório",""),IF(AND($B110="Variação",$N110="",$O110=""),"Informe cor ou tamanho",""),IF(AND($AA110&lt;&gt;"",$AB110&lt;&gt;"",$AB110&lt;$AA110),"Revisão anterior à criação",""),IF(OR($AB110="",IFERROR(TODAY()-$AB110&gt;Listas!$B$4,TRUE())),"Revisão pendente",""),IF(AND(ISNUMBER($AE110),$AE110&lt;Listas!$B$3),"Margem abaixo do limite",""),IF($AF110&lt;Listas!$B$5,"Cadastro abaixo da meta",""),IF(AND(OR($B110="Produto simples",$B110="Variação"),$Z110="Não definido"),"Canal de venda não definido","")))</f>
        <v/>
      </c>
    </row>
    <row r="111" customFormat="false" ht="21.75" hidden="false" customHeight="true" outlineLevel="0" collapsed="false">
      <c r="A111" s="17"/>
      <c r="B111" s="17"/>
      <c r="C111" s="17"/>
      <c r="D111" s="18"/>
      <c r="E111" s="18"/>
      <c r="F111" s="17"/>
      <c r="G111" s="17"/>
      <c r="H111" s="17"/>
      <c r="I111" s="17"/>
      <c r="J111" s="17"/>
      <c r="K111" s="19"/>
      <c r="L111" s="17"/>
      <c r="M111" s="18"/>
      <c r="N111" s="17"/>
      <c r="O111" s="17"/>
      <c r="P111" s="17"/>
      <c r="Q111" s="20"/>
      <c r="R111" s="20"/>
      <c r="S111" s="20"/>
      <c r="T111" s="20"/>
      <c r="U111" s="21"/>
      <c r="V111" s="21"/>
      <c r="W111" s="21"/>
      <c r="X111" s="22"/>
      <c r="Y111" s="23"/>
      <c r="Z111" s="23"/>
      <c r="AA111" s="24"/>
      <c r="AB111" s="24"/>
      <c r="AC111" s="23"/>
      <c r="AD111" s="25" t="str">
        <f aca="false">IF(COUNTA($A111:$AC111)=0,"",IF($B111="Produto pai","",IF(AND(ISNUMBER($W111),$W111&gt;0,ISNUMBER($V111),$W111&lt;$V111),$W111,IF(ISNUMBER($V111),$V111,""))))</f>
        <v/>
      </c>
      <c r="AE111" s="26" t="str">
        <f aca="false">IF(OR($AD111="",NOT(ISNUMBER($U111)),$AD111&lt;=0),"",($AD111-$U111)/$AD111)</f>
        <v/>
      </c>
      <c r="AF111" s="26" t="str">
        <f aca="false">IF(COUNTA($A111:$AC111)=0,"",(--($A111&lt;&gt;"")+--($B111&lt;&gt;"")+--($D111&lt;&gt;"")+--($E111&lt;&gt;"")+--($G111&lt;&gt;"")+--($H111&lt;&gt;"")+--($I111&lt;&gt;"")+--($J111&lt;&gt;"")+--($M111&lt;&gt;"")+--($Y111&lt;&gt;"")+--($AA111&lt;&gt;"")+--($AC111&lt;&gt;"")+IF(OR($B111="Produto simples",$B111="Variação"),--($Q111&gt;0)+--($R111&gt;0)+--($S111&gt;0)+--($T111&gt;0)+--($U111&gt;0)+--($V111&gt;0)+--($Z111&lt;&gt;""),0)+IF($B111="Variação",--($C111&lt;&gt;"")+--($F111&lt;&gt;"")+--(OR($N111&lt;&gt;"",$O111&lt;&gt;"")),0))/(12+IF(OR($B111="Produto simples",$B111="Variação"),7,0)+IF($B111="Variação",3,0)))</f>
        <v/>
      </c>
      <c r="AG111" s="27" t="str">
        <f aca="true">IF(COUNTA($A111:$AC111)=0,"",_xlfn.TEXTJOIN(" | ",TRUE(),IF($A111="","SKU obrigatório",""),IF(AND($A111&lt;&gt;"",COUNTIF($A$5:$A$204,$A111)&gt;1),"SKU duplicado",""),IF($D111="","Nome obrigatório",""),IF(AND($B111="Variação",$C111=""),"SKU pai obrigatório",""),IF(AND($B111="Variação",$C111&lt;&gt;"",COUNTIFS($A$5:$A$204,$C111,$B$5:$B$204,"Produto pai")=0),"SKU pai não encontrado como Produto pai",""),IF(AND($B111&lt;&gt;"Variação",$C111&lt;&gt;""),"SKU pai indevido",""),IF(AND($K111&lt;&gt;"",COUNTIF($K$5:$K$204,$K111)&gt;1),"EAN/GTIN duplicado",""),IF(AND($K111&lt;&gt;"",NOT(AND(OR(LEN($K111)=8,LEN($K111)=12,LEN($K111)=13,LEN($K111)=14),IFERROR(ISNUMBER(1*$K111),FALSE())))),"EAN/GTIN com formato inválido",""),IF(AND($H111&lt;&gt;"",$I111&lt;&gt;"",COUNTIFS(Listas!$M$5:$M$34,$H111,Listas!$N$5:$N$34,$I111)=0),"Categoria/subcategoria incompatíveis",""),IF(AND(OR($B111="Produto simples",$B111="Variação"),$W111&lt;&gt;"",$V111&lt;&gt;"",$W111&gt;=$V111),"Preço promocional deve ser menor",""),IF(AND(OR($B111="Produto simples",$B111="Variação"),$AD111&lt;&gt;"",$U111&lt;&gt;"",$AD111&lt;=$U111),"Preço considerado não supera o custo",""),IF(AND(OR($B111="Produto simples",$B111="Variação"),OR($Q111&lt;=0,$R111&lt;=0,$S111&lt;=0,$T111&lt;=0)),"Peso ou dimensão ausente/inválida",""),IF(AND($B111="Variação",$F111=""),"Nome da variação obrigatório",""),IF(AND($B111="Variação",$N111="",$O111=""),"Informe cor ou tamanho",""),IF(AND($AA111&lt;&gt;"",$AB111&lt;&gt;"",$AB111&lt;$AA111),"Revisão anterior à criação",""),IF(OR($AB111="",IFERROR(TODAY()-$AB111&gt;Listas!$B$4,TRUE())),"Revisão pendente",""),IF(AND(ISNUMBER($AE111),$AE111&lt;Listas!$B$3),"Margem abaixo do limite",""),IF($AF111&lt;Listas!$B$5,"Cadastro abaixo da meta",""),IF(AND(OR($B111="Produto simples",$B111="Variação"),$Z111="Não definido"),"Canal de venda não definido","")))</f>
        <v/>
      </c>
    </row>
    <row r="112" customFormat="false" ht="21.75" hidden="false" customHeight="true" outlineLevel="0" collapsed="false">
      <c r="A112" s="17"/>
      <c r="B112" s="17"/>
      <c r="C112" s="17"/>
      <c r="D112" s="18"/>
      <c r="E112" s="18"/>
      <c r="F112" s="17"/>
      <c r="G112" s="17"/>
      <c r="H112" s="17"/>
      <c r="I112" s="17"/>
      <c r="J112" s="17"/>
      <c r="K112" s="19"/>
      <c r="L112" s="17"/>
      <c r="M112" s="18"/>
      <c r="N112" s="17"/>
      <c r="O112" s="17"/>
      <c r="P112" s="17"/>
      <c r="Q112" s="20"/>
      <c r="R112" s="20"/>
      <c r="S112" s="20"/>
      <c r="T112" s="20"/>
      <c r="U112" s="21"/>
      <c r="V112" s="21"/>
      <c r="W112" s="21"/>
      <c r="X112" s="22"/>
      <c r="Y112" s="23"/>
      <c r="Z112" s="23"/>
      <c r="AA112" s="24"/>
      <c r="AB112" s="24"/>
      <c r="AC112" s="23"/>
      <c r="AD112" s="25" t="str">
        <f aca="false">IF(COUNTA($A112:$AC112)=0,"",IF($B112="Produto pai","",IF(AND(ISNUMBER($W112),$W112&gt;0,ISNUMBER($V112),$W112&lt;$V112),$W112,IF(ISNUMBER($V112),$V112,""))))</f>
        <v/>
      </c>
      <c r="AE112" s="26" t="str">
        <f aca="false">IF(OR($AD112="",NOT(ISNUMBER($U112)),$AD112&lt;=0),"",($AD112-$U112)/$AD112)</f>
        <v/>
      </c>
      <c r="AF112" s="26" t="str">
        <f aca="false">IF(COUNTA($A112:$AC112)=0,"",(--($A112&lt;&gt;"")+--($B112&lt;&gt;"")+--($D112&lt;&gt;"")+--($E112&lt;&gt;"")+--($G112&lt;&gt;"")+--($H112&lt;&gt;"")+--($I112&lt;&gt;"")+--($J112&lt;&gt;"")+--($M112&lt;&gt;"")+--($Y112&lt;&gt;"")+--($AA112&lt;&gt;"")+--($AC112&lt;&gt;"")+IF(OR($B112="Produto simples",$B112="Variação"),--($Q112&gt;0)+--($R112&gt;0)+--($S112&gt;0)+--($T112&gt;0)+--($U112&gt;0)+--($V112&gt;0)+--($Z112&lt;&gt;""),0)+IF($B112="Variação",--($C112&lt;&gt;"")+--($F112&lt;&gt;"")+--(OR($N112&lt;&gt;"",$O112&lt;&gt;"")),0))/(12+IF(OR($B112="Produto simples",$B112="Variação"),7,0)+IF($B112="Variação",3,0)))</f>
        <v/>
      </c>
      <c r="AG112" s="27" t="str">
        <f aca="true">IF(COUNTA($A112:$AC112)=0,"",_xlfn.TEXTJOIN(" | ",TRUE(),IF($A112="","SKU obrigatório",""),IF(AND($A112&lt;&gt;"",COUNTIF($A$5:$A$204,$A112)&gt;1),"SKU duplicado",""),IF($D112="","Nome obrigatório",""),IF(AND($B112="Variação",$C112=""),"SKU pai obrigatório",""),IF(AND($B112="Variação",$C112&lt;&gt;"",COUNTIFS($A$5:$A$204,$C112,$B$5:$B$204,"Produto pai")=0),"SKU pai não encontrado como Produto pai",""),IF(AND($B112&lt;&gt;"Variação",$C112&lt;&gt;""),"SKU pai indevido",""),IF(AND($K112&lt;&gt;"",COUNTIF($K$5:$K$204,$K112)&gt;1),"EAN/GTIN duplicado",""),IF(AND($K112&lt;&gt;"",NOT(AND(OR(LEN($K112)=8,LEN($K112)=12,LEN($K112)=13,LEN($K112)=14),IFERROR(ISNUMBER(1*$K112),FALSE())))),"EAN/GTIN com formato inválido",""),IF(AND($H112&lt;&gt;"",$I112&lt;&gt;"",COUNTIFS(Listas!$M$5:$M$34,$H112,Listas!$N$5:$N$34,$I112)=0),"Categoria/subcategoria incompatíveis",""),IF(AND(OR($B112="Produto simples",$B112="Variação"),$W112&lt;&gt;"",$V112&lt;&gt;"",$W112&gt;=$V112),"Preço promocional deve ser menor",""),IF(AND(OR($B112="Produto simples",$B112="Variação"),$AD112&lt;&gt;"",$U112&lt;&gt;"",$AD112&lt;=$U112),"Preço considerado não supera o custo",""),IF(AND(OR($B112="Produto simples",$B112="Variação"),OR($Q112&lt;=0,$R112&lt;=0,$S112&lt;=0,$T112&lt;=0)),"Peso ou dimensão ausente/inválida",""),IF(AND($B112="Variação",$F112=""),"Nome da variação obrigatório",""),IF(AND($B112="Variação",$N112="",$O112=""),"Informe cor ou tamanho",""),IF(AND($AA112&lt;&gt;"",$AB112&lt;&gt;"",$AB112&lt;$AA112),"Revisão anterior à criação",""),IF(OR($AB112="",IFERROR(TODAY()-$AB112&gt;Listas!$B$4,TRUE())),"Revisão pendente",""),IF(AND(ISNUMBER($AE112),$AE112&lt;Listas!$B$3),"Margem abaixo do limite",""),IF($AF112&lt;Listas!$B$5,"Cadastro abaixo da meta",""),IF(AND(OR($B112="Produto simples",$B112="Variação"),$Z112="Não definido"),"Canal de venda não definido","")))</f>
        <v/>
      </c>
    </row>
    <row r="113" customFormat="false" ht="21.75" hidden="false" customHeight="true" outlineLevel="0" collapsed="false">
      <c r="A113" s="17"/>
      <c r="B113" s="17"/>
      <c r="C113" s="17"/>
      <c r="D113" s="18"/>
      <c r="E113" s="18"/>
      <c r="F113" s="17"/>
      <c r="G113" s="17"/>
      <c r="H113" s="17"/>
      <c r="I113" s="17"/>
      <c r="J113" s="17"/>
      <c r="K113" s="19"/>
      <c r="L113" s="17"/>
      <c r="M113" s="18"/>
      <c r="N113" s="17"/>
      <c r="O113" s="17"/>
      <c r="P113" s="17"/>
      <c r="Q113" s="20"/>
      <c r="R113" s="20"/>
      <c r="S113" s="20"/>
      <c r="T113" s="20"/>
      <c r="U113" s="21"/>
      <c r="V113" s="21"/>
      <c r="W113" s="21"/>
      <c r="X113" s="22"/>
      <c r="Y113" s="23"/>
      <c r="Z113" s="23"/>
      <c r="AA113" s="24"/>
      <c r="AB113" s="24"/>
      <c r="AC113" s="23"/>
      <c r="AD113" s="25" t="str">
        <f aca="false">IF(COUNTA($A113:$AC113)=0,"",IF($B113="Produto pai","",IF(AND(ISNUMBER($W113),$W113&gt;0,ISNUMBER($V113),$W113&lt;$V113),$W113,IF(ISNUMBER($V113),$V113,""))))</f>
        <v/>
      </c>
      <c r="AE113" s="26" t="str">
        <f aca="false">IF(OR($AD113="",NOT(ISNUMBER($U113)),$AD113&lt;=0),"",($AD113-$U113)/$AD113)</f>
        <v/>
      </c>
      <c r="AF113" s="26" t="str">
        <f aca="false">IF(COUNTA($A113:$AC113)=0,"",(--($A113&lt;&gt;"")+--($B113&lt;&gt;"")+--($D113&lt;&gt;"")+--($E113&lt;&gt;"")+--($G113&lt;&gt;"")+--($H113&lt;&gt;"")+--($I113&lt;&gt;"")+--($J113&lt;&gt;"")+--($M113&lt;&gt;"")+--($Y113&lt;&gt;"")+--($AA113&lt;&gt;"")+--($AC113&lt;&gt;"")+IF(OR($B113="Produto simples",$B113="Variação"),--($Q113&gt;0)+--($R113&gt;0)+--($S113&gt;0)+--($T113&gt;0)+--($U113&gt;0)+--($V113&gt;0)+--($Z113&lt;&gt;""),0)+IF($B113="Variação",--($C113&lt;&gt;"")+--($F113&lt;&gt;"")+--(OR($N113&lt;&gt;"",$O113&lt;&gt;"")),0))/(12+IF(OR($B113="Produto simples",$B113="Variação"),7,0)+IF($B113="Variação",3,0)))</f>
        <v/>
      </c>
      <c r="AG113" s="27" t="str">
        <f aca="true">IF(COUNTA($A113:$AC113)=0,"",_xlfn.TEXTJOIN(" | ",TRUE(),IF($A113="","SKU obrigatório",""),IF(AND($A113&lt;&gt;"",COUNTIF($A$5:$A$204,$A113)&gt;1),"SKU duplicado",""),IF($D113="","Nome obrigatório",""),IF(AND($B113="Variação",$C113=""),"SKU pai obrigatório",""),IF(AND($B113="Variação",$C113&lt;&gt;"",COUNTIFS($A$5:$A$204,$C113,$B$5:$B$204,"Produto pai")=0),"SKU pai não encontrado como Produto pai",""),IF(AND($B113&lt;&gt;"Variação",$C113&lt;&gt;""),"SKU pai indevido",""),IF(AND($K113&lt;&gt;"",COUNTIF($K$5:$K$204,$K113)&gt;1),"EAN/GTIN duplicado",""),IF(AND($K113&lt;&gt;"",NOT(AND(OR(LEN($K113)=8,LEN($K113)=12,LEN($K113)=13,LEN($K113)=14),IFERROR(ISNUMBER(1*$K113),FALSE())))),"EAN/GTIN com formato inválido",""),IF(AND($H113&lt;&gt;"",$I113&lt;&gt;"",COUNTIFS(Listas!$M$5:$M$34,$H113,Listas!$N$5:$N$34,$I113)=0),"Categoria/subcategoria incompatíveis",""),IF(AND(OR($B113="Produto simples",$B113="Variação"),$W113&lt;&gt;"",$V113&lt;&gt;"",$W113&gt;=$V113),"Preço promocional deve ser menor",""),IF(AND(OR($B113="Produto simples",$B113="Variação"),$AD113&lt;&gt;"",$U113&lt;&gt;"",$AD113&lt;=$U113),"Preço considerado não supera o custo",""),IF(AND(OR($B113="Produto simples",$B113="Variação"),OR($Q113&lt;=0,$R113&lt;=0,$S113&lt;=0,$T113&lt;=0)),"Peso ou dimensão ausente/inválida",""),IF(AND($B113="Variação",$F113=""),"Nome da variação obrigatório",""),IF(AND($B113="Variação",$N113="",$O113=""),"Informe cor ou tamanho",""),IF(AND($AA113&lt;&gt;"",$AB113&lt;&gt;"",$AB113&lt;$AA113),"Revisão anterior à criação",""),IF(OR($AB113="",IFERROR(TODAY()-$AB113&gt;Listas!$B$4,TRUE())),"Revisão pendente",""),IF(AND(ISNUMBER($AE113),$AE113&lt;Listas!$B$3),"Margem abaixo do limite",""),IF($AF113&lt;Listas!$B$5,"Cadastro abaixo da meta",""),IF(AND(OR($B113="Produto simples",$B113="Variação"),$Z113="Não definido"),"Canal de venda não definido","")))</f>
        <v/>
      </c>
    </row>
    <row r="114" customFormat="false" ht="21.75" hidden="false" customHeight="true" outlineLevel="0" collapsed="false">
      <c r="A114" s="17"/>
      <c r="B114" s="17"/>
      <c r="C114" s="17"/>
      <c r="D114" s="18"/>
      <c r="E114" s="18"/>
      <c r="F114" s="17"/>
      <c r="G114" s="17"/>
      <c r="H114" s="17"/>
      <c r="I114" s="17"/>
      <c r="J114" s="17"/>
      <c r="K114" s="19"/>
      <c r="L114" s="17"/>
      <c r="M114" s="18"/>
      <c r="N114" s="17"/>
      <c r="O114" s="17"/>
      <c r="P114" s="17"/>
      <c r="Q114" s="20"/>
      <c r="R114" s="20"/>
      <c r="S114" s="20"/>
      <c r="T114" s="20"/>
      <c r="U114" s="21"/>
      <c r="V114" s="21"/>
      <c r="W114" s="21"/>
      <c r="X114" s="22"/>
      <c r="Y114" s="23"/>
      <c r="Z114" s="23"/>
      <c r="AA114" s="24"/>
      <c r="AB114" s="24"/>
      <c r="AC114" s="23"/>
      <c r="AD114" s="25" t="str">
        <f aca="false">IF(COUNTA($A114:$AC114)=0,"",IF($B114="Produto pai","",IF(AND(ISNUMBER($W114),$W114&gt;0,ISNUMBER($V114),$W114&lt;$V114),$W114,IF(ISNUMBER($V114),$V114,""))))</f>
        <v/>
      </c>
      <c r="AE114" s="26" t="str">
        <f aca="false">IF(OR($AD114="",NOT(ISNUMBER($U114)),$AD114&lt;=0),"",($AD114-$U114)/$AD114)</f>
        <v/>
      </c>
      <c r="AF114" s="26" t="str">
        <f aca="false">IF(COUNTA($A114:$AC114)=0,"",(--($A114&lt;&gt;"")+--($B114&lt;&gt;"")+--($D114&lt;&gt;"")+--($E114&lt;&gt;"")+--($G114&lt;&gt;"")+--($H114&lt;&gt;"")+--($I114&lt;&gt;"")+--($J114&lt;&gt;"")+--($M114&lt;&gt;"")+--($Y114&lt;&gt;"")+--($AA114&lt;&gt;"")+--($AC114&lt;&gt;"")+IF(OR($B114="Produto simples",$B114="Variação"),--($Q114&gt;0)+--($R114&gt;0)+--($S114&gt;0)+--($T114&gt;0)+--($U114&gt;0)+--($V114&gt;0)+--($Z114&lt;&gt;""),0)+IF($B114="Variação",--($C114&lt;&gt;"")+--($F114&lt;&gt;"")+--(OR($N114&lt;&gt;"",$O114&lt;&gt;"")),0))/(12+IF(OR($B114="Produto simples",$B114="Variação"),7,0)+IF($B114="Variação",3,0)))</f>
        <v/>
      </c>
      <c r="AG114" s="27" t="str">
        <f aca="true">IF(COUNTA($A114:$AC114)=0,"",_xlfn.TEXTJOIN(" | ",TRUE(),IF($A114="","SKU obrigatório",""),IF(AND($A114&lt;&gt;"",COUNTIF($A$5:$A$204,$A114)&gt;1),"SKU duplicado",""),IF($D114="","Nome obrigatório",""),IF(AND($B114="Variação",$C114=""),"SKU pai obrigatório",""),IF(AND($B114="Variação",$C114&lt;&gt;"",COUNTIFS($A$5:$A$204,$C114,$B$5:$B$204,"Produto pai")=0),"SKU pai não encontrado como Produto pai",""),IF(AND($B114&lt;&gt;"Variação",$C114&lt;&gt;""),"SKU pai indevido",""),IF(AND($K114&lt;&gt;"",COUNTIF($K$5:$K$204,$K114)&gt;1),"EAN/GTIN duplicado",""),IF(AND($K114&lt;&gt;"",NOT(AND(OR(LEN($K114)=8,LEN($K114)=12,LEN($K114)=13,LEN($K114)=14),IFERROR(ISNUMBER(1*$K114),FALSE())))),"EAN/GTIN com formato inválido",""),IF(AND($H114&lt;&gt;"",$I114&lt;&gt;"",COUNTIFS(Listas!$M$5:$M$34,$H114,Listas!$N$5:$N$34,$I114)=0),"Categoria/subcategoria incompatíveis",""),IF(AND(OR($B114="Produto simples",$B114="Variação"),$W114&lt;&gt;"",$V114&lt;&gt;"",$W114&gt;=$V114),"Preço promocional deve ser menor",""),IF(AND(OR($B114="Produto simples",$B114="Variação"),$AD114&lt;&gt;"",$U114&lt;&gt;"",$AD114&lt;=$U114),"Preço considerado não supera o custo",""),IF(AND(OR($B114="Produto simples",$B114="Variação"),OR($Q114&lt;=0,$R114&lt;=0,$S114&lt;=0,$T114&lt;=0)),"Peso ou dimensão ausente/inválida",""),IF(AND($B114="Variação",$F114=""),"Nome da variação obrigatório",""),IF(AND($B114="Variação",$N114="",$O114=""),"Informe cor ou tamanho",""),IF(AND($AA114&lt;&gt;"",$AB114&lt;&gt;"",$AB114&lt;$AA114),"Revisão anterior à criação",""),IF(OR($AB114="",IFERROR(TODAY()-$AB114&gt;Listas!$B$4,TRUE())),"Revisão pendente",""),IF(AND(ISNUMBER($AE114),$AE114&lt;Listas!$B$3),"Margem abaixo do limite",""),IF($AF114&lt;Listas!$B$5,"Cadastro abaixo da meta",""),IF(AND(OR($B114="Produto simples",$B114="Variação"),$Z114="Não definido"),"Canal de venda não definido","")))</f>
        <v/>
      </c>
    </row>
    <row r="115" customFormat="false" ht="21.75" hidden="false" customHeight="true" outlineLevel="0" collapsed="false">
      <c r="A115" s="17"/>
      <c r="B115" s="17"/>
      <c r="C115" s="17"/>
      <c r="D115" s="18"/>
      <c r="E115" s="18"/>
      <c r="F115" s="17"/>
      <c r="G115" s="17"/>
      <c r="H115" s="17"/>
      <c r="I115" s="17"/>
      <c r="J115" s="17"/>
      <c r="K115" s="19"/>
      <c r="L115" s="17"/>
      <c r="M115" s="18"/>
      <c r="N115" s="17"/>
      <c r="O115" s="17"/>
      <c r="P115" s="17"/>
      <c r="Q115" s="20"/>
      <c r="R115" s="20"/>
      <c r="S115" s="20"/>
      <c r="T115" s="20"/>
      <c r="U115" s="21"/>
      <c r="V115" s="21"/>
      <c r="W115" s="21"/>
      <c r="X115" s="22"/>
      <c r="Y115" s="23"/>
      <c r="Z115" s="23"/>
      <c r="AA115" s="24"/>
      <c r="AB115" s="24"/>
      <c r="AC115" s="23"/>
      <c r="AD115" s="25" t="str">
        <f aca="false">IF(COUNTA($A115:$AC115)=0,"",IF($B115="Produto pai","",IF(AND(ISNUMBER($W115),$W115&gt;0,ISNUMBER($V115),$W115&lt;$V115),$W115,IF(ISNUMBER($V115),$V115,""))))</f>
        <v/>
      </c>
      <c r="AE115" s="26" t="str">
        <f aca="false">IF(OR($AD115="",NOT(ISNUMBER($U115)),$AD115&lt;=0),"",($AD115-$U115)/$AD115)</f>
        <v/>
      </c>
      <c r="AF115" s="26" t="str">
        <f aca="false">IF(COUNTA($A115:$AC115)=0,"",(--($A115&lt;&gt;"")+--($B115&lt;&gt;"")+--($D115&lt;&gt;"")+--($E115&lt;&gt;"")+--($G115&lt;&gt;"")+--($H115&lt;&gt;"")+--($I115&lt;&gt;"")+--($J115&lt;&gt;"")+--($M115&lt;&gt;"")+--($Y115&lt;&gt;"")+--($AA115&lt;&gt;"")+--($AC115&lt;&gt;"")+IF(OR($B115="Produto simples",$B115="Variação"),--($Q115&gt;0)+--($R115&gt;0)+--($S115&gt;0)+--($T115&gt;0)+--($U115&gt;0)+--($V115&gt;0)+--($Z115&lt;&gt;""),0)+IF($B115="Variação",--($C115&lt;&gt;"")+--($F115&lt;&gt;"")+--(OR($N115&lt;&gt;"",$O115&lt;&gt;"")),0))/(12+IF(OR($B115="Produto simples",$B115="Variação"),7,0)+IF($B115="Variação",3,0)))</f>
        <v/>
      </c>
      <c r="AG115" s="27" t="str">
        <f aca="true">IF(COUNTA($A115:$AC115)=0,"",_xlfn.TEXTJOIN(" | ",TRUE(),IF($A115="","SKU obrigatório",""),IF(AND($A115&lt;&gt;"",COUNTIF($A$5:$A$204,$A115)&gt;1),"SKU duplicado",""),IF($D115="","Nome obrigatório",""),IF(AND($B115="Variação",$C115=""),"SKU pai obrigatório",""),IF(AND($B115="Variação",$C115&lt;&gt;"",COUNTIFS($A$5:$A$204,$C115,$B$5:$B$204,"Produto pai")=0),"SKU pai não encontrado como Produto pai",""),IF(AND($B115&lt;&gt;"Variação",$C115&lt;&gt;""),"SKU pai indevido",""),IF(AND($K115&lt;&gt;"",COUNTIF($K$5:$K$204,$K115)&gt;1),"EAN/GTIN duplicado",""),IF(AND($K115&lt;&gt;"",NOT(AND(OR(LEN($K115)=8,LEN($K115)=12,LEN($K115)=13,LEN($K115)=14),IFERROR(ISNUMBER(1*$K115),FALSE())))),"EAN/GTIN com formato inválido",""),IF(AND($H115&lt;&gt;"",$I115&lt;&gt;"",COUNTIFS(Listas!$M$5:$M$34,$H115,Listas!$N$5:$N$34,$I115)=0),"Categoria/subcategoria incompatíveis",""),IF(AND(OR($B115="Produto simples",$B115="Variação"),$W115&lt;&gt;"",$V115&lt;&gt;"",$W115&gt;=$V115),"Preço promocional deve ser menor",""),IF(AND(OR($B115="Produto simples",$B115="Variação"),$AD115&lt;&gt;"",$U115&lt;&gt;"",$AD115&lt;=$U115),"Preço considerado não supera o custo",""),IF(AND(OR($B115="Produto simples",$B115="Variação"),OR($Q115&lt;=0,$R115&lt;=0,$S115&lt;=0,$T115&lt;=0)),"Peso ou dimensão ausente/inválida",""),IF(AND($B115="Variação",$F115=""),"Nome da variação obrigatório",""),IF(AND($B115="Variação",$N115="",$O115=""),"Informe cor ou tamanho",""),IF(AND($AA115&lt;&gt;"",$AB115&lt;&gt;"",$AB115&lt;$AA115),"Revisão anterior à criação",""),IF(OR($AB115="",IFERROR(TODAY()-$AB115&gt;Listas!$B$4,TRUE())),"Revisão pendente",""),IF(AND(ISNUMBER($AE115),$AE115&lt;Listas!$B$3),"Margem abaixo do limite",""),IF($AF115&lt;Listas!$B$5,"Cadastro abaixo da meta",""),IF(AND(OR($B115="Produto simples",$B115="Variação"),$Z115="Não definido"),"Canal de venda não definido","")))</f>
        <v/>
      </c>
    </row>
    <row r="116" customFormat="false" ht="21.75" hidden="false" customHeight="true" outlineLevel="0" collapsed="false">
      <c r="A116" s="17"/>
      <c r="B116" s="17"/>
      <c r="C116" s="17"/>
      <c r="D116" s="18"/>
      <c r="E116" s="18"/>
      <c r="F116" s="17"/>
      <c r="G116" s="17"/>
      <c r="H116" s="17"/>
      <c r="I116" s="17"/>
      <c r="J116" s="17"/>
      <c r="K116" s="19"/>
      <c r="L116" s="17"/>
      <c r="M116" s="18"/>
      <c r="N116" s="17"/>
      <c r="O116" s="17"/>
      <c r="P116" s="17"/>
      <c r="Q116" s="20"/>
      <c r="R116" s="20"/>
      <c r="S116" s="20"/>
      <c r="T116" s="20"/>
      <c r="U116" s="21"/>
      <c r="V116" s="21"/>
      <c r="W116" s="21"/>
      <c r="X116" s="22"/>
      <c r="Y116" s="23"/>
      <c r="Z116" s="23"/>
      <c r="AA116" s="24"/>
      <c r="AB116" s="24"/>
      <c r="AC116" s="23"/>
      <c r="AD116" s="25" t="str">
        <f aca="false">IF(COUNTA($A116:$AC116)=0,"",IF($B116="Produto pai","",IF(AND(ISNUMBER($W116),$W116&gt;0,ISNUMBER($V116),$W116&lt;$V116),$W116,IF(ISNUMBER($V116),$V116,""))))</f>
        <v/>
      </c>
      <c r="AE116" s="26" t="str">
        <f aca="false">IF(OR($AD116="",NOT(ISNUMBER($U116)),$AD116&lt;=0),"",($AD116-$U116)/$AD116)</f>
        <v/>
      </c>
      <c r="AF116" s="26" t="str">
        <f aca="false">IF(COUNTA($A116:$AC116)=0,"",(--($A116&lt;&gt;"")+--($B116&lt;&gt;"")+--($D116&lt;&gt;"")+--($E116&lt;&gt;"")+--($G116&lt;&gt;"")+--($H116&lt;&gt;"")+--($I116&lt;&gt;"")+--($J116&lt;&gt;"")+--($M116&lt;&gt;"")+--($Y116&lt;&gt;"")+--($AA116&lt;&gt;"")+--($AC116&lt;&gt;"")+IF(OR($B116="Produto simples",$B116="Variação"),--($Q116&gt;0)+--($R116&gt;0)+--($S116&gt;0)+--($T116&gt;0)+--($U116&gt;0)+--($V116&gt;0)+--($Z116&lt;&gt;""),0)+IF($B116="Variação",--($C116&lt;&gt;"")+--($F116&lt;&gt;"")+--(OR($N116&lt;&gt;"",$O116&lt;&gt;"")),0))/(12+IF(OR($B116="Produto simples",$B116="Variação"),7,0)+IF($B116="Variação",3,0)))</f>
        <v/>
      </c>
      <c r="AG116" s="27" t="str">
        <f aca="true">IF(COUNTA($A116:$AC116)=0,"",_xlfn.TEXTJOIN(" | ",TRUE(),IF($A116="","SKU obrigatório",""),IF(AND($A116&lt;&gt;"",COUNTIF($A$5:$A$204,$A116)&gt;1),"SKU duplicado",""),IF($D116="","Nome obrigatório",""),IF(AND($B116="Variação",$C116=""),"SKU pai obrigatório",""),IF(AND($B116="Variação",$C116&lt;&gt;"",COUNTIFS($A$5:$A$204,$C116,$B$5:$B$204,"Produto pai")=0),"SKU pai não encontrado como Produto pai",""),IF(AND($B116&lt;&gt;"Variação",$C116&lt;&gt;""),"SKU pai indevido",""),IF(AND($K116&lt;&gt;"",COUNTIF($K$5:$K$204,$K116)&gt;1),"EAN/GTIN duplicado",""),IF(AND($K116&lt;&gt;"",NOT(AND(OR(LEN($K116)=8,LEN($K116)=12,LEN($K116)=13,LEN($K116)=14),IFERROR(ISNUMBER(1*$K116),FALSE())))),"EAN/GTIN com formato inválido",""),IF(AND($H116&lt;&gt;"",$I116&lt;&gt;"",COUNTIFS(Listas!$M$5:$M$34,$H116,Listas!$N$5:$N$34,$I116)=0),"Categoria/subcategoria incompatíveis",""),IF(AND(OR($B116="Produto simples",$B116="Variação"),$W116&lt;&gt;"",$V116&lt;&gt;"",$W116&gt;=$V116),"Preço promocional deve ser menor",""),IF(AND(OR($B116="Produto simples",$B116="Variação"),$AD116&lt;&gt;"",$U116&lt;&gt;"",$AD116&lt;=$U116),"Preço considerado não supera o custo",""),IF(AND(OR($B116="Produto simples",$B116="Variação"),OR($Q116&lt;=0,$R116&lt;=0,$S116&lt;=0,$T116&lt;=0)),"Peso ou dimensão ausente/inválida",""),IF(AND($B116="Variação",$F116=""),"Nome da variação obrigatório",""),IF(AND($B116="Variação",$N116="",$O116=""),"Informe cor ou tamanho",""),IF(AND($AA116&lt;&gt;"",$AB116&lt;&gt;"",$AB116&lt;$AA116),"Revisão anterior à criação",""),IF(OR($AB116="",IFERROR(TODAY()-$AB116&gt;Listas!$B$4,TRUE())),"Revisão pendente",""),IF(AND(ISNUMBER($AE116),$AE116&lt;Listas!$B$3),"Margem abaixo do limite",""),IF($AF116&lt;Listas!$B$5,"Cadastro abaixo da meta",""),IF(AND(OR($B116="Produto simples",$B116="Variação"),$Z116="Não definido"),"Canal de venda não definido","")))</f>
        <v/>
      </c>
    </row>
    <row r="117" customFormat="false" ht="21.75" hidden="false" customHeight="true" outlineLevel="0" collapsed="false">
      <c r="A117" s="17"/>
      <c r="B117" s="17"/>
      <c r="C117" s="17"/>
      <c r="D117" s="18"/>
      <c r="E117" s="18"/>
      <c r="F117" s="17"/>
      <c r="G117" s="17"/>
      <c r="H117" s="17"/>
      <c r="I117" s="17"/>
      <c r="J117" s="17"/>
      <c r="K117" s="19"/>
      <c r="L117" s="17"/>
      <c r="M117" s="18"/>
      <c r="N117" s="17"/>
      <c r="O117" s="17"/>
      <c r="P117" s="17"/>
      <c r="Q117" s="20"/>
      <c r="R117" s="20"/>
      <c r="S117" s="20"/>
      <c r="T117" s="20"/>
      <c r="U117" s="21"/>
      <c r="V117" s="21"/>
      <c r="W117" s="21"/>
      <c r="X117" s="22"/>
      <c r="Y117" s="23"/>
      <c r="Z117" s="23"/>
      <c r="AA117" s="24"/>
      <c r="AB117" s="24"/>
      <c r="AC117" s="23"/>
      <c r="AD117" s="25" t="str">
        <f aca="false">IF(COUNTA($A117:$AC117)=0,"",IF($B117="Produto pai","",IF(AND(ISNUMBER($W117),$W117&gt;0,ISNUMBER($V117),$W117&lt;$V117),$W117,IF(ISNUMBER($V117),$V117,""))))</f>
        <v/>
      </c>
      <c r="AE117" s="26" t="str">
        <f aca="false">IF(OR($AD117="",NOT(ISNUMBER($U117)),$AD117&lt;=0),"",($AD117-$U117)/$AD117)</f>
        <v/>
      </c>
      <c r="AF117" s="26" t="str">
        <f aca="false">IF(COUNTA($A117:$AC117)=0,"",(--($A117&lt;&gt;"")+--($B117&lt;&gt;"")+--($D117&lt;&gt;"")+--($E117&lt;&gt;"")+--($G117&lt;&gt;"")+--($H117&lt;&gt;"")+--($I117&lt;&gt;"")+--($J117&lt;&gt;"")+--($M117&lt;&gt;"")+--($Y117&lt;&gt;"")+--($AA117&lt;&gt;"")+--($AC117&lt;&gt;"")+IF(OR($B117="Produto simples",$B117="Variação"),--($Q117&gt;0)+--($R117&gt;0)+--($S117&gt;0)+--($T117&gt;0)+--($U117&gt;0)+--($V117&gt;0)+--($Z117&lt;&gt;""),0)+IF($B117="Variação",--($C117&lt;&gt;"")+--($F117&lt;&gt;"")+--(OR($N117&lt;&gt;"",$O117&lt;&gt;"")),0))/(12+IF(OR($B117="Produto simples",$B117="Variação"),7,0)+IF($B117="Variação",3,0)))</f>
        <v/>
      </c>
      <c r="AG117" s="27" t="str">
        <f aca="true">IF(COUNTA($A117:$AC117)=0,"",_xlfn.TEXTJOIN(" | ",TRUE(),IF($A117="","SKU obrigatório",""),IF(AND($A117&lt;&gt;"",COUNTIF($A$5:$A$204,$A117)&gt;1),"SKU duplicado",""),IF($D117="","Nome obrigatório",""),IF(AND($B117="Variação",$C117=""),"SKU pai obrigatório",""),IF(AND($B117="Variação",$C117&lt;&gt;"",COUNTIFS($A$5:$A$204,$C117,$B$5:$B$204,"Produto pai")=0),"SKU pai não encontrado como Produto pai",""),IF(AND($B117&lt;&gt;"Variação",$C117&lt;&gt;""),"SKU pai indevido",""),IF(AND($K117&lt;&gt;"",COUNTIF($K$5:$K$204,$K117)&gt;1),"EAN/GTIN duplicado",""),IF(AND($K117&lt;&gt;"",NOT(AND(OR(LEN($K117)=8,LEN($K117)=12,LEN($K117)=13,LEN($K117)=14),IFERROR(ISNUMBER(1*$K117),FALSE())))),"EAN/GTIN com formato inválido",""),IF(AND($H117&lt;&gt;"",$I117&lt;&gt;"",COUNTIFS(Listas!$M$5:$M$34,$H117,Listas!$N$5:$N$34,$I117)=0),"Categoria/subcategoria incompatíveis",""),IF(AND(OR($B117="Produto simples",$B117="Variação"),$W117&lt;&gt;"",$V117&lt;&gt;"",$W117&gt;=$V117),"Preço promocional deve ser menor",""),IF(AND(OR($B117="Produto simples",$B117="Variação"),$AD117&lt;&gt;"",$U117&lt;&gt;"",$AD117&lt;=$U117),"Preço considerado não supera o custo",""),IF(AND(OR($B117="Produto simples",$B117="Variação"),OR($Q117&lt;=0,$R117&lt;=0,$S117&lt;=0,$T117&lt;=0)),"Peso ou dimensão ausente/inválida",""),IF(AND($B117="Variação",$F117=""),"Nome da variação obrigatório",""),IF(AND($B117="Variação",$N117="",$O117=""),"Informe cor ou tamanho",""),IF(AND($AA117&lt;&gt;"",$AB117&lt;&gt;"",$AB117&lt;$AA117),"Revisão anterior à criação",""),IF(OR($AB117="",IFERROR(TODAY()-$AB117&gt;Listas!$B$4,TRUE())),"Revisão pendente",""),IF(AND(ISNUMBER($AE117),$AE117&lt;Listas!$B$3),"Margem abaixo do limite",""),IF($AF117&lt;Listas!$B$5,"Cadastro abaixo da meta",""),IF(AND(OR($B117="Produto simples",$B117="Variação"),$Z117="Não definido"),"Canal de venda não definido","")))</f>
        <v/>
      </c>
    </row>
    <row r="118" customFormat="false" ht="21.75" hidden="false" customHeight="true" outlineLevel="0" collapsed="false">
      <c r="A118" s="17"/>
      <c r="B118" s="17"/>
      <c r="C118" s="17"/>
      <c r="D118" s="18"/>
      <c r="E118" s="18"/>
      <c r="F118" s="17"/>
      <c r="G118" s="17"/>
      <c r="H118" s="17"/>
      <c r="I118" s="17"/>
      <c r="J118" s="17"/>
      <c r="K118" s="19"/>
      <c r="L118" s="17"/>
      <c r="M118" s="18"/>
      <c r="N118" s="17"/>
      <c r="O118" s="17"/>
      <c r="P118" s="17"/>
      <c r="Q118" s="20"/>
      <c r="R118" s="20"/>
      <c r="S118" s="20"/>
      <c r="T118" s="20"/>
      <c r="U118" s="21"/>
      <c r="V118" s="21"/>
      <c r="W118" s="21"/>
      <c r="X118" s="22"/>
      <c r="Y118" s="23"/>
      <c r="Z118" s="23"/>
      <c r="AA118" s="24"/>
      <c r="AB118" s="24"/>
      <c r="AC118" s="23"/>
      <c r="AD118" s="25" t="str">
        <f aca="false">IF(COUNTA($A118:$AC118)=0,"",IF($B118="Produto pai","",IF(AND(ISNUMBER($W118),$W118&gt;0,ISNUMBER($V118),$W118&lt;$V118),$W118,IF(ISNUMBER($V118),$V118,""))))</f>
        <v/>
      </c>
      <c r="AE118" s="26" t="str">
        <f aca="false">IF(OR($AD118="",NOT(ISNUMBER($U118)),$AD118&lt;=0),"",($AD118-$U118)/$AD118)</f>
        <v/>
      </c>
      <c r="AF118" s="26" t="str">
        <f aca="false">IF(COUNTA($A118:$AC118)=0,"",(--($A118&lt;&gt;"")+--($B118&lt;&gt;"")+--($D118&lt;&gt;"")+--($E118&lt;&gt;"")+--($G118&lt;&gt;"")+--($H118&lt;&gt;"")+--($I118&lt;&gt;"")+--($J118&lt;&gt;"")+--($M118&lt;&gt;"")+--($Y118&lt;&gt;"")+--($AA118&lt;&gt;"")+--($AC118&lt;&gt;"")+IF(OR($B118="Produto simples",$B118="Variação"),--($Q118&gt;0)+--($R118&gt;0)+--($S118&gt;0)+--($T118&gt;0)+--($U118&gt;0)+--($V118&gt;0)+--($Z118&lt;&gt;""),0)+IF($B118="Variação",--($C118&lt;&gt;"")+--($F118&lt;&gt;"")+--(OR($N118&lt;&gt;"",$O118&lt;&gt;"")),0))/(12+IF(OR($B118="Produto simples",$B118="Variação"),7,0)+IF($B118="Variação",3,0)))</f>
        <v/>
      </c>
      <c r="AG118" s="27" t="str">
        <f aca="true">IF(COUNTA($A118:$AC118)=0,"",_xlfn.TEXTJOIN(" | ",TRUE(),IF($A118="","SKU obrigatório",""),IF(AND($A118&lt;&gt;"",COUNTIF($A$5:$A$204,$A118)&gt;1),"SKU duplicado",""),IF($D118="","Nome obrigatório",""),IF(AND($B118="Variação",$C118=""),"SKU pai obrigatório",""),IF(AND($B118="Variação",$C118&lt;&gt;"",COUNTIFS($A$5:$A$204,$C118,$B$5:$B$204,"Produto pai")=0),"SKU pai não encontrado como Produto pai",""),IF(AND($B118&lt;&gt;"Variação",$C118&lt;&gt;""),"SKU pai indevido",""),IF(AND($K118&lt;&gt;"",COUNTIF($K$5:$K$204,$K118)&gt;1),"EAN/GTIN duplicado",""),IF(AND($K118&lt;&gt;"",NOT(AND(OR(LEN($K118)=8,LEN($K118)=12,LEN($K118)=13,LEN($K118)=14),IFERROR(ISNUMBER(1*$K118),FALSE())))),"EAN/GTIN com formato inválido",""),IF(AND($H118&lt;&gt;"",$I118&lt;&gt;"",COUNTIFS(Listas!$M$5:$M$34,$H118,Listas!$N$5:$N$34,$I118)=0),"Categoria/subcategoria incompatíveis",""),IF(AND(OR($B118="Produto simples",$B118="Variação"),$W118&lt;&gt;"",$V118&lt;&gt;"",$W118&gt;=$V118),"Preço promocional deve ser menor",""),IF(AND(OR($B118="Produto simples",$B118="Variação"),$AD118&lt;&gt;"",$U118&lt;&gt;"",$AD118&lt;=$U118),"Preço considerado não supera o custo",""),IF(AND(OR($B118="Produto simples",$B118="Variação"),OR($Q118&lt;=0,$R118&lt;=0,$S118&lt;=0,$T118&lt;=0)),"Peso ou dimensão ausente/inválida",""),IF(AND($B118="Variação",$F118=""),"Nome da variação obrigatório",""),IF(AND($B118="Variação",$N118="",$O118=""),"Informe cor ou tamanho",""),IF(AND($AA118&lt;&gt;"",$AB118&lt;&gt;"",$AB118&lt;$AA118),"Revisão anterior à criação",""),IF(OR($AB118="",IFERROR(TODAY()-$AB118&gt;Listas!$B$4,TRUE())),"Revisão pendente",""),IF(AND(ISNUMBER($AE118),$AE118&lt;Listas!$B$3),"Margem abaixo do limite",""),IF($AF118&lt;Listas!$B$5,"Cadastro abaixo da meta",""),IF(AND(OR($B118="Produto simples",$B118="Variação"),$Z118="Não definido"),"Canal de venda não definido","")))</f>
        <v/>
      </c>
    </row>
    <row r="119" customFormat="false" ht="21.75" hidden="false" customHeight="true" outlineLevel="0" collapsed="false">
      <c r="A119" s="17"/>
      <c r="B119" s="17"/>
      <c r="C119" s="17"/>
      <c r="D119" s="18"/>
      <c r="E119" s="18"/>
      <c r="F119" s="17"/>
      <c r="G119" s="17"/>
      <c r="H119" s="17"/>
      <c r="I119" s="17"/>
      <c r="J119" s="17"/>
      <c r="K119" s="19"/>
      <c r="L119" s="17"/>
      <c r="M119" s="18"/>
      <c r="N119" s="17"/>
      <c r="O119" s="17"/>
      <c r="P119" s="17"/>
      <c r="Q119" s="20"/>
      <c r="R119" s="20"/>
      <c r="S119" s="20"/>
      <c r="T119" s="20"/>
      <c r="U119" s="21"/>
      <c r="V119" s="21"/>
      <c r="W119" s="21"/>
      <c r="X119" s="22"/>
      <c r="Y119" s="23"/>
      <c r="Z119" s="23"/>
      <c r="AA119" s="24"/>
      <c r="AB119" s="24"/>
      <c r="AC119" s="23"/>
      <c r="AD119" s="25" t="str">
        <f aca="false">IF(COUNTA($A119:$AC119)=0,"",IF($B119="Produto pai","",IF(AND(ISNUMBER($W119),$W119&gt;0,ISNUMBER($V119),$W119&lt;$V119),$W119,IF(ISNUMBER($V119),$V119,""))))</f>
        <v/>
      </c>
      <c r="AE119" s="26" t="str">
        <f aca="false">IF(OR($AD119="",NOT(ISNUMBER($U119)),$AD119&lt;=0),"",($AD119-$U119)/$AD119)</f>
        <v/>
      </c>
      <c r="AF119" s="26" t="str">
        <f aca="false">IF(COUNTA($A119:$AC119)=0,"",(--($A119&lt;&gt;"")+--($B119&lt;&gt;"")+--($D119&lt;&gt;"")+--($E119&lt;&gt;"")+--($G119&lt;&gt;"")+--($H119&lt;&gt;"")+--($I119&lt;&gt;"")+--($J119&lt;&gt;"")+--($M119&lt;&gt;"")+--($Y119&lt;&gt;"")+--($AA119&lt;&gt;"")+--($AC119&lt;&gt;"")+IF(OR($B119="Produto simples",$B119="Variação"),--($Q119&gt;0)+--($R119&gt;0)+--($S119&gt;0)+--($T119&gt;0)+--($U119&gt;0)+--($V119&gt;0)+--($Z119&lt;&gt;""),0)+IF($B119="Variação",--($C119&lt;&gt;"")+--($F119&lt;&gt;"")+--(OR($N119&lt;&gt;"",$O119&lt;&gt;"")),0))/(12+IF(OR($B119="Produto simples",$B119="Variação"),7,0)+IF($B119="Variação",3,0)))</f>
        <v/>
      </c>
      <c r="AG119" s="27" t="str">
        <f aca="true">IF(COUNTA($A119:$AC119)=0,"",_xlfn.TEXTJOIN(" | ",TRUE(),IF($A119="","SKU obrigatório",""),IF(AND($A119&lt;&gt;"",COUNTIF($A$5:$A$204,$A119)&gt;1),"SKU duplicado",""),IF($D119="","Nome obrigatório",""),IF(AND($B119="Variação",$C119=""),"SKU pai obrigatório",""),IF(AND($B119="Variação",$C119&lt;&gt;"",COUNTIFS($A$5:$A$204,$C119,$B$5:$B$204,"Produto pai")=0),"SKU pai não encontrado como Produto pai",""),IF(AND($B119&lt;&gt;"Variação",$C119&lt;&gt;""),"SKU pai indevido",""),IF(AND($K119&lt;&gt;"",COUNTIF($K$5:$K$204,$K119)&gt;1),"EAN/GTIN duplicado",""),IF(AND($K119&lt;&gt;"",NOT(AND(OR(LEN($K119)=8,LEN($K119)=12,LEN($K119)=13,LEN($K119)=14),IFERROR(ISNUMBER(1*$K119),FALSE())))),"EAN/GTIN com formato inválido",""),IF(AND($H119&lt;&gt;"",$I119&lt;&gt;"",COUNTIFS(Listas!$M$5:$M$34,$H119,Listas!$N$5:$N$34,$I119)=0),"Categoria/subcategoria incompatíveis",""),IF(AND(OR($B119="Produto simples",$B119="Variação"),$W119&lt;&gt;"",$V119&lt;&gt;"",$W119&gt;=$V119),"Preço promocional deve ser menor",""),IF(AND(OR($B119="Produto simples",$B119="Variação"),$AD119&lt;&gt;"",$U119&lt;&gt;"",$AD119&lt;=$U119),"Preço considerado não supera o custo",""),IF(AND(OR($B119="Produto simples",$B119="Variação"),OR($Q119&lt;=0,$R119&lt;=0,$S119&lt;=0,$T119&lt;=0)),"Peso ou dimensão ausente/inválida",""),IF(AND($B119="Variação",$F119=""),"Nome da variação obrigatório",""),IF(AND($B119="Variação",$N119="",$O119=""),"Informe cor ou tamanho",""),IF(AND($AA119&lt;&gt;"",$AB119&lt;&gt;"",$AB119&lt;$AA119),"Revisão anterior à criação",""),IF(OR($AB119="",IFERROR(TODAY()-$AB119&gt;Listas!$B$4,TRUE())),"Revisão pendente",""),IF(AND(ISNUMBER($AE119),$AE119&lt;Listas!$B$3),"Margem abaixo do limite",""),IF($AF119&lt;Listas!$B$5,"Cadastro abaixo da meta",""),IF(AND(OR($B119="Produto simples",$B119="Variação"),$Z119="Não definido"),"Canal de venda não definido","")))</f>
        <v/>
      </c>
    </row>
    <row r="120" customFormat="false" ht="21.75" hidden="false" customHeight="true" outlineLevel="0" collapsed="false">
      <c r="A120" s="17"/>
      <c r="B120" s="17"/>
      <c r="C120" s="17"/>
      <c r="D120" s="18"/>
      <c r="E120" s="18"/>
      <c r="F120" s="17"/>
      <c r="G120" s="17"/>
      <c r="H120" s="17"/>
      <c r="I120" s="17"/>
      <c r="J120" s="17"/>
      <c r="K120" s="19"/>
      <c r="L120" s="17"/>
      <c r="M120" s="18"/>
      <c r="N120" s="17"/>
      <c r="O120" s="17"/>
      <c r="P120" s="17"/>
      <c r="Q120" s="20"/>
      <c r="R120" s="20"/>
      <c r="S120" s="20"/>
      <c r="T120" s="20"/>
      <c r="U120" s="21"/>
      <c r="V120" s="21"/>
      <c r="W120" s="21"/>
      <c r="X120" s="22"/>
      <c r="Y120" s="23"/>
      <c r="Z120" s="23"/>
      <c r="AA120" s="24"/>
      <c r="AB120" s="24"/>
      <c r="AC120" s="23"/>
      <c r="AD120" s="25" t="str">
        <f aca="false">IF(COUNTA($A120:$AC120)=0,"",IF($B120="Produto pai","",IF(AND(ISNUMBER($W120),$W120&gt;0,ISNUMBER($V120),$W120&lt;$V120),$W120,IF(ISNUMBER($V120),$V120,""))))</f>
        <v/>
      </c>
      <c r="AE120" s="26" t="str">
        <f aca="false">IF(OR($AD120="",NOT(ISNUMBER($U120)),$AD120&lt;=0),"",($AD120-$U120)/$AD120)</f>
        <v/>
      </c>
      <c r="AF120" s="26" t="str">
        <f aca="false">IF(COUNTA($A120:$AC120)=0,"",(--($A120&lt;&gt;"")+--($B120&lt;&gt;"")+--($D120&lt;&gt;"")+--($E120&lt;&gt;"")+--($G120&lt;&gt;"")+--($H120&lt;&gt;"")+--($I120&lt;&gt;"")+--($J120&lt;&gt;"")+--($M120&lt;&gt;"")+--($Y120&lt;&gt;"")+--($AA120&lt;&gt;"")+--($AC120&lt;&gt;"")+IF(OR($B120="Produto simples",$B120="Variação"),--($Q120&gt;0)+--($R120&gt;0)+--($S120&gt;0)+--($T120&gt;0)+--($U120&gt;0)+--($V120&gt;0)+--($Z120&lt;&gt;""),0)+IF($B120="Variação",--($C120&lt;&gt;"")+--($F120&lt;&gt;"")+--(OR($N120&lt;&gt;"",$O120&lt;&gt;"")),0))/(12+IF(OR($B120="Produto simples",$B120="Variação"),7,0)+IF($B120="Variação",3,0)))</f>
        <v/>
      </c>
      <c r="AG120" s="27" t="str">
        <f aca="true">IF(COUNTA($A120:$AC120)=0,"",_xlfn.TEXTJOIN(" | ",TRUE(),IF($A120="","SKU obrigatório",""),IF(AND($A120&lt;&gt;"",COUNTIF($A$5:$A$204,$A120)&gt;1),"SKU duplicado",""),IF($D120="","Nome obrigatório",""),IF(AND($B120="Variação",$C120=""),"SKU pai obrigatório",""),IF(AND($B120="Variação",$C120&lt;&gt;"",COUNTIFS($A$5:$A$204,$C120,$B$5:$B$204,"Produto pai")=0),"SKU pai não encontrado como Produto pai",""),IF(AND($B120&lt;&gt;"Variação",$C120&lt;&gt;""),"SKU pai indevido",""),IF(AND($K120&lt;&gt;"",COUNTIF($K$5:$K$204,$K120)&gt;1),"EAN/GTIN duplicado",""),IF(AND($K120&lt;&gt;"",NOT(AND(OR(LEN($K120)=8,LEN($K120)=12,LEN($K120)=13,LEN($K120)=14),IFERROR(ISNUMBER(1*$K120),FALSE())))),"EAN/GTIN com formato inválido",""),IF(AND($H120&lt;&gt;"",$I120&lt;&gt;"",COUNTIFS(Listas!$M$5:$M$34,$H120,Listas!$N$5:$N$34,$I120)=0),"Categoria/subcategoria incompatíveis",""),IF(AND(OR($B120="Produto simples",$B120="Variação"),$W120&lt;&gt;"",$V120&lt;&gt;"",$W120&gt;=$V120),"Preço promocional deve ser menor",""),IF(AND(OR($B120="Produto simples",$B120="Variação"),$AD120&lt;&gt;"",$U120&lt;&gt;"",$AD120&lt;=$U120),"Preço considerado não supera o custo",""),IF(AND(OR($B120="Produto simples",$B120="Variação"),OR($Q120&lt;=0,$R120&lt;=0,$S120&lt;=0,$T120&lt;=0)),"Peso ou dimensão ausente/inválida",""),IF(AND($B120="Variação",$F120=""),"Nome da variação obrigatório",""),IF(AND($B120="Variação",$N120="",$O120=""),"Informe cor ou tamanho",""),IF(AND($AA120&lt;&gt;"",$AB120&lt;&gt;"",$AB120&lt;$AA120),"Revisão anterior à criação",""),IF(OR($AB120="",IFERROR(TODAY()-$AB120&gt;Listas!$B$4,TRUE())),"Revisão pendente",""),IF(AND(ISNUMBER($AE120),$AE120&lt;Listas!$B$3),"Margem abaixo do limite",""),IF($AF120&lt;Listas!$B$5,"Cadastro abaixo da meta",""),IF(AND(OR($B120="Produto simples",$B120="Variação"),$Z120="Não definido"),"Canal de venda não definido","")))</f>
        <v/>
      </c>
    </row>
    <row r="121" customFormat="false" ht="21.75" hidden="false" customHeight="true" outlineLevel="0" collapsed="false">
      <c r="A121" s="17"/>
      <c r="B121" s="17"/>
      <c r="C121" s="17"/>
      <c r="D121" s="18"/>
      <c r="E121" s="18"/>
      <c r="F121" s="17"/>
      <c r="G121" s="17"/>
      <c r="H121" s="17"/>
      <c r="I121" s="17"/>
      <c r="J121" s="17"/>
      <c r="K121" s="19"/>
      <c r="L121" s="17"/>
      <c r="M121" s="18"/>
      <c r="N121" s="17"/>
      <c r="O121" s="17"/>
      <c r="P121" s="17"/>
      <c r="Q121" s="20"/>
      <c r="R121" s="20"/>
      <c r="S121" s="20"/>
      <c r="T121" s="20"/>
      <c r="U121" s="21"/>
      <c r="V121" s="21"/>
      <c r="W121" s="21"/>
      <c r="X121" s="22"/>
      <c r="Y121" s="23"/>
      <c r="Z121" s="23"/>
      <c r="AA121" s="24"/>
      <c r="AB121" s="24"/>
      <c r="AC121" s="23"/>
      <c r="AD121" s="25" t="str">
        <f aca="false">IF(COUNTA($A121:$AC121)=0,"",IF($B121="Produto pai","",IF(AND(ISNUMBER($W121),$W121&gt;0,ISNUMBER($V121),$W121&lt;$V121),$W121,IF(ISNUMBER($V121),$V121,""))))</f>
        <v/>
      </c>
      <c r="AE121" s="26" t="str">
        <f aca="false">IF(OR($AD121="",NOT(ISNUMBER($U121)),$AD121&lt;=0),"",($AD121-$U121)/$AD121)</f>
        <v/>
      </c>
      <c r="AF121" s="26" t="str">
        <f aca="false">IF(COUNTA($A121:$AC121)=0,"",(--($A121&lt;&gt;"")+--($B121&lt;&gt;"")+--($D121&lt;&gt;"")+--($E121&lt;&gt;"")+--($G121&lt;&gt;"")+--($H121&lt;&gt;"")+--($I121&lt;&gt;"")+--($J121&lt;&gt;"")+--($M121&lt;&gt;"")+--($Y121&lt;&gt;"")+--($AA121&lt;&gt;"")+--($AC121&lt;&gt;"")+IF(OR($B121="Produto simples",$B121="Variação"),--($Q121&gt;0)+--($R121&gt;0)+--($S121&gt;0)+--($T121&gt;0)+--($U121&gt;0)+--($V121&gt;0)+--($Z121&lt;&gt;""),0)+IF($B121="Variação",--($C121&lt;&gt;"")+--($F121&lt;&gt;"")+--(OR($N121&lt;&gt;"",$O121&lt;&gt;"")),0))/(12+IF(OR($B121="Produto simples",$B121="Variação"),7,0)+IF($B121="Variação",3,0)))</f>
        <v/>
      </c>
      <c r="AG121" s="27" t="str">
        <f aca="true">IF(COUNTA($A121:$AC121)=0,"",_xlfn.TEXTJOIN(" | ",TRUE(),IF($A121="","SKU obrigatório",""),IF(AND($A121&lt;&gt;"",COUNTIF($A$5:$A$204,$A121)&gt;1),"SKU duplicado",""),IF($D121="","Nome obrigatório",""),IF(AND($B121="Variação",$C121=""),"SKU pai obrigatório",""),IF(AND($B121="Variação",$C121&lt;&gt;"",COUNTIFS($A$5:$A$204,$C121,$B$5:$B$204,"Produto pai")=0),"SKU pai não encontrado como Produto pai",""),IF(AND($B121&lt;&gt;"Variação",$C121&lt;&gt;""),"SKU pai indevido",""),IF(AND($K121&lt;&gt;"",COUNTIF($K$5:$K$204,$K121)&gt;1),"EAN/GTIN duplicado",""),IF(AND($K121&lt;&gt;"",NOT(AND(OR(LEN($K121)=8,LEN($K121)=12,LEN($K121)=13,LEN($K121)=14),IFERROR(ISNUMBER(1*$K121),FALSE())))),"EAN/GTIN com formato inválido",""),IF(AND($H121&lt;&gt;"",$I121&lt;&gt;"",COUNTIFS(Listas!$M$5:$M$34,$H121,Listas!$N$5:$N$34,$I121)=0),"Categoria/subcategoria incompatíveis",""),IF(AND(OR($B121="Produto simples",$B121="Variação"),$W121&lt;&gt;"",$V121&lt;&gt;"",$W121&gt;=$V121),"Preço promocional deve ser menor",""),IF(AND(OR($B121="Produto simples",$B121="Variação"),$AD121&lt;&gt;"",$U121&lt;&gt;"",$AD121&lt;=$U121),"Preço considerado não supera o custo",""),IF(AND(OR($B121="Produto simples",$B121="Variação"),OR($Q121&lt;=0,$R121&lt;=0,$S121&lt;=0,$T121&lt;=0)),"Peso ou dimensão ausente/inválida",""),IF(AND($B121="Variação",$F121=""),"Nome da variação obrigatório",""),IF(AND($B121="Variação",$N121="",$O121=""),"Informe cor ou tamanho",""),IF(AND($AA121&lt;&gt;"",$AB121&lt;&gt;"",$AB121&lt;$AA121),"Revisão anterior à criação",""),IF(OR($AB121="",IFERROR(TODAY()-$AB121&gt;Listas!$B$4,TRUE())),"Revisão pendente",""),IF(AND(ISNUMBER($AE121),$AE121&lt;Listas!$B$3),"Margem abaixo do limite",""),IF($AF121&lt;Listas!$B$5,"Cadastro abaixo da meta",""),IF(AND(OR($B121="Produto simples",$B121="Variação"),$Z121="Não definido"),"Canal de venda não definido","")))</f>
        <v/>
      </c>
    </row>
    <row r="122" customFormat="false" ht="21.75" hidden="false" customHeight="true" outlineLevel="0" collapsed="false">
      <c r="A122" s="17"/>
      <c r="B122" s="17"/>
      <c r="C122" s="17"/>
      <c r="D122" s="18"/>
      <c r="E122" s="18"/>
      <c r="F122" s="17"/>
      <c r="G122" s="17"/>
      <c r="H122" s="17"/>
      <c r="I122" s="17"/>
      <c r="J122" s="17"/>
      <c r="K122" s="19"/>
      <c r="L122" s="17"/>
      <c r="M122" s="18"/>
      <c r="N122" s="17"/>
      <c r="O122" s="17"/>
      <c r="P122" s="17"/>
      <c r="Q122" s="20"/>
      <c r="R122" s="20"/>
      <c r="S122" s="20"/>
      <c r="T122" s="20"/>
      <c r="U122" s="21"/>
      <c r="V122" s="21"/>
      <c r="W122" s="21"/>
      <c r="X122" s="22"/>
      <c r="Y122" s="23"/>
      <c r="Z122" s="23"/>
      <c r="AA122" s="24"/>
      <c r="AB122" s="24"/>
      <c r="AC122" s="23"/>
      <c r="AD122" s="25" t="str">
        <f aca="false">IF(COUNTA($A122:$AC122)=0,"",IF($B122="Produto pai","",IF(AND(ISNUMBER($W122),$W122&gt;0,ISNUMBER($V122),$W122&lt;$V122),$W122,IF(ISNUMBER($V122),$V122,""))))</f>
        <v/>
      </c>
      <c r="AE122" s="26" t="str">
        <f aca="false">IF(OR($AD122="",NOT(ISNUMBER($U122)),$AD122&lt;=0),"",($AD122-$U122)/$AD122)</f>
        <v/>
      </c>
      <c r="AF122" s="26" t="str">
        <f aca="false">IF(COUNTA($A122:$AC122)=0,"",(--($A122&lt;&gt;"")+--($B122&lt;&gt;"")+--($D122&lt;&gt;"")+--($E122&lt;&gt;"")+--($G122&lt;&gt;"")+--($H122&lt;&gt;"")+--($I122&lt;&gt;"")+--($J122&lt;&gt;"")+--($M122&lt;&gt;"")+--($Y122&lt;&gt;"")+--($AA122&lt;&gt;"")+--($AC122&lt;&gt;"")+IF(OR($B122="Produto simples",$B122="Variação"),--($Q122&gt;0)+--($R122&gt;0)+--($S122&gt;0)+--($T122&gt;0)+--($U122&gt;0)+--($V122&gt;0)+--($Z122&lt;&gt;""),0)+IF($B122="Variação",--($C122&lt;&gt;"")+--($F122&lt;&gt;"")+--(OR($N122&lt;&gt;"",$O122&lt;&gt;"")),0))/(12+IF(OR($B122="Produto simples",$B122="Variação"),7,0)+IF($B122="Variação",3,0)))</f>
        <v/>
      </c>
      <c r="AG122" s="27" t="str">
        <f aca="true">IF(COUNTA($A122:$AC122)=0,"",_xlfn.TEXTJOIN(" | ",TRUE(),IF($A122="","SKU obrigatório",""),IF(AND($A122&lt;&gt;"",COUNTIF($A$5:$A$204,$A122)&gt;1),"SKU duplicado",""),IF($D122="","Nome obrigatório",""),IF(AND($B122="Variação",$C122=""),"SKU pai obrigatório",""),IF(AND($B122="Variação",$C122&lt;&gt;"",COUNTIFS($A$5:$A$204,$C122,$B$5:$B$204,"Produto pai")=0),"SKU pai não encontrado como Produto pai",""),IF(AND($B122&lt;&gt;"Variação",$C122&lt;&gt;""),"SKU pai indevido",""),IF(AND($K122&lt;&gt;"",COUNTIF($K$5:$K$204,$K122)&gt;1),"EAN/GTIN duplicado",""),IF(AND($K122&lt;&gt;"",NOT(AND(OR(LEN($K122)=8,LEN($K122)=12,LEN($K122)=13,LEN($K122)=14),IFERROR(ISNUMBER(1*$K122),FALSE())))),"EAN/GTIN com formato inválido",""),IF(AND($H122&lt;&gt;"",$I122&lt;&gt;"",COUNTIFS(Listas!$M$5:$M$34,$H122,Listas!$N$5:$N$34,$I122)=0),"Categoria/subcategoria incompatíveis",""),IF(AND(OR($B122="Produto simples",$B122="Variação"),$W122&lt;&gt;"",$V122&lt;&gt;"",$W122&gt;=$V122),"Preço promocional deve ser menor",""),IF(AND(OR($B122="Produto simples",$B122="Variação"),$AD122&lt;&gt;"",$U122&lt;&gt;"",$AD122&lt;=$U122),"Preço considerado não supera o custo",""),IF(AND(OR($B122="Produto simples",$B122="Variação"),OR($Q122&lt;=0,$R122&lt;=0,$S122&lt;=0,$T122&lt;=0)),"Peso ou dimensão ausente/inválida",""),IF(AND($B122="Variação",$F122=""),"Nome da variação obrigatório",""),IF(AND($B122="Variação",$N122="",$O122=""),"Informe cor ou tamanho",""),IF(AND($AA122&lt;&gt;"",$AB122&lt;&gt;"",$AB122&lt;$AA122),"Revisão anterior à criação",""),IF(OR($AB122="",IFERROR(TODAY()-$AB122&gt;Listas!$B$4,TRUE())),"Revisão pendente",""),IF(AND(ISNUMBER($AE122),$AE122&lt;Listas!$B$3),"Margem abaixo do limite",""),IF($AF122&lt;Listas!$B$5,"Cadastro abaixo da meta",""),IF(AND(OR($B122="Produto simples",$B122="Variação"),$Z122="Não definido"),"Canal de venda não definido","")))</f>
        <v/>
      </c>
    </row>
    <row r="123" customFormat="false" ht="21.75" hidden="false" customHeight="true" outlineLevel="0" collapsed="false">
      <c r="A123" s="17"/>
      <c r="B123" s="17"/>
      <c r="C123" s="17"/>
      <c r="D123" s="18"/>
      <c r="E123" s="18"/>
      <c r="F123" s="17"/>
      <c r="G123" s="17"/>
      <c r="H123" s="17"/>
      <c r="I123" s="17"/>
      <c r="J123" s="17"/>
      <c r="K123" s="19"/>
      <c r="L123" s="17"/>
      <c r="M123" s="18"/>
      <c r="N123" s="17"/>
      <c r="O123" s="17"/>
      <c r="P123" s="17"/>
      <c r="Q123" s="20"/>
      <c r="R123" s="20"/>
      <c r="S123" s="20"/>
      <c r="T123" s="20"/>
      <c r="U123" s="21"/>
      <c r="V123" s="21"/>
      <c r="W123" s="21"/>
      <c r="X123" s="22"/>
      <c r="Y123" s="23"/>
      <c r="Z123" s="23"/>
      <c r="AA123" s="24"/>
      <c r="AB123" s="24"/>
      <c r="AC123" s="23"/>
      <c r="AD123" s="25" t="str">
        <f aca="false">IF(COUNTA($A123:$AC123)=0,"",IF($B123="Produto pai","",IF(AND(ISNUMBER($W123),$W123&gt;0,ISNUMBER($V123),$W123&lt;$V123),$W123,IF(ISNUMBER($V123),$V123,""))))</f>
        <v/>
      </c>
      <c r="AE123" s="26" t="str">
        <f aca="false">IF(OR($AD123="",NOT(ISNUMBER($U123)),$AD123&lt;=0),"",($AD123-$U123)/$AD123)</f>
        <v/>
      </c>
      <c r="AF123" s="26" t="str">
        <f aca="false">IF(COUNTA($A123:$AC123)=0,"",(--($A123&lt;&gt;"")+--($B123&lt;&gt;"")+--($D123&lt;&gt;"")+--($E123&lt;&gt;"")+--($G123&lt;&gt;"")+--($H123&lt;&gt;"")+--($I123&lt;&gt;"")+--($J123&lt;&gt;"")+--($M123&lt;&gt;"")+--($Y123&lt;&gt;"")+--($AA123&lt;&gt;"")+--($AC123&lt;&gt;"")+IF(OR($B123="Produto simples",$B123="Variação"),--($Q123&gt;0)+--($R123&gt;0)+--($S123&gt;0)+--($T123&gt;0)+--($U123&gt;0)+--($V123&gt;0)+--($Z123&lt;&gt;""),0)+IF($B123="Variação",--($C123&lt;&gt;"")+--($F123&lt;&gt;"")+--(OR($N123&lt;&gt;"",$O123&lt;&gt;"")),0))/(12+IF(OR($B123="Produto simples",$B123="Variação"),7,0)+IF($B123="Variação",3,0)))</f>
        <v/>
      </c>
      <c r="AG123" s="27" t="str">
        <f aca="true">IF(COUNTA($A123:$AC123)=0,"",_xlfn.TEXTJOIN(" | ",TRUE(),IF($A123="","SKU obrigatório",""),IF(AND($A123&lt;&gt;"",COUNTIF($A$5:$A$204,$A123)&gt;1),"SKU duplicado",""),IF($D123="","Nome obrigatório",""),IF(AND($B123="Variação",$C123=""),"SKU pai obrigatório",""),IF(AND($B123="Variação",$C123&lt;&gt;"",COUNTIFS($A$5:$A$204,$C123,$B$5:$B$204,"Produto pai")=0),"SKU pai não encontrado como Produto pai",""),IF(AND($B123&lt;&gt;"Variação",$C123&lt;&gt;""),"SKU pai indevido",""),IF(AND($K123&lt;&gt;"",COUNTIF($K$5:$K$204,$K123)&gt;1),"EAN/GTIN duplicado",""),IF(AND($K123&lt;&gt;"",NOT(AND(OR(LEN($K123)=8,LEN($K123)=12,LEN($K123)=13,LEN($K123)=14),IFERROR(ISNUMBER(1*$K123),FALSE())))),"EAN/GTIN com formato inválido",""),IF(AND($H123&lt;&gt;"",$I123&lt;&gt;"",COUNTIFS(Listas!$M$5:$M$34,$H123,Listas!$N$5:$N$34,$I123)=0),"Categoria/subcategoria incompatíveis",""),IF(AND(OR($B123="Produto simples",$B123="Variação"),$W123&lt;&gt;"",$V123&lt;&gt;"",$W123&gt;=$V123),"Preço promocional deve ser menor",""),IF(AND(OR($B123="Produto simples",$B123="Variação"),$AD123&lt;&gt;"",$U123&lt;&gt;"",$AD123&lt;=$U123),"Preço considerado não supera o custo",""),IF(AND(OR($B123="Produto simples",$B123="Variação"),OR($Q123&lt;=0,$R123&lt;=0,$S123&lt;=0,$T123&lt;=0)),"Peso ou dimensão ausente/inválida",""),IF(AND($B123="Variação",$F123=""),"Nome da variação obrigatório",""),IF(AND($B123="Variação",$N123="",$O123=""),"Informe cor ou tamanho",""),IF(AND($AA123&lt;&gt;"",$AB123&lt;&gt;"",$AB123&lt;$AA123),"Revisão anterior à criação",""),IF(OR($AB123="",IFERROR(TODAY()-$AB123&gt;Listas!$B$4,TRUE())),"Revisão pendente",""),IF(AND(ISNUMBER($AE123),$AE123&lt;Listas!$B$3),"Margem abaixo do limite",""),IF($AF123&lt;Listas!$B$5,"Cadastro abaixo da meta",""),IF(AND(OR($B123="Produto simples",$B123="Variação"),$Z123="Não definido"),"Canal de venda não definido","")))</f>
        <v/>
      </c>
    </row>
    <row r="124" customFormat="false" ht="21.75" hidden="false" customHeight="true" outlineLevel="0" collapsed="false">
      <c r="A124" s="17"/>
      <c r="B124" s="17"/>
      <c r="C124" s="17"/>
      <c r="D124" s="18"/>
      <c r="E124" s="18"/>
      <c r="F124" s="17"/>
      <c r="G124" s="17"/>
      <c r="H124" s="17"/>
      <c r="I124" s="17"/>
      <c r="J124" s="17"/>
      <c r="K124" s="19"/>
      <c r="L124" s="17"/>
      <c r="M124" s="18"/>
      <c r="N124" s="17"/>
      <c r="O124" s="17"/>
      <c r="P124" s="17"/>
      <c r="Q124" s="20"/>
      <c r="R124" s="20"/>
      <c r="S124" s="20"/>
      <c r="T124" s="20"/>
      <c r="U124" s="21"/>
      <c r="V124" s="21"/>
      <c r="W124" s="21"/>
      <c r="X124" s="22"/>
      <c r="Y124" s="23"/>
      <c r="Z124" s="23"/>
      <c r="AA124" s="24"/>
      <c r="AB124" s="24"/>
      <c r="AC124" s="23"/>
      <c r="AD124" s="25" t="str">
        <f aca="false">IF(COUNTA($A124:$AC124)=0,"",IF($B124="Produto pai","",IF(AND(ISNUMBER($W124),$W124&gt;0,ISNUMBER($V124),$W124&lt;$V124),$W124,IF(ISNUMBER($V124),$V124,""))))</f>
        <v/>
      </c>
      <c r="AE124" s="26" t="str">
        <f aca="false">IF(OR($AD124="",NOT(ISNUMBER($U124)),$AD124&lt;=0),"",($AD124-$U124)/$AD124)</f>
        <v/>
      </c>
      <c r="AF124" s="26" t="str">
        <f aca="false">IF(COUNTA($A124:$AC124)=0,"",(--($A124&lt;&gt;"")+--($B124&lt;&gt;"")+--($D124&lt;&gt;"")+--($E124&lt;&gt;"")+--($G124&lt;&gt;"")+--($H124&lt;&gt;"")+--($I124&lt;&gt;"")+--($J124&lt;&gt;"")+--($M124&lt;&gt;"")+--($Y124&lt;&gt;"")+--($AA124&lt;&gt;"")+--($AC124&lt;&gt;"")+IF(OR($B124="Produto simples",$B124="Variação"),--($Q124&gt;0)+--($R124&gt;0)+--($S124&gt;0)+--($T124&gt;0)+--($U124&gt;0)+--($V124&gt;0)+--($Z124&lt;&gt;""),0)+IF($B124="Variação",--($C124&lt;&gt;"")+--($F124&lt;&gt;"")+--(OR($N124&lt;&gt;"",$O124&lt;&gt;"")),0))/(12+IF(OR($B124="Produto simples",$B124="Variação"),7,0)+IF($B124="Variação",3,0)))</f>
        <v/>
      </c>
      <c r="AG124" s="27" t="str">
        <f aca="true">IF(COUNTA($A124:$AC124)=0,"",_xlfn.TEXTJOIN(" | ",TRUE(),IF($A124="","SKU obrigatório",""),IF(AND($A124&lt;&gt;"",COUNTIF($A$5:$A$204,$A124)&gt;1),"SKU duplicado",""),IF($D124="","Nome obrigatório",""),IF(AND($B124="Variação",$C124=""),"SKU pai obrigatório",""),IF(AND($B124="Variação",$C124&lt;&gt;"",COUNTIFS($A$5:$A$204,$C124,$B$5:$B$204,"Produto pai")=0),"SKU pai não encontrado como Produto pai",""),IF(AND($B124&lt;&gt;"Variação",$C124&lt;&gt;""),"SKU pai indevido",""),IF(AND($K124&lt;&gt;"",COUNTIF($K$5:$K$204,$K124)&gt;1),"EAN/GTIN duplicado",""),IF(AND($K124&lt;&gt;"",NOT(AND(OR(LEN($K124)=8,LEN($K124)=12,LEN($K124)=13,LEN($K124)=14),IFERROR(ISNUMBER(1*$K124),FALSE())))),"EAN/GTIN com formato inválido",""),IF(AND($H124&lt;&gt;"",$I124&lt;&gt;"",COUNTIFS(Listas!$M$5:$M$34,$H124,Listas!$N$5:$N$34,$I124)=0),"Categoria/subcategoria incompatíveis",""),IF(AND(OR($B124="Produto simples",$B124="Variação"),$W124&lt;&gt;"",$V124&lt;&gt;"",$W124&gt;=$V124),"Preço promocional deve ser menor",""),IF(AND(OR($B124="Produto simples",$B124="Variação"),$AD124&lt;&gt;"",$U124&lt;&gt;"",$AD124&lt;=$U124),"Preço considerado não supera o custo",""),IF(AND(OR($B124="Produto simples",$B124="Variação"),OR($Q124&lt;=0,$R124&lt;=0,$S124&lt;=0,$T124&lt;=0)),"Peso ou dimensão ausente/inválida",""),IF(AND($B124="Variação",$F124=""),"Nome da variação obrigatório",""),IF(AND($B124="Variação",$N124="",$O124=""),"Informe cor ou tamanho",""),IF(AND($AA124&lt;&gt;"",$AB124&lt;&gt;"",$AB124&lt;$AA124),"Revisão anterior à criação",""),IF(OR($AB124="",IFERROR(TODAY()-$AB124&gt;Listas!$B$4,TRUE())),"Revisão pendente",""),IF(AND(ISNUMBER($AE124),$AE124&lt;Listas!$B$3),"Margem abaixo do limite",""),IF($AF124&lt;Listas!$B$5,"Cadastro abaixo da meta",""),IF(AND(OR($B124="Produto simples",$B124="Variação"),$Z124="Não definido"),"Canal de venda não definido","")))</f>
        <v/>
      </c>
    </row>
    <row r="125" customFormat="false" ht="21.75" hidden="false" customHeight="true" outlineLevel="0" collapsed="false">
      <c r="A125" s="17"/>
      <c r="B125" s="17"/>
      <c r="C125" s="17"/>
      <c r="D125" s="18"/>
      <c r="E125" s="18"/>
      <c r="F125" s="17"/>
      <c r="G125" s="17"/>
      <c r="H125" s="17"/>
      <c r="I125" s="17"/>
      <c r="J125" s="17"/>
      <c r="K125" s="19"/>
      <c r="L125" s="17"/>
      <c r="M125" s="18"/>
      <c r="N125" s="17"/>
      <c r="O125" s="17"/>
      <c r="P125" s="17"/>
      <c r="Q125" s="20"/>
      <c r="R125" s="20"/>
      <c r="S125" s="20"/>
      <c r="T125" s="20"/>
      <c r="U125" s="21"/>
      <c r="V125" s="21"/>
      <c r="W125" s="21"/>
      <c r="X125" s="22"/>
      <c r="Y125" s="23"/>
      <c r="Z125" s="23"/>
      <c r="AA125" s="24"/>
      <c r="AB125" s="24"/>
      <c r="AC125" s="23"/>
      <c r="AD125" s="25" t="str">
        <f aca="false">IF(COUNTA($A125:$AC125)=0,"",IF($B125="Produto pai","",IF(AND(ISNUMBER($W125),$W125&gt;0,ISNUMBER($V125),$W125&lt;$V125),$W125,IF(ISNUMBER($V125),$V125,""))))</f>
        <v/>
      </c>
      <c r="AE125" s="26" t="str">
        <f aca="false">IF(OR($AD125="",NOT(ISNUMBER($U125)),$AD125&lt;=0),"",($AD125-$U125)/$AD125)</f>
        <v/>
      </c>
      <c r="AF125" s="26" t="str">
        <f aca="false">IF(COUNTA($A125:$AC125)=0,"",(--($A125&lt;&gt;"")+--($B125&lt;&gt;"")+--($D125&lt;&gt;"")+--($E125&lt;&gt;"")+--($G125&lt;&gt;"")+--($H125&lt;&gt;"")+--($I125&lt;&gt;"")+--($J125&lt;&gt;"")+--($M125&lt;&gt;"")+--($Y125&lt;&gt;"")+--($AA125&lt;&gt;"")+--($AC125&lt;&gt;"")+IF(OR($B125="Produto simples",$B125="Variação"),--($Q125&gt;0)+--($R125&gt;0)+--($S125&gt;0)+--($T125&gt;0)+--($U125&gt;0)+--($V125&gt;0)+--($Z125&lt;&gt;""),0)+IF($B125="Variação",--($C125&lt;&gt;"")+--($F125&lt;&gt;"")+--(OR($N125&lt;&gt;"",$O125&lt;&gt;"")),0))/(12+IF(OR($B125="Produto simples",$B125="Variação"),7,0)+IF($B125="Variação",3,0)))</f>
        <v/>
      </c>
      <c r="AG125" s="27" t="str">
        <f aca="true">IF(COUNTA($A125:$AC125)=0,"",_xlfn.TEXTJOIN(" | ",TRUE(),IF($A125="","SKU obrigatório",""),IF(AND($A125&lt;&gt;"",COUNTIF($A$5:$A$204,$A125)&gt;1),"SKU duplicado",""),IF($D125="","Nome obrigatório",""),IF(AND($B125="Variação",$C125=""),"SKU pai obrigatório",""),IF(AND($B125="Variação",$C125&lt;&gt;"",COUNTIFS($A$5:$A$204,$C125,$B$5:$B$204,"Produto pai")=0),"SKU pai não encontrado como Produto pai",""),IF(AND($B125&lt;&gt;"Variação",$C125&lt;&gt;""),"SKU pai indevido",""),IF(AND($K125&lt;&gt;"",COUNTIF($K$5:$K$204,$K125)&gt;1),"EAN/GTIN duplicado",""),IF(AND($K125&lt;&gt;"",NOT(AND(OR(LEN($K125)=8,LEN($K125)=12,LEN($K125)=13,LEN($K125)=14),IFERROR(ISNUMBER(1*$K125),FALSE())))),"EAN/GTIN com formato inválido",""),IF(AND($H125&lt;&gt;"",$I125&lt;&gt;"",COUNTIFS(Listas!$M$5:$M$34,$H125,Listas!$N$5:$N$34,$I125)=0),"Categoria/subcategoria incompatíveis",""),IF(AND(OR($B125="Produto simples",$B125="Variação"),$W125&lt;&gt;"",$V125&lt;&gt;"",$W125&gt;=$V125),"Preço promocional deve ser menor",""),IF(AND(OR($B125="Produto simples",$B125="Variação"),$AD125&lt;&gt;"",$U125&lt;&gt;"",$AD125&lt;=$U125),"Preço considerado não supera o custo",""),IF(AND(OR($B125="Produto simples",$B125="Variação"),OR($Q125&lt;=0,$R125&lt;=0,$S125&lt;=0,$T125&lt;=0)),"Peso ou dimensão ausente/inválida",""),IF(AND($B125="Variação",$F125=""),"Nome da variação obrigatório",""),IF(AND($B125="Variação",$N125="",$O125=""),"Informe cor ou tamanho",""),IF(AND($AA125&lt;&gt;"",$AB125&lt;&gt;"",$AB125&lt;$AA125),"Revisão anterior à criação",""),IF(OR($AB125="",IFERROR(TODAY()-$AB125&gt;Listas!$B$4,TRUE())),"Revisão pendente",""),IF(AND(ISNUMBER($AE125),$AE125&lt;Listas!$B$3),"Margem abaixo do limite",""),IF($AF125&lt;Listas!$B$5,"Cadastro abaixo da meta",""),IF(AND(OR($B125="Produto simples",$B125="Variação"),$Z125="Não definido"),"Canal de venda não definido","")))</f>
        <v/>
      </c>
    </row>
    <row r="126" customFormat="false" ht="21.75" hidden="false" customHeight="true" outlineLevel="0" collapsed="false">
      <c r="A126" s="17"/>
      <c r="B126" s="17"/>
      <c r="C126" s="17"/>
      <c r="D126" s="18"/>
      <c r="E126" s="18"/>
      <c r="F126" s="17"/>
      <c r="G126" s="17"/>
      <c r="H126" s="17"/>
      <c r="I126" s="17"/>
      <c r="J126" s="17"/>
      <c r="K126" s="19"/>
      <c r="L126" s="17"/>
      <c r="M126" s="18"/>
      <c r="N126" s="17"/>
      <c r="O126" s="17"/>
      <c r="P126" s="17"/>
      <c r="Q126" s="20"/>
      <c r="R126" s="20"/>
      <c r="S126" s="20"/>
      <c r="T126" s="20"/>
      <c r="U126" s="21"/>
      <c r="V126" s="21"/>
      <c r="W126" s="21"/>
      <c r="X126" s="22"/>
      <c r="Y126" s="23"/>
      <c r="Z126" s="23"/>
      <c r="AA126" s="24"/>
      <c r="AB126" s="24"/>
      <c r="AC126" s="23"/>
      <c r="AD126" s="25" t="str">
        <f aca="false">IF(COUNTA($A126:$AC126)=0,"",IF($B126="Produto pai","",IF(AND(ISNUMBER($W126),$W126&gt;0,ISNUMBER($V126),$W126&lt;$V126),$W126,IF(ISNUMBER($V126),$V126,""))))</f>
        <v/>
      </c>
      <c r="AE126" s="26" t="str">
        <f aca="false">IF(OR($AD126="",NOT(ISNUMBER($U126)),$AD126&lt;=0),"",($AD126-$U126)/$AD126)</f>
        <v/>
      </c>
      <c r="AF126" s="26" t="str">
        <f aca="false">IF(COUNTA($A126:$AC126)=0,"",(--($A126&lt;&gt;"")+--($B126&lt;&gt;"")+--($D126&lt;&gt;"")+--($E126&lt;&gt;"")+--($G126&lt;&gt;"")+--($H126&lt;&gt;"")+--($I126&lt;&gt;"")+--($J126&lt;&gt;"")+--($M126&lt;&gt;"")+--($Y126&lt;&gt;"")+--($AA126&lt;&gt;"")+--($AC126&lt;&gt;"")+IF(OR($B126="Produto simples",$B126="Variação"),--($Q126&gt;0)+--($R126&gt;0)+--($S126&gt;0)+--($T126&gt;0)+--($U126&gt;0)+--($V126&gt;0)+--($Z126&lt;&gt;""),0)+IF($B126="Variação",--($C126&lt;&gt;"")+--($F126&lt;&gt;"")+--(OR($N126&lt;&gt;"",$O126&lt;&gt;"")),0))/(12+IF(OR($B126="Produto simples",$B126="Variação"),7,0)+IF($B126="Variação",3,0)))</f>
        <v/>
      </c>
      <c r="AG126" s="27" t="str">
        <f aca="true">IF(COUNTA($A126:$AC126)=0,"",_xlfn.TEXTJOIN(" | ",TRUE(),IF($A126="","SKU obrigatório",""),IF(AND($A126&lt;&gt;"",COUNTIF($A$5:$A$204,$A126)&gt;1),"SKU duplicado",""),IF($D126="","Nome obrigatório",""),IF(AND($B126="Variação",$C126=""),"SKU pai obrigatório",""),IF(AND($B126="Variação",$C126&lt;&gt;"",COUNTIFS($A$5:$A$204,$C126,$B$5:$B$204,"Produto pai")=0),"SKU pai não encontrado como Produto pai",""),IF(AND($B126&lt;&gt;"Variação",$C126&lt;&gt;""),"SKU pai indevido",""),IF(AND($K126&lt;&gt;"",COUNTIF($K$5:$K$204,$K126)&gt;1),"EAN/GTIN duplicado",""),IF(AND($K126&lt;&gt;"",NOT(AND(OR(LEN($K126)=8,LEN($K126)=12,LEN($K126)=13,LEN($K126)=14),IFERROR(ISNUMBER(1*$K126),FALSE())))),"EAN/GTIN com formato inválido",""),IF(AND($H126&lt;&gt;"",$I126&lt;&gt;"",COUNTIFS(Listas!$M$5:$M$34,$H126,Listas!$N$5:$N$34,$I126)=0),"Categoria/subcategoria incompatíveis",""),IF(AND(OR($B126="Produto simples",$B126="Variação"),$W126&lt;&gt;"",$V126&lt;&gt;"",$W126&gt;=$V126),"Preço promocional deve ser menor",""),IF(AND(OR($B126="Produto simples",$B126="Variação"),$AD126&lt;&gt;"",$U126&lt;&gt;"",$AD126&lt;=$U126),"Preço considerado não supera o custo",""),IF(AND(OR($B126="Produto simples",$B126="Variação"),OR($Q126&lt;=0,$R126&lt;=0,$S126&lt;=0,$T126&lt;=0)),"Peso ou dimensão ausente/inválida",""),IF(AND($B126="Variação",$F126=""),"Nome da variação obrigatório",""),IF(AND($B126="Variação",$N126="",$O126=""),"Informe cor ou tamanho",""),IF(AND($AA126&lt;&gt;"",$AB126&lt;&gt;"",$AB126&lt;$AA126),"Revisão anterior à criação",""),IF(OR($AB126="",IFERROR(TODAY()-$AB126&gt;Listas!$B$4,TRUE())),"Revisão pendente",""),IF(AND(ISNUMBER($AE126),$AE126&lt;Listas!$B$3),"Margem abaixo do limite",""),IF($AF126&lt;Listas!$B$5,"Cadastro abaixo da meta",""),IF(AND(OR($B126="Produto simples",$B126="Variação"),$Z126="Não definido"),"Canal de venda não definido","")))</f>
        <v/>
      </c>
    </row>
    <row r="127" customFormat="false" ht="21.75" hidden="false" customHeight="true" outlineLevel="0" collapsed="false">
      <c r="A127" s="17"/>
      <c r="B127" s="17"/>
      <c r="C127" s="17"/>
      <c r="D127" s="18"/>
      <c r="E127" s="18"/>
      <c r="F127" s="17"/>
      <c r="G127" s="17"/>
      <c r="H127" s="17"/>
      <c r="I127" s="17"/>
      <c r="J127" s="17"/>
      <c r="K127" s="19"/>
      <c r="L127" s="17"/>
      <c r="M127" s="18"/>
      <c r="N127" s="17"/>
      <c r="O127" s="17"/>
      <c r="P127" s="17"/>
      <c r="Q127" s="20"/>
      <c r="R127" s="20"/>
      <c r="S127" s="20"/>
      <c r="T127" s="20"/>
      <c r="U127" s="21"/>
      <c r="V127" s="21"/>
      <c r="W127" s="21"/>
      <c r="X127" s="22"/>
      <c r="Y127" s="23"/>
      <c r="Z127" s="23"/>
      <c r="AA127" s="24"/>
      <c r="AB127" s="24"/>
      <c r="AC127" s="23"/>
      <c r="AD127" s="25" t="str">
        <f aca="false">IF(COUNTA($A127:$AC127)=0,"",IF($B127="Produto pai","",IF(AND(ISNUMBER($W127),$W127&gt;0,ISNUMBER($V127),$W127&lt;$V127),$W127,IF(ISNUMBER($V127),$V127,""))))</f>
        <v/>
      </c>
      <c r="AE127" s="26" t="str">
        <f aca="false">IF(OR($AD127="",NOT(ISNUMBER($U127)),$AD127&lt;=0),"",($AD127-$U127)/$AD127)</f>
        <v/>
      </c>
      <c r="AF127" s="26" t="str">
        <f aca="false">IF(COUNTA($A127:$AC127)=0,"",(--($A127&lt;&gt;"")+--($B127&lt;&gt;"")+--($D127&lt;&gt;"")+--($E127&lt;&gt;"")+--($G127&lt;&gt;"")+--($H127&lt;&gt;"")+--($I127&lt;&gt;"")+--($J127&lt;&gt;"")+--($M127&lt;&gt;"")+--($Y127&lt;&gt;"")+--($AA127&lt;&gt;"")+--($AC127&lt;&gt;"")+IF(OR($B127="Produto simples",$B127="Variação"),--($Q127&gt;0)+--($R127&gt;0)+--($S127&gt;0)+--($T127&gt;0)+--($U127&gt;0)+--($V127&gt;0)+--($Z127&lt;&gt;""),0)+IF($B127="Variação",--($C127&lt;&gt;"")+--($F127&lt;&gt;"")+--(OR($N127&lt;&gt;"",$O127&lt;&gt;"")),0))/(12+IF(OR($B127="Produto simples",$B127="Variação"),7,0)+IF($B127="Variação",3,0)))</f>
        <v/>
      </c>
      <c r="AG127" s="27" t="str">
        <f aca="true">IF(COUNTA($A127:$AC127)=0,"",_xlfn.TEXTJOIN(" | ",TRUE(),IF($A127="","SKU obrigatório",""),IF(AND($A127&lt;&gt;"",COUNTIF($A$5:$A$204,$A127)&gt;1),"SKU duplicado",""),IF($D127="","Nome obrigatório",""),IF(AND($B127="Variação",$C127=""),"SKU pai obrigatório",""),IF(AND($B127="Variação",$C127&lt;&gt;"",COUNTIFS($A$5:$A$204,$C127,$B$5:$B$204,"Produto pai")=0),"SKU pai não encontrado como Produto pai",""),IF(AND($B127&lt;&gt;"Variação",$C127&lt;&gt;""),"SKU pai indevido",""),IF(AND($K127&lt;&gt;"",COUNTIF($K$5:$K$204,$K127)&gt;1),"EAN/GTIN duplicado",""),IF(AND($K127&lt;&gt;"",NOT(AND(OR(LEN($K127)=8,LEN($K127)=12,LEN($K127)=13,LEN($K127)=14),IFERROR(ISNUMBER(1*$K127),FALSE())))),"EAN/GTIN com formato inválido",""),IF(AND($H127&lt;&gt;"",$I127&lt;&gt;"",COUNTIFS(Listas!$M$5:$M$34,$H127,Listas!$N$5:$N$34,$I127)=0),"Categoria/subcategoria incompatíveis",""),IF(AND(OR($B127="Produto simples",$B127="Variação"),$W127&lt;&gt;"",$V127&lt;&gt;"",$W127&gt;=$V127),"Preço promocional deve ser menor",""),IF(AND(OR($B127="Produto simples",$B127="Variação"),$AD127&lt;&gt;"",$U127&lt;&gt;"",$AD127&lt;=$U127),"Preço considerado não supera o custo",""),IF(AND(OR($B127="Produto simples",$B127="Variação"),OR($Q127&lt;=0,$R127&lt;=0,$S127&lt;=0,$T127&lt;=0)),"Peso ou dimensão ausente/inválida",""),IF(AND($B127="Variação",$F127=""),"Nome da variação obrigatório",""),IF(AND($B127="Variação",$N127="",$O127=""),"Informe cor ou tamanho",""),IF(AND($AA127&lt;&gt;"",$AB127&lt;&gt;"",$AB127&lt;$AA127),"Revisão anterior à criação",""),IF(OR($AB127="",IFERROR(TODAY()-$AB127&gt;Listas!$B$4,TRUE())),"Revisão pendente",""),IF(AND(ISNUMBER($AE127),$AE127&lt;Listas!$B$3),"Margem abaixo do limite",""),IF($AF127&lt;Listas!$B$5,"Cadastro abaixo da meta",""),IF(AND(OR($B127="Produto simples",$B127="Variação"),$Z127="Não definido"),"Canal de venda não definido","")))</f>
        <v/>
      </c>
    </row>
    <row r="128" customFormat="false" ht="21.75" hidden="false" customHeight="true" outlineLevel="0" collapsed="false">
      <c r="A128" s="17"/>
      <c r="B128" s="17"/>
      <c r="C128" s="17"/>
      <c r="D128" s="18"/>
      <c r="E128" s="18"/>
      <c r="F128" s="17"/>
      <c r="G128" s="17"/>
      <c r="H128" s="17"/>
      <c r="I128" s="17"/>
      <c r="J128" s="17"/>
      <c r="K128" s="19"/>
      <c r="L128" s="17"/>
      <c r="M128" s="18"/>
      <c r="N128" s="17"/>
      <c r="O128" s="17"/>
      <c r="P128" s="17"/>
      <c r="Q128" s="20"/>
      <c r="R128" s="20"/>
      <c r="S128" s="20"/>
      <c r="T128" s="20"/>
      <c r="U128" s="21"/>
      <c r="V128" s="21"/>
      <c r="W128" s="21"/>
      <c r="X128" s="22"/>
      <c r="Y128" s="23"/>
      <c r="Z128" s="23"/>
      <c r="AA128" s="24"/>
      <c r="AB128" s="24"/>
      <c r="AC128" s="23"/>
      <c r="AD128" s="25" t="str">
        <f aca="false">IF(COUNTA($A128:$AC128)=0,"",IF($B128="Produto pai","",IF(AND(ISNUMBER($W128),$W128&gt;0,ISNUMBER($V128),$W128&lt;$V128),$W128,IF(ISNUMBER($V128),$V128,""))))</f>
        <v/>
      </c>
      <c r="AE128" s="26" t="str">
        <f aca="false">IF(OR($AD128="",NOT(ISNUMBER($U128)),$AD128&lt;=0),"",($AD128-$U128)/$AD128)</f>
        <v/>
      </c>
      <c r="AF128" s="26" t="str">
        <f aca="false">IF(COUNTA($A128:$AC128)=0,"",(--($A128&lt;&gt;"")+--($B128&lt;&gt;"")+--($D128&lt;&gt;"")+--($E128&lt;&gt;"")+--($G128&lt;&gt;"")+--($H128&lt;&gt;"")+--($I128&lt;&gt;"")+--($J128&lt;&gt;"")+--($M128&lt;&gt;"")+--($Y128&lt;&gt;"")+--($AA128&lt;&gt;"")+--($AC128&lt;&gt;"")+IF(OR($B128="Produto simples",$B128="Variação"),--($Q128&gt;0)+--($R128&gt;0)+--($S128&gt;0)+--($T128&gt;0)+--($U128&gt;0)+--($V128&gt;0)+--($Z128&lt;&gt;""),0)+IF($B128="Variação",--($C128&lt;&gt;"")+--($F128&lt;&gt;"")+--(OR($N128&lt;&gt;"",$O128&lt;&gt;"")),0))/(12+IF(OR($B128="Produto simples",$B128="Variação"),7,0)+IF($B128="Variação",3,0)))</f>
        <v/>
      </c>
      <c r="AG128" s="27" t="str">
        <f aca="true">IF(COUNTA($A128:$AC128)=0,"",_xlfn.TEXTJOIN(" | ",TRUE(),IF($A128="","SKU obrigatório",""),IF(AND($A128&lt;&gt;"",COUNTIF($A$5:$A$204,$A128)&gt;1),"SKU duplicado",""),IF($D128="","Nome obrigatório",""),IF(AND($B128="Variação",$C128=""),"SKU pai obrigatório",""),IF(AND($B128="Variação",$C128&lt;&gt;"",COUNTIFS($A$5:$A$204,$C128,$B$5:$B$204,"Produto pai")=0),"SKU pai não encontrado como Produto pai",""),IF(AND($B128&lt;&gt;"Variação",$C128&lt;&gt;""),"SKU pai indevido",""),IF(AND($K128&lt;&gt;"",COUNTIF($K$5:$K$204,$K128)&gt;1),"EAN/GTIN duplicado",""),IF(AND($K128&lt;&gt;"",NOT(AND(OR(LEN($K128)=8,LEN($K128)=12,LEN($K128)=13,LEN($K128)=14),IFERROR(ISNUMBER(1*$K128),FALSE())))),"EAN/GTIN com formato inválido",""),IF(AND($H128&lt;&gt;"",$I128&lt;&gt;"",COUNTIFS(Listas!$M$5:$M$34,$H128,Listas!$N$5:$N$34,$I128)=0),"Categoria/subcategoria incompatíveis",""),IF(AND(OR($B128="Produto simples",$B128="Variação"),$W128&lt;&gt;"",$V128&lt;&gt;"",$W128&gt;=$V128),"Preço promocional deve ser menor",""),IF(AND(OR($B128="Produto simples",$B128="Variação"),$AD128&lt;&gt;"",$U128&lt;&gt;"",$AD128&lt;=$U128),"Preço considerado não supera o custo",""),IF(AND(OR($B128="Produto simples",$B128="Variação"),OR($Q128&lt;=0,$R128&lt;=0,$S128&lt;=0,$T128&lt;=0)),"Peso ou dimensão ausente/inválida",""),IF(AND($B128="Variação",$F128=""),"Nome da variação obrigatório",""),IF(AND($B128="Variação",$N128="",$O128=""),"Informe cor ou tamanho",""),IF(AND($AA128&lt;&gt;"",$AB128&lt;&gt;"",$AB128&lt;$AA128),"Revisão anterior à criação",""),IF(OR($AB128="",IFERROR(TODAY()-$AB128&gt;Listas!$B$4,TRUE())),"Revisão pendente",""),IF(AND(ISNUMBER($AE128),$AE128&lt;Listas!$B$3),"Margem abaixo do limite",""),IF($AF128&lt;Listas!$B$5,"Cadastro abaixo da meta",""),IF(AND(OR($B128="Produto simples",$B128="Variação"),$Z128="Não definido"),"Canal de venda não definido","")))</f>
        <v/>
      </c>
    </row>
    <row r="129" customFormat="false" ht="21.75" hidden="false" customHeight="true" outlineLevel="0" collapsed="false">
      <c r="A129" s="17"/>
      <c r="B129" s="17"/>
      <c r="C129" s="17"/>
      <c r="D129" s="18"/>
      <c r="E129" s="18"/>
      <c r="F129" s="17"/>
      <c r="G129" s="17"/>
      <c r="H129" s="17"/>
      <c r="I129" s="17"/>
      <c r="J129" s="17"/>
      <c r="K129" s="19"/>
      <c r="L129" s="17"/>
      <c r="M129" s="18"/>
      <c r="N129" s="17"/>
      <c r="O129" s="17"/>
      <c r="P129" s="17"/>
      <c r="Q129" s="20"/>
      <c r="R129" s="20"/>
      <c r="S129" s="20"/>
      <c r="T129" s="20"/>
      <c r="U129" s="21"/>
      <c r="V129" s="21"/>
      <c r="W129" s="21"/>
      <c r="X129" s="22"/>
      <c r="Y129" s="23"/>
      <c r="Z129" s="23"/>
      <c r="AA129" s="24"/>
      <c r="AB129" s="24"/>
      <c r="AC129" s="23"/>
      <c r="AD129" s="25" t="str">
        <f aca="false">IF(COUNTA($A129:$AC129)=0,"",IF($B129="Produto pai","",IF(AND(ISNUMBER($W129),$W129&gt;0,ISNUMBER($V129),$W129&lt;$V129),$W129,IF(ISNUMBER($V129),$V129,""))))</f>
        <v/>
      </c>
      <c r="AE129" s="26" t="str">
        <f aca="false">IF(OR($AD129="",NOT(ISNUMBER($U129)),$AD129&lt;=0),"",($AD129-$U129)/$AD129)</f>
        <v/>
      </c>
      <c r="AF129" s="26" t="str">
        <f aca="false">IF(COUNTA($A129:$AC129)=0,"",(--($A129&lt;&gt;"")+--($B129&lt;&gt;"")+--($D129&lt;&gt;"")+--($E129&lt;&gt;"")+--($G129&lt;&gt;"")+--($H129&lt;&gt;"")+--($I129&lt;&gt;"")+--($J129&lt;&gt;"")+--($M129&lt;&gt;"")+--($Y129&lt;&gt;"")+--($AA129&lt;&gt;"")+--($AC129&lt;&gt;"")+IF(OR($B129="Produto simples",$B129="Variação"),--($Q129&gt;0)+--($R129&gt;0)+--($S129&gt;0)+--($T129&gt;0)+--($U129&gt;0)+--($V129&gt;0)+--($Z129&lt;&gt;""),0)+IF($B129="Variação",--($C129&lt;&gt;"")+--($F129&lt;&gt;"")+--(OR($N129&lt;&gt;"",$O129&lt;&gt;"")),0))/(12+IF(OR($B129="Produto simples",$B129="Variação"),7,0)+IF($B129="Variação",3,0)))</f>
        <v/>
      </c>
      <c r="AG129" s="27" t="str">
        <f aca="true">IF(COUNTA($A129:$AC129)=0,"",_xlfn.TEXTJOIN(" | ",TRUE(),IF($A129="","SKU obrigatório",""),IF(AND($A129&lt;&gt;"",COUNTIF($A$5:$A$204,$A129)&gt;1),"SKU duplicado",""),IF($D129="","Nome obrigatório",""),IF(AND($B129="Variação",$C129=""),"SKU pai obrigatório",""),IF(AND($B129="Variação",$C129&lt;&gt;"",COUNTIFS($A$5:$A$204,$C129,$B$5:$B$204,"Produto pai")=0),"SKU pai não encontrado como Produto pai",""),IF(AND($B129&lt;&gt;"Variação",$C129&lt;&gt;""),"SKU pai indevido",""),IF(AND($K129&lt;&gt;"",COUNTIF($K$5:$K$204,$K129)&gt;1),"EAN/GTIN duplicado",""),IF(AND($K129&lt;&gt;"",NOT(AND(OR(LEN($K129)=8,LEN($K129)=12,LEN($K129)=13,LEN($K129)=14),IFERROR(ISNUMBER(1*$K129),FALSE())))),"EAN/GTIN com formato inválido",""),IF(AND($H129&lt;&gt;"",$I129&lt;&gt;"",COUNTIFS(Listas!$M$5:$M$34,$H129,Listas!$N$5:$N$34,$I129)=0),"Categoria/subcategoria incompatíveis",""),IF(AND(OR($B129="Produto simples",$B129="Variação"),$W129&lt;&gt;"",$V129&lt;&gt;"",$W129&gt;=$V129),"Preço promocional deve ser menor",""),IF(AND(OR($B129="Produto simples",$B129="Variação"),$AD129&lt;&gt;"",$U129&lt;&gt;"",$AD129&lt;=$U129),"Preço considerado não supera o custo",""),IF(AND(OR($B129="Produto simples",$B129="Variação"),OR($Q129&lt;=0,$R129&lt;=0,$S129&lt;=0,$T129&lt;=0)),"Peso ou dimensão ausente/inválida",""),IF(AND($B129="Variação",$F129=""),"Nome da variação obrigatório",""),IF(AND($B129="Variação",$N129="",$O129=""),"Informe cor ou tamanho",""),IF(AND($AA129&lt;&gt;"",$AB129&lt;&gt;"",$AB129&lt;$AA129),"Revisão anterior à criação",""),IF(OR($AB129="",IFERROR(TODAY()-$AB129&gt;Listas!$B$4,TRUE())),"Revisão pendente",""),IF(AND(ISNUMBER($AE129),$AE129&lt;Listas!$B$3),"Margem abaixo do limite",""),IF($AF129&lt;Listas!$B$5,"Cadastro abaixo da meta",""),IF(AND(OR($B129="Produto simples",$B129="Variação"),$Z129="Não definido"),"Canal de venda não definido","")))</f>
        <v/>
      </c>
    </row>
    <row r="130" customFormat="false" ht="21.75" hidden="false" customHeight="true" outlineLevel="0" collapsed="false">
      <c r="A130" s="17"/>
      <c r="B130" s="17"/>
      <c r="C130" s="17"/>
      <c r="D130" s="18"/>
      <c r="E130" s="18"/>
      <c r="F130" s="17"/>
      <c r="G130" s="17"/>
      <c r="H130" s="17"/>
      <c r="I130" s="17"/>
      <c r="J130" s="17"/>
      <c r="K130" s="19"/>
      <c r="L130" s="17"/>
      <c r="M130" s="18"/>
      <c r="N130" s="17"/>
      <c r="O130" s="17"/>
      <c r="P130" s="17"/>
      <c r="Q130" s="20"/>
      <c r="R130" s="20"/>
      <c r="S130" s="20"/>
      <c r="T130" s="20"/>
      <c r="U130" s="21"/>
      <c r="V130" s="21"/>
      <c r="W130" s="21"/>
      <c r="X130" s="22"/>
      <c r="Y130" s="23"/>
      <c r="Z130" s="23"/>
      <c r="AA130" s="24"/>
      <c r="AB130" s="24"/>
      <c r="AC130" s="23"/>
      <c r="AD130" s="25" t="str">
        <f aca="false">IF(COUNTA($A130:$AC130)=0,"",IF($B130="Produto pai","",IF(AND(ISNUMBER($W130),$W130&gt;0,ISNUMBER($V130),$W130&lt;$V130),$W130,IF(ISNUMBER($V130),$V130,""))))</f>
        <v/>
      </c>
      <c r="AE130" s="26" t="str">
        <f aca="false">IF(OR($AD130="",NOT(ISNUMBER($U130)),$AD130&lt;=0),"",($AD130-$U130)/$AD130)</f>
        <v/>
      </c>
      <c r="AF130" s="26" t="str">
        <f aca="false">IF(COUNTA($A130:$AC130)=0,"",(--($A130&lt;&gt;"")+--($B130&lt;&gt;"")+--($D130&lt;&gt;"")+--($E130&lt;&gt;"")+--($G130&lt;&gt;"")+--($H130&lt;&gt;"")+--($I130&lt;&gt;"")+--($J130&lt;&gt;"")+--($M130&lt;&gt;"")+--($Y130&lt;&gt;"")+--($AA130&lt;&gt;"")+--($AC130&lt;&gt;"")+IF(OR($B130="Produto simples",$B130="Variação"),--($Q130&gt;0)+--($R130&gt;0)+--($S130&gt;0)+--($T130&gt;0)+--($U130&gt;0)+--($V130&gt;0)+--($Z130&lt;&gt;""),0)+IF($B130="Variação",--($C130&lt;&gt;"")+--($F130&lt;&gt;"")+--(OR($N130&lt;&gt;"",$O130&lt;&gt;"")),0))/(12+IF(OR($B130="Produto simples",$B130="Variação"),7,0)+IF($B130="Variação",3,0)))</f>
        <v/>
      </c>
      <c r="AG130" s="27" t="str">
        <f aca="true">IF(COUNTA($A130:$AC130)=0,"",_xlfn.TEXTJOIN(" | ",TRUE(),IF($A130="","SKU obrigatório",""),IF(AND($A130&lt;&gt;"",COUNTIF($A$5:$A$204,$A130)&gt;1),"SKU duplicado",""),IF($D130="","Nome obrigatório",""),IF(AND($B130="Variação",$C130=""),"SKU pai obrigatório",""),IF(AND($B130="Variação",$C130&lt;&gt;"",COUNTIFS($A$5:$A$204,$C130,$B$5:$B$204,"Produto pai")=0),"SKU pai não encontrado como Produto pai",""),IF(AND($B130&lt;&gt;"Variação",$C130&lt;&gt;""),"SKU pai indevido",""),IF(AND($K130&lt;&gt;"",COUNTIF($K$5:$K$204,$K130)&gt;1),"EAN/GTIN duplicado",""),IF(AND($K130&lt;&gt;"",NOT(AND(OR(LEN($K130)=8,LEN($K130)=12,LEN($K130)=13,LEN($K130)=14),IFERROR(ISNUMBER(1*$K130),FALSE())))),"EAN/GTIN com formato inválido",""),IF(AND($H130&lt;&gt;"",$I130&lt;&gt;"",COUNTIFS(Listas!$M$5:$M$34,$H130,Listas!$N$5:$N$34,$I130)=0),"Categoria/subcategoria incompatíveis",""),IF(AND(OR($B130="Produto simples",$B130="Variação"),$W130&lt;&gt;"",$V130&lt;&gt;"",$W130&gt;=$V130),"Preço promocional deve ser menor",""),IF(AND(OR($B130="Produto simples",$B130="Variação"),$AD130&lt;&gt;"",$U130&lt;&gt;"",$AD130&lt;=$U130),"Preço considerado não supera o custo",""),IF(AND(OR($B130="Produto simples",$B130="Variação"),OR($Q130&lt;=0,$R130&lt;=0,$S130&lt;=0,$T130&lt;=0)),"Peso ou dimensão ausente/inválida",""),IF(AND($B130="Variação",$F130=""),"Nome da variação obrigatório",""),IF(AND($B130="Variação",$N130="",$O130=""),"Informe cor ou tamanho",""),IF(AND($AA130&lt;&gt;"",$AB130&lt;&gt;"",$AB130&lt;$AA130),"Revisão anterior à criação",""),IF(OR($AB130="",IFERROR(TODAY()-$AB130&gt;Listas!$B$4,TRUE())),"Revisão pendente",""),IF(AND(ISNUMBER($AE130),$AE130&lt;Listas!$B$3),"Margem abaixo do limite",""),IF($AF130&lt;Listas!$B$5,"Cadastro abaixo da meta",""),IF(AND(OR($B130="Produto simples",$B130="Variação"),$Z130="Não definido"),"Canal de venda não definido","")))</f>
        <v/>
      </c>
    </row>
    <row r="131" customFormat="false" ht="21.75" hidden="false" customHeight="true" outlineLevel="0" collapsed="false">
      <c r="A131" s="17"/>
      <c r="B131" s="17"/>
      <c r="C131" s="17"/>
      <c r="D131" s="18"/>
      <c r="E131" s="18"/>
      <c r="F131" s="17"/>
      <c r="G131" s="17"/>
      <c r="H131" s="17"/>
      <c r="I131" s="17"/>
      <c r="J131" s="17"/>
      <c r="K131" s="19"/>
      <c r="L131" s="17"/>
      <c r="M131" s="18"/>
      <c r="N131" s="17"/>
      <c r="O131" s="17"/>
      <c r="P131" s="17"/>
      <c r="Q131" s="20"/>
      <c r="R131" s="20"/>
      <c r="S131" s="20"/>
      <c r="T131" s="20"/>
      <c r="U131" s="21"/>
      <c r="V131" s="21"/>
      <c r="W131" s="21"/>
      <c r="X131" s="22"/>
      <c r="Y131" s="23"/>
      <c r="Z131" s="23"/>
      <c r="AA131" s="24"/>
      <c r="AB131" s="24"/>
      <c r="AC131" s="23"/>
      <c r="AD131" s="25" t="str">
        <f aca="false">IF(COUNTA($A131:$AC131)=0,"",IF($B131="Produto pai","",IF(AND(ISNUMBER($W131),$W131&gt;0,ISNUMBER($V131),$W131&lt;$V131),$W131,IF(ISNUMBER($V131),$V131,""))))</f>
        <v/>
      </c>
      <c r="AE131" s="26" t="str">
        <f aca="false">IF(OR($AD131="",NOT(ISNUMBER($U131)),$AD131&lt;=0),"",($AD131-$U131)/$AD131)</f>
        <v/>
      </c>
      <c r="AF131" s="26" t="str">
        <f aca="false">IF(COUNTA($A131:$AC131)=0,"",(--($A131&lt;&gt;"")+--($B131&lt;&gt;"")+--($D131&lt;&gt;"")+--($E131&lt;&gt;"")+--($G131&lt;&gt;"")+--($H131&lt;&gt;"")+--($I131&lt;&gt;"")+--($J131&lt;&gt;"")+--($M131&lt;&gt;"")+--($Y131&lt;&gt;"")+--($AA131&lt;&gt;"")+--($AC131&lt;&gt;"")+IF(OR($B131="Produto simples",$B131="Variação"),--($Q131&gt;0)+--($R131&gt;0)+--($S131&gt;0)+--($T131&gt;0)+--($U131&gt;0)+--($V131&gt;0)+--($Z131&lt;&gt;""),0)+IF($B131="Variação",--($C131&lt;&gt;"")+--($F131&lt;&gt;"")+--(OR($N131&lt;&gt;"",$O131&lt;&gt;"")),0))/(12+IF(OR($B131="Produto simples",$B131="Variação"),7,0)+IF($B131="Variação",3,0)))</f>
        <v/>
      </c>
      <c r="AG131" s="27" t="str">
        <f aca="true">IF(COUNTA($A131:$AC131)=0,"",_xlfn.TEXTJOIN(" | ",TRUE(),IF($A131="","SKU obrigatório",""),IF(AND($A131&lt;&gt;"",COUNTIF($A$5:$A$204,$A131)&gt;1),"SKU duplicado",""),IF($D131="","Nome obrigatório",""),IF(AND($B131="Variação",$C131=""),"SKU pai obrigatório",""),IF(AND($B131="Variação",$C131&lt;&gt;"",COUNTIFS($A$5:$A$204,$C131,$B$5:$B$204,"Produto pai")=0),"SKU pai não encontrado como Produto pai",""),IF(AND($B131&lt;&gt;"Variação",$C131&lt;&gt;""),"SKU pai indevido",""),IF(AND($K131&lt;&gt;"",COUNTIF($K$5:$K$204,$K131)&gt;1),"EAN/GTIN duplicado",""),IF(AND($K131&lt;&gt;"",NOT(AND(OR(LEN($K131)=8,LEN($K131)=12,LEN($K131)=13,LEN($K131)=14),IFERROR(ISNUMBER(1*$K131),FALSE())))),"EAN/GTIN com formato inválido",""),IF(AND($H131&lt;&gt;"",$I131&lt;&gt;"",COUNTIFS(Listas!$M$5:$M$34,$H131,Listas!$N$5:$N$34,$I131)=0),"Categoria/subcategoria incompatíveis",""),IF(AND(OR($B131="Produto simples",$B131="Variação"),$W131&lt;&gt;"",$V131&lt;&gt;"",$W131&gt;=$V131),"Preço promocional deve ser menor",""),IF(AND(OR($B131="Produto simples",$B131="Variação"),$AD131&lt;&gt;"",$U131&lt;&gt;"",$AD131&lt;=$U131),"Preço considerado não supera o custo",""),IF(AND(OR($B131="Produto simples",$B131="Variação"),OR($Q131&lt;=0,$R131&lt;=0,$S131&lt;=0,$T131&lt;=0)),"Peso ou dimensão ausente/inválida",""),IF(AND($B131="Variação",$F131=""),"Nome da variação obrigatório",""),IF(AND($B131="Variação",$N131="",$O131=""),"Informe cor ou tamanho",""),IF(AND($AA131&lt;&gt;"",$AB131&lt;&gt;"",$AB131&lt;$AA131),"Revisão anterior à criação",""),IF(OR($AB131="",IFERROR(TODAY()-$AB131&gt;Listas!$B$4,TRUE())),"Revisão pendente",""),IF(AND(ISNUMBER($AE131),$AE131&lt;Listas!$B$3),"Margem abaixo do limite",""),IF($AF131&lt;Listas!$B$5,"Cadastro abaixo da meta",""),IF(AND(OR($B131="Produto simples",$B131="Variação"),$Z131="Não definido"),"Canal de venda não definido","")))</f>
        <v/>
      </c>
    </row>
    <row r="132" customFormat="false" ht="21.75" hidden="false" customHeight="true" outlineLevel="0" collapsed="false">
      <c r="A132" s="17"/>
      <c r="B132" s="17"/>
      <c r="C132" s="17"/>
      <c r="D132" s="18"/>
      <c r="E132" s="18"/>
      <c r="F132" s="17"/>
      <c r="G132" s="17"/>
      <c r="H132" s="17"/>
      <c r="I132" s="17"/>
      <c r="J132" s="17"/>
      <c r="K132" s="19"/>
      <c r="L132" s="17"/>
      <c r="M132" s="18"/>
      <c r="N132" s="17"/>
      <c r="O132" s="17"/>
      <c r="P132" s="17"/>
      <c r="Q132" s="20"/>
      <c r="R132" s="20"/>
      <c r="S132" s="20"/>
      <c r="T132" s="20"/>
      <c r="U132" s="21"/>
      <c r="V132" s="21"/>
      <c r="W132" s="21"/>
      <c r="X132" s="22"/>
      <c r="Y132" s="23"/>
      <c r="Z132" s="23"/>
      <c r="AA132" s="24"/>
      <c r="AB132" s="24"/>
      <c r="AC132" s="23"/>
      <c r="AD132" s="25" t="str">
        <f aca="false">IF(COUNTA($A132:$AC132)=0,"",IF($B132="Produto pai","",IF(AND(ISNUMBER($W132),$W132&gt;0,ISNUMBER($V132),$W132&lt;$V132),$W132,IF(ISNUMBER($V132),$V132,""))))</f>
        <v/>
      </c>
      <c r="AE132" s="26" t="str">
        <f aca="false">IF(OR($AD132="",NOT(ISNUMBER($U132)),$AD132&lt;=0),"",($AD132-$U132)/$AD132)</f>
        <v/>
      </c>
      <c r="AF132" s="26" t="str">
        <f aca="false">IF(COUNTA($A132:$AC132)=0,"",(--($A132&lt;&gt;"")+--($B132&lt;&gt;"")+--($D132&lt;&gt;"")+--($E132&lt;&gt;"")+--($G132&lt;&gt;"")+--($H132&lt;&gt;"")+--($I132&lt;&gt;"")+--($J132&lt;&gt;"")+--($M132&lt;&gt;"")+--($Y132&lt;&gt;"")+--($AA132&lt;&gt;"")+--($AC132&lt;&gt;"")+IF(OR($B132="Produto simples",$B132="Variação"),--($Q132&gt;0)+--($R132&gt;0)+--($S132&gt;0)+--($T132&gt;0)+--($U132&gt;0)+--($V132&gt;0)+--($Z132&lt;&gt;""),0)+IF($B132="Variação",--($C132&lt;&gt;"")+--($F132&lt;&gt;"")+--(OR($N132&lt;&gt;"",$O132&lt;&gt;"")),0))/(12+IF(OR($B132="Produto simples",$B132="Variação"),7,0)+IF($B132="Variação",3,0)))</f>
        <v/>
      </c>
      <c r="AG132" s="27" t="str">
        <f aca="true">IF(COUNTA($A132:$AC132)=0,"",_xlfn.TEXTJOIN(" | ",TRUE(),IF($A132="","SKU obrigatório",""),IF(AND($A132&lt;&gt;"",COUNTIF($A$5:$A$204,$A132)&gt;1),"SKU duplicado",""),IF($D132="","Nome obrigatório",""),IF(AND($B132="Variação",$C132=""),"SKU pai obrigatório",""),IF(AND($B132="Variação",$C132&lt;&gt;"",COUNTIFS($A$5:$A$204,$C132,$B$5:$B$204,"Produto pai")=0),"SKU pai não encontrado como Produto pai",""),IF(AND($B132&lt;&gt;"Variação",$C132&lt;&gt;""),"SKU pai indevido",""),IF(AND($K132&lt;&gt;"",COUNTIF($K$5:$K$204,$K132)&gt;1),"EAN/GTIN duplicado",""),IF(AND($K132&lt;&gt;"",NOT(AND(OR(LEN($K132)=8,LEN($K132)=12,LEN($K132)=13,LEN($K132)=14),IFERROR(ISNUMBER(1*$K132),FALSE())))),"EAN/GTIN com formato inválido",""),IF(AND($H132&lt;&gt;"",$I132&lt;&gt;"",COUNTIFS(Listas!$M$5:$M$34,$H132,Listas!$N$5:$N$34,$I132)=0),"Categoria/subcategoria incompatíveis",""),IF(AND(OR($B132="Produto simples",$B132="Variação"),$W132&lt;&gt;"",$V132&lt;&gt;"",$W132&gt;=$V132),"Preço promocional deve ser menor",""),IF(AND(OR($B132="Produto simples",$B132="Variação"),$AD132&lt;&gt;"",$U132&lt;&gt;"",$AD132&lt;=$U132),"Preço considerado não supera o custo",""),IF(AND(OR($B132="Produto simples",$B132="Variação"),OR($Q132&lt;=0,$R132&lt;=0,$S132&lt;=0,$T132&lt;=0)),"Peso ou dimensão ausente/inválida",""),IF(AND($B132="Variação",$F132=""),"Nome da variação obrigatório",""),IF(AND($B132="Variação",$N132="",$O132=""),"Informe cor ou tamanho",""),IF(AND($AA132&lt;&gt;"",$AB132&lt;&gt;"",$AB132&lt;$AA132),"Revisão anterior à criação",""),IF(OR($AB132="",IFERROR(TODAY()-$AB132&gt;Listas!$B$4,TRUE())),"Revisão pendente",""),IF(AND(ISNUMBER($AE132),$AE132&lt;Listas!$B$3),"Margem abaixo do limite",""),IF($AF132&lt;Listas!$B$5,"Cadastro abaixo da meta",""),IF(AND(OR($B132="Produto simples",$B132="Variação"),$Z132="Não definido"),"Canal de venda não definido","")))</f>
        <v/>
      </c>
    </row>
    <row r="133" customFormat="false" ht="21.75" hidden="false" customHeight="true" outlineLevel="0" collapsed="false">
      <c r="A133" s="17"/>
      <c r="B133" s="17"/>
      <c r="C133" s="17"/>
      <c r="D133" s="18"/>
      <c r="E133" s="18"/>
      <c r="F133" s="17"/>
      <c r="G133" s="17"/>
      <c r="H133" s="17"/>
      <c r="I133" s="17"/>
      <c r="J133" s="17"/>
      <c r="K133" s="19"/>
      <c r="L133" s="17"/>
      <c r="M133" s="18"/>
      <c r="N133" s="17"/>
      <c r="O133" s="17"/>
      <c r="P133" s="17"/>
      <c r="Q133" s="20"/>
      <c r="R133" s="20"/>
      <c r="S133" s="20"/>
      <c r="T133" s="20"/>
      <c r="U133" s="21"/>
      <c r="V133" s="21"/>
      <c r="W133" s="21"/>
      <c r="X133" s="22"/>
      <c r="Y133" s="23"/>
      <c r="Z133" s="23"/>
      <c r="AA133" s="24"/>
      <c r="AB133" s="24"/>
      <c r="AC133" s="23"/>
      <c r="AD133" s="25" t="str">
        <f aca="false">IF(COUNTA($A133:$AC133)=0,"",IF($B133="Produto pai","",IF(AND(ISNUMBER($W133),$W133&gt;0,ISNUMBER($V133),$W133&lt;$V133),$W133,IF(ISNUMBER($V133),$V133,""))))</f>
        <v/>
      </c>
      <c r="AE133" s="26" t="str">
        <f aca="false">IF(OR($AD133="",NOT(ISNUMBER($U133)),$AD133&lt;=0),"",($AD133-$U133)/$AD133)</f>
        <v/>
      </c>
      <c r="AF133" s="26" t="str">
        <f aca="false">IF(COUNTA($A133:$AC133)=0,"",(--($A133&lt;&gt;"")+--($B133&lt;&gt;"")+--($D133&lt;&gt;"")+--($E133&lt;&gt;"")+--($G133&lt;&gt;"")+--($H133&lt;&gt;"")+--($I133&lt;&gt;"")+--($J133&lt;&gt;"")+--($M133&lt;&gt;"")+--($Y133&lt;&gt;"")+--($AA133&lt;&gt;"")+--($AC133&lt;&gt;"")+IF(OR($B133="Produto simples",$B133="Variação"),--($Q133&gt;0)+--($R133&gt;0)+--($S133&gt;0)+--($T133&gt;0)+--($U133&gt;0)+--($V133&gt;0)+--($Z133&lt;&gt;""),0)+IF($B133="Variação",--($C133&lt;&gt;"")+--($F133&lt;&gt;"")+--(OR($N133&lt;&gt;"",$O133&lt;&gt;"")),0))/(12+IF(OR($B133="Produto simples",$B133="Variação"),7,0)+IF($B133="Variação",3,0)))</f>
        <v/>
      </c>
      <c r="AG133" s="27" t="str">
        <f aca="true">IF(COUNTA($A133:$AC133)=0,"",_xlfn.TEXTJOIN(" | ",TRUE(),IF($A133="","SKU obrigatório",""),IF(AND($A133&lt;&gt;"",COUNTIF($A$5:$A$204,$A133)&gt;1),"SKU duplicado",""),IF($D133="","Nome obrigatório",""),IF(AND($B133="Variação",$C133=""),"SKU pai obrigatório",""),IF(AND($B133="Variação",$C133&lt;&gt;"",COUNTIFS($A$5:$A$204,$C133,$B$5:$B$204,"Produto pai")=0),"SKU pai não encontrado como Produto pai",""),IF(AND($B133&lt;&gt;"Variação",$C133&lt;&gt;""),"SKU pai indevido",""),IF(AND($K133&lt;&gt;"",COUNTIF($K$5:$K$204,$K133)&gt;1),"EAN/GTIN duplicado",""),IF(AND($K133&lt;&gt;"",NOT(AND(OR(LEN($K133)=8,LEN($K133)=12,LEN($K133)=13,LEN($K133)=14),IFERROR(ISNUMBER(1*$K133),FALSE())))),"EAN/GTIN com formato inválido",""),IF(AND($H133&lt;&gt;"",$I133&lt;&gt;"",COUNTIFS(Listas!$M$5:$M$34,$H133,Listas!$N$5:$N$34,$I133)=0),"Categoria/subcategoria incompatíveis",""),IF(AND(OR($B133="Produto simples",$B133="Variação"),$W133&lt;&gt;"",$V133&lt;&gt;"",$W133&gt;=$V133),"Preço promocional deve ser menor",""),IF(AND(OR($B133="Produto simples",$B133="Variação"),$AD133&lt;&gt;"",$U133&lt;&gt;"",$AD133&lt;=$U133),"Preço considerado não supera o custo",""),IF(AND(OR($B133="Produto simples",$B133="Variação"),OR($Q133&lt;=0,$R133&lt;=0,$S133&lt;=0,$T133&lt;=0)),"Peso ou dimensão ausente/inválida",""),IF(AND($B133="Variação",$F133=""),"Nome da variação obrigatório",""),IF(AND($B133="Variação",$N133="",$O133=""),"Informe cor ou tamanho",""),IF(AND($AA133&lt;&gt;"",$AB133&lt;&gt;"",$AB133&lt;$AA133),"Revisão anterior à criação",""),IF(OR($AB133="",IFERROR(TODAY()-$AB133&gt;Listas!$B$4,TRUE())),"Revisão pendente",""),IF(AND(ISNUMBER($AE133),$AE133&lt;Listas!$B$3),"Margem abaixo do limite",""),IF($AF133&lt;Listas!$B$5,"Cadastro abaixo da meta",""),IF(AND(OR($B133="Produto simples",$B133="Variação"),$Z133="Não definido"),"Canal de venda não definido","")))</f>
        <v/>
      </c>
    </row>
    <row r="134" customFormat="false" ht="21.75" hidden="false" customHeight="true" outlineLevel="0" collapsed="false">
      <c r="A134" s="17"/>
      <c r="B134" s="17"/>
      <c r="C134" s="17"/>
      <c r="D134" s="18"/>
      <c r="E134" s="18"/>
      <c r="F134" s="17"/>
      <c r="G134" s="17"/>
      <c r="H134" s="17"/>
      <c r="I134" s="17"/>
      <c r="J134" s="17"/>
      <c r="K134" s="19"/>
      <c r="L134" s="17"/>
      <c r="M134" s="18"/>
      <c r="N134" s="17"/>
      <c r="O134" s="17"/>
      <c r="P134" s="17"/>
      <c r="Q134" s="20"/>
      <c r="R134" s="20"/>
      <c r="S134" s="20"/>
      <c r="T134" s="20"/>
      <c r="U134" s="21"/>
      <c r="V134" s="21"/>
      <c r="W134" s="21"/>
      <c r="X134" s="22"/>
      <c r="Y134" s="23"/>
      <c r="Z134" s="23"/>
      <c r="AA134" s="24"/>
      <c r="AB134" s="24"/>
      <c r="AC134" s="23"/>
      <c r="AD134" s="25" t="str">
        <f aca="false">IF(COUNTA($A134:$AC134)=0,"",IF($B134="Produto pai","",IF(AND(ISNUMBER($W134),$W134&gt;0,ISNUMBER($V134),$W134&lt;$V134),$W134,IF(ISNUMBER($V134),$V134,""))))</f>
        <v/>
      </c>
      <c r="AE134" s="26" t="str">
        <f aca="false">IF(OR($AD134="",NOT(ISNUMBER($U134)),$AD134&lt;=0),"",($AD134-$U134)/$AD134)</f>
        <v/>
      </c>
      <c r="AF134" s="26" t="str">
        <f aca="false">IF(COUNTA($A134:$AC134)=0,"",(--($A134&lt;&gt;"")+--($B134&lt;&gt;"")+--($D134&lt;&gt;"")+--($E134&lt;&gt;"")+--($G134&lt;&gt;"")+--($H134&lt;&gt;"")+--($I134&lt;&gt;"")+--($J134&lt;&gt;"")+--($M134&lt;&gt;"")+--($Y134&lt;&gt;"")+--($AA134&lt;&gt;"")+--($AC134&lt;&gt;"")+IF(OR($B134="Produto simples",$B134="Variação"),--($Q134&gt;0)+--($R134&gt;0)+--($S134&gt;0)+--($T134&gt;0)+--($U134&gt;0)+--($V134&gt;0)+--($Z134&lt;&gt;""),0)+IF($B134="Variação",--($C134&lt;&gt;"")+--($F134&lt;&gt;"")+--(OR($N134&lt;&gt;"",$O134&lt;&gt;"")),0))/(12+IF(OR($B134="Produto simples",$B134="Variação"),7,0)+IF($B134="Variação",3,0)))</f>
        <v/>
      </c>
      <c r="AG134" s="27" t="str">
        <f aca="true">IF(COUNTA($A134:$AC134)=0,"",_xlfn.TEXTJOIN(" | ",TRUE(),IF($A134="","SKU obrigatório",""),IF(AND($A134&lt;&gt;"",COUNTIF($A$5:$A$204,$A134)&gt;1),"SKU duplicado",""),IF($D134="","Nome obrigatório",""),IF(AND($B134="Variação",$C134=""),"SKU pai obrigatório",""),IF(AND($B134="Variação",$C134&lt;&gt;"",COUNTIFS($A$5:$A$204,$C134,$B$5:$B$204,"Produto pai")=0),"SKU pai não encontrado como Produto pai",""),IF(AND($B134&lt;&gt;"Variação",$C134&lt;&gt;""),"SKU pai indevido",""),IF(AND($K134&lt;&gt;"",COUNTIF($K$5:$K$204,$K134)&gt;1),"EAN/GTIN duplicado",""),IF(AND($K134&lt;&gt;"",NOT(AND(OR(LEN($K134)=8,LEN($K134)=12,LEN($K134)=13,LEN($K134)=14),IFERROR(ISNUMBER(1*$K134),FALSE())))),"EAN/GTIN com formato inválido",""),IF(AND($H134&lt;&gt;"",$I134&lt;&gt;"",COUNTIFS(Listas!$M$5:$M$34,$H134,Listas!$N$5:$N$34,$I134)=0),"Categoria/subcategoria incompatíveis",""),IF(AND(OR($B134="Produto simples",$B134="Variação"),$W134&lt;&gt;"",$V134&lt;&gt;"",$W134&gt;=$V134),"Preço promocional deve ser menor",""),IF(AND(OR($B134="Produto simples",$B134="Variação"),$AD134&lt;&gt;"",$U134&lt;&gt;"",$AD134&lt;=$U134),"Preço considerado não supera o custo",""),IF(AND(OR($B134="Produto simples",$B134="Variação"),OR($Q134&lt;=0,$R134&lt;=0,$S134&lt;=0,$T134&lt;=0)),"Peso ou dimensão ausente/inválida",""),IF(AND($B134="Variação",$F134=""),"Nome da variação obrigatório",""),IF(AND($B134="Variação",$N134="",$O134=""),"Informe cor ou tamanho",""),IF(AND($AA134&lt;&gt;"",$AB134&lt;&gt;"",$AB134&lt;$AA134),"Revisão anterior à criação",""),IF(OR($AB134="",IFERROR(TODAY()-$AB134&gt;Listas!$B$4,TRUE())),"Revisão pendente",""),IF(AND(ISNUMBER($AE134),$AE134&lt;Listas!$B$3),"Margem abaixo do limite",""),IF($AF134&lt;Listas!$B$5,"Cadastro abaixo da meta",""),IF(AND(OR($B134="Produto simples",$B134="Variação"),$Z134="Não definido"),"Canal de venda não definido","")))</f>
        <v/>
      </c>
    </row>
    <row r="135" customFormat="false" ht="21.75" hidden="false" customHeight="true" outlineLevel="0" collapsed="false">
      <c r="A135" s="17"/>
      <c r="B135" s="17"/>
      <c r="C135" s="17"/>
      <c r="D135" s="18"/>
      <c r="E135" s="18"/>
      <c r="F135" s="17"/>
      <c r="G135" s="17"/>
      <c r="H135" s="17"/>
      <c r="I135" s="17"/>
      <c r="J135" s="17"/>
      <c r="K135" s="19"/>
      <c r="L135" s="17"/>
      <c r="M135" s="18"/>
      <c r="N135" s="17"/>
      <c r="O135" s="17"/>
      <c r="P135" s="17"/>
      <c r="Q135" s="20"/>
      <c r="R135" s="20"/>
      <c r="S135" s="20"/>
      <c r="T135" s="20"/>
      <c r="U135" s="21"/>
      <c r="V135" s="21"/>
      <c r="W135" s="21"/>
      <c r="X135" s="22"/>
      <c r="Y135" s="23"/>
      <c r="Z135" s="23"/>
      <c r="AA135" s="24"/>
      <c r="AB135" s="24"/>
      <c r="AC135" s="23"/>
      <c r="AD135" s="25" t="str">
        <f aca="false">IF(COUNTA($A135:$AC135)=0,"",IF($B135="Produto pai","",IF(AND(ISNUMBER($W135),$W135&gt;0,ISNUMBER($V135),$W135&lt;$V135),$W135,IF(ISNUMBER($V135),$V135,""))))</f>
        <v/>
      </c>
      <c r="AE135" s="26" t="str">
        <f aca="false">IF(OR($AD135="",NOT(ISNUMBER($U135)),$AD135&lt;=0),"",($AD135-$U135)/$AD135)</f>
        <v/>
      </c>
      <c r="AF135" s="26" t="str">
        <f aca="false">IF(COUNTA($A135:$AC135)=0,"",(--($A135&lt;&gt;"")+--($B135&lt;&gt;"")+--($D135&lt;&gt;"")+--($E135&lt;&gt;"")+--($G135&lt;&gt;"")+--($H135&lt;&gt;"")+--($I135&lt;&gt;"")+--($J135&lt;&gt;"")+--($M135&lt;&gt;"")+--($Y135&lt;&gt;"")+--($AA135&lt;&gt;"")+--($AC135&lt;&gt;"")+IF(OR($B135="Produto simples",$B135="Variação"),--($Q135&gt;0)+--($R135&gt;0)+--($S135&gt;0)+--($T135&gt;0)+--($U135&gt;0)+--($V135&gt;0)+--($Z135&lt;&gt;""),0)+IF($B135="Variação",--($C135&lt;&gt;"")+--($F135&lt;&gt;"")+--(OR($N135&lt;&gt;"",$O135&lt;&gt;"")),0))/(12+IF(OR($B135="Produto simples",$B135="Variação"),7,0)+IF($B135="Variação",3,0)))</f>
        <v/>
      </c>
      <c r="AG135" s="27" t="str">
        <f aca="true">IF(COUNTA($A135:$AC135)=0,"",_xlfn.TEXTJOIN(" | ",TRUE(),IF($A135="","SKU obrigatório",""),IF(AND($A135&lt;&gt;"",COUNTIF($A$5:$A$204,$A135)&gt;1),"SKU duplicado",""),IF($D135="","Nome obrigatório",""),IF(AND($B135="Variação",$C135=""),"SKU pai obrigatório",""),IF(AND($B135="Variação",$C135&lt;&gt;"",COUNTIFS($A$5:$A$204,$C135,$B$5:$B$204,"Produto pai")=0),"SKU pai não encontrado como Produto pai",""),IF(AND($B135&lt;&gt;"Variação",$C135&lt;&gt;""),"SKU pai indevido",""),IF(AND($K135&lt;&gt;"",COUNTIF($K$5:$K$204,$K135)&gt;1),"EAN/GTIN duplicado",""),IF(AND($K135&lt;&gt;"",NOT(AND(OR(LEN($K135)=8,LEN($K135)=12,LEN($K135)=13,LEN($K135)=14),IFERROR(ISNUMBER(1*$K135),FALSE())))),"EAN/GTIN com formato inválido",""),IF(AND($H135&lt;&gt;"",$I135&lt;&gt;"",COUNTIFS(Listas!$M$5:$M$34,$H135,Listas!$N$5:$N$34,$I135)=0),"Categoria/subcategoria incompatíveis",""),IF(AND(OR($B135="Produto simples",$B135="Variação"),$W135&lt;&gt;"",$V135&lt;&gt;"",$W135&gt;=$V135),"Preço promocional deve ser menor",""),IF(AND(OR($B135="Produto simples",$B135="Variação"),$AD135&lt;&gt;"",$U135&lt;&gt;"",$AD135&lt;=$U135),"Preço considerado não supera o custo",""),IF(AND(OR($B135="Produto simples",$B135="Variação"),OR($Q135&lt;=0,$R135&lt;=0,$S135&lt;=0,$T135&lt;=0)),"Peso ou dimensão ausente/inválida",""),IF(AND($B135="Variação",$F135=""),"Nome da variação obrigatório",""),IF(AND($B135="Variação",$N135="",$O135=""),"Informe cor ou tamanho",""),IF(AND($AA135&lt;&gt;"",$AB135&lt;&gt;"",$AB135&lt;$AA135),"Revisão anterior à criação",""),IF(OR($AB135="",IFERROR(TODAY()-$AB135&gt;Listas!$B$4,TRUE())),"Revisão pendente",""),IF(AND(ISNUMBER($AE135),$AE135&lt;Listas!$B$3),"Margem abaixo do limite",""),IF($AF135&lt;Listas!$B$5,"Cadastro abaixo da meta",""),IF(AND(OR($B135="Produto simples",$B135="Variação"),$Z135="Não definido"),"Canal de venda não definido","")))</f>
        <v/>
      </c>
    </row>
    <row r="136" customFormat="false" ht="21.75" hidden="false" customHeight="true" outlineLevel="0" collapsed="false">
      <c r="A136" s="17"/>
      <c r="B136" s="17"/>
      <c r="C136" s="17"/>
      <c r="D136" s="18"/>
      <c r="E136" s="18"/>
      <c r="F136" s="17"/>
      <c r="G136" s="17"/>
      <c r="H136" s="17"/>
      <c r="I136" s="17"/>
      <c r="J136" s="17"/>
      <c r="K136" s="19"/>
      <c r="L136" s="17"/>
      <c r="M136" s="18"/>
      <c r="N136" s="17"/>
      <c r="O136" s="17"/>
      <c r="P136" s="17"/>
      <c r="Q136" s="20"/>
      <c r="R136" s="20"/>
      <c r="S136" s="20"/>
      <c r="T136" s="20"/>
      <c r="U136" s="21"/>
      <c r="V136" s="21"/>
      <c r="W136" s="21"/>
      <c r="X136" s="22"/>
      <c r="Y136" s="23"/>
      <c r="Z136" s="23"/>
      <c r="AA136" s="24"/>
      <c r="AB136" s="24"/>
      <c r="AC136" s="23"/>
      <c r="AD136" s="25" t="str">
        <f aca="false">IF(COUNTA($A136:$AC136)=0,"",IF($B136="Produto pai","",IF(AND(ISNUMBER($W136),$W136&gt;0,ISNUMBER($V136),$W136&lt;$V136),$W136,IF(ISNUMBER($V136),$V136,""))))</f>
        <v/>
      </c>
      <c r="AE136" s="26" t="str">
        <f aca="false">IF(OR($AD136="",NOT(ISNUMBER($U136)),$AD136&lt;=0),"",($AD136-$U136)/$AD136)</f>
        <v/>
      </c>
      <c r="AF136" s="26" t="str">
        <f aca="false">IF(COUNTA($A136:$AC136)=0,"",(--($A136&lt;&gt;"")+--($B136&lt;&gt;"")+--($D136&lt;&gt;"")+--($E136&lt;&gt;"")+--($G136&lt;&gt;"")+--($H136&lt;&gt;"")+--($I136&lt;&gt;"")+--($J136&lt;&gt;"")+--($M136&lt;&gt;"")+--($Y136&lt;&gt;"")+--($AA136&lt;&gt;"")+--($AC136&lt;&gt;"")+IF(OR($B136="Produto simples",$B136="Variação"),--($Q136&gt;0)+--($R136&gt;0)+--($S136&gt;0)+--($T136&gt;0)+--($U136&gt;0)+--($V136&gt;0)+--($Z136&lt;&gt;""),0)+IF($B136="Variação",--($C136&lt;&gt;"")+--($F136&lt;&gt;"")+--(OR($N136&lt;&gt;"",$O136&lt;&gt;"")),0))/(12+IF(OR($B136="Produto simples",$B136="Variação"),7,0)+IF($B136="Variação",3,0)))</f>
        <v/>
      </c>
      <c r="AG136" s="27" t="str">
        <f aca="true">IF(COUNTA($A136:$AC136)=0,"",_xlfn.TEXTJOIN(" | ",TRUE(),IF($A136="","SKU obrigatório",""),IF(AND($A136&lt;&gt;"",COUNTIF($A$5:$A$204,$A136)&gt;1),"SKU duplicado",""),IF($D136="","Nome obrigatório",""),IF(AND($B136="Variação",$C136=""),"SKU pai obrigatório",""),IF(AND($B136="Variação",$C136&lt;&gt;"",COUNTIFS($A$5:$A$204,$C136,$B$5:$B$204,"Produto pai")=0),"SKU pai não encontrado como Produto pai",""),IF(AND($B136&lt;&gt;"Variação",$C136&lt;&gt;""),"SKU pai indevido",""),IF(AND($K136&lt;&gt;"",COUNTIF($K$5:$K$204,$K136)&gt;1),"EAN/GTIN duplicado",""),IF(AND($K136&lt;&gt;"",NOT(AND(OR(LEN($K136)=8,LEN($K136)=12,LEN($K136)=13,LEN($K136)=14),IFERROR(ISNUMBER(1*$K136),FALSE())))),"EAN/GTIN com formato inválido",""),IF(AND($H136&lt;&gt;"",$I136&lt;&gt;"",COUNTIFS(Listas!$M$5:$M$34,$H136,Listas!$N$5:$N$34,$I136)=0),"Categoria/subcategoria incompatíveis",""),IF(AND(OR($B136="Produto simples",$B136="Variação"),$W136&lt;&gt;"",$V136&lt;&gt;"",$W136&gt;=$V136),"Preço promocional deve ser menor",""),IF(AND(OR($B136="Produto simples",$B136="Variação"),$AD136&lt;&gt;"",$U136&lt;&gt;"",$AD136&lt;=$U136),"Preço considerado não supera o custo",""),IF(AND(OR($B136="Produto simples",$B136="Variação"),OR($Q136&lt;=0,$R136&lt;=0,$S136&lt;=0,$T136&lt;=0)),"Peso ou dimensão ausente/inválida",""),IF(AND($B136="Variação",$F136=""),"Nome da variação obrigatório",""),IF(AND($B136="Variação",$N136="",$O136=""),"Informe cor ou tamanho",""),IF(AND($AA136&lt;&gt;"",$AB136&lt;&gt;"",$AB136&lt;$AA136),"Revisão anterior à criação",""),IF(OR($AB136="",IFERROR(TODAY()-$AB136&gt;Listas!$B$4,TRUE())),"Revisão pendente",""),IF(AND(ISNUMBER($AE136),$AE136&lt;Listas!$B$3),"Margem abaixo do limite",""),IF($AF136&lt;Listas!$B$5,"Cadastro abaixo da meta",""),IF(AND(OR($B136="Produto simples",$B136="Variação"),$Z136="Não definido"),"Canal de venda não definido","")))</f>
        <v/>
      </c>
    </row>
    <row r="137" customFormat="false" ht="21.75" hidden="false" customHeight="true" outlineLevel="0" collapsed="false">
      <c r="A137" s="17"/>
      <c r="B137" s="17"/>
      <c r="C137" s="17"/>
      <c r="D137" s="18"/>
      <c r="E137" s="18"/>
      <c r="F137" s="17"/>
      <c r="G137" s="17"/>
      <c r="H137" s="17"/>
      <c r="I137" s="17"/>
      <c r="J137" s="17"/>
      <c r="K137" s="19"/>
      <c r="L137" s="17"/>
      <c r="M137" s="18"/>
      <c r="N137" s="17"/>
      <c r="O137" s="17"/>
      <c r="P137" s="17"/>
      <c r="Q137" s="20"/>
      <c r="R137" s="20"/>
      <c r="S137" s="20"/>
      <c r="T137" s="20"/>
      <c r="U137" s="21"/>
      <c r="V137" s="21"/>
      <c r="W137" s="21"/>
      <c r="X137" s="22"/>
      <c r="Y137" s="23"/>
      <c r="Z137" s="23"/>
      <c r="AA137" s="24"/>
      <c r="AB137" s="24"/>
      <c r="AC137" s="23"/>
      <c r="AD137" s="25" t="str">
        <f aca="false">IF(COUNTA($A137:$AC137)=0,"",IF($B137="Produto pai","",IF(AND(ISNUMBER($W137),$W137&gt;0,ISNUMBER($V137),$W137&lt;$V137),$W137,IF(ISNUMBER($V137),$V137,""))))</f>
        <v/>
      </c>
      <c r="AE137" s="26" t="str">
        <f aca="false">IF(OR($AD137="",NOT(ISNUMBER($U137)),$AD137&lt;=0),"",($AD137-$U137)/$AD137)</f>
        <v/>
      </c>
      <c r="AF137" s="26" t="str">
        <f aca="false">IF(COUNTA($A137:$AC137)=0,"",(--($A137&lt;&gt;"")+--($B137&lt;&gt;"")+--($D137&lt;&gt;"")+--($E137&lt;&gt;"")+--($G137&lt;&gt;"")+--($H137&lt;&gt;"")+--($I137&lt;&gt;"")+--($J137&lt;&gt;"")+--($M137&lt;&gt;"")+--($Y137&lt;&gt;"")+--($AA137&lt;&gt;"")+--($AC137&lt;&gt;"")+IF(OR($B137="Produto simples",$B137="Variação"),--($Q137&gt;0)+--($R137&gt;0)+--($S137&gt;0)+--($T137&gt;0)+--($U137&gt;0)+--($V137&gt;0)+--($Z137&lt;&gt;""),0)+IF($B137="Variação",--($C137&lt;&gt;"")+--($F137&lt;&gt;"")+--(OR($N137&lt;&gt;"",$O137&lt;&gt;"")),0))/(12+IF(OR($B137="Produto simples",$B137="Variação"),7,0)+IF($B137="Variação",3,0)))</f>
        <v/>
      </c>
      <c r="AG137" s="27" t="str">
        <f aca="true">IF(COUNTA($A137:$AC137)=0,"",_xlfn.TEXTJOIN(" | ",TRUE(),IF($A137="","SKU obrigatório",""),IF(AND($A137&lt;&gt;"",COUNTIF($A$5:$A$204,$A137)&gt;1),"SKU duplicado",""),IF($D137="","Nome obrigatório",""),IF(AND($B137="Variação",$C137=""),"SKU pai obrigatório",""),IF(AND($B137="Variação",$C137&lt;&gt;"",COUNTIFS($A$5:$A$204,$C137,$B$5:$B$204,"Produto pai")=0),"SKU pai não encontrado como Produto pai",""),IF(AND($B137&lt;&gt;"Variação",$C137&lt;&gt;""),"SKU pai indevido",""),IF(AND($K137&lt;&gt;"",COUNTIF($K$5:$K$204,$K137)&gt;1),"EAN/GTIN duplicado",""),IF(AND($K137&lt;&gt;"",NOT(AND(OR(LEN($K137)=8,LEN($K137)=12,LEN($K137)=13,LEN($K137)=14),IFERROR(ISNUMBER(1*$K137),FALSE())))),"EAN/GTIN com formato inválido",""),IF(AND($H137&lt;&gt;"",$I137&lt;&gt;"",COUNTIFS(Listas!$M$5:$M$34,$H137,Listas!$N$5:$N$34,$I137)=0),"Categoria/subcategoria incompatíveis",""),IF(AND(OR($B137="Produto simples",$B137="Variação"),$W137&lt;&gt;"",$V137&lt;&gt;"",$W137&gt;=$V137),"Preço promocional deve ser menor",""),IF(AND(OR($B137="Produto simples",$B137="Variação"),$AD137&lt;&gt;"",$U137&lt;&gt;"",$AD137&lt;=$U137),"Preço considerado não supera o custo",""),IF(AND(OR($B137="Produto simples",$B137="Variação"),OR($Q137&lt;=0,$R137&lt;=0,$S137&lt;=0,$T137&lt;=0)),"Peso ou dimensão ausente/inválida",""),IF(AND($B137="Variação",$F137=""),"Nome da variação obrigatório",""),IF(AND($B137="Variação",$N137="",$O137=""),"Informe cor ou tamanho",""),IF(AND($AA137&lt;&gt;"",$AB137&lt;&gt;"",$AB137&lt;$AA137),"Revisão anterior à criação",""),IF(OR($AB137="",IFERROR(TODAY()-$AB137&gt;Listas!$B$4,TRUE())),"Revisão pendente",""),IF(AND(ISNUMBER($AE137),$AE137&lt;Listas!$B$3),"Margem abaixo do limite",""),IF($AF137&lt;Listas!$B$5,"Cadastro abaixo da meta",""),IF(AND(OR($B137="Produto simples",$B137="Variação"),$Z137="Não definido"),"Canal de venda não definido","")))</f>
        <v/>
      </c>
    </row>
    <row r="138" customFormat="false" ht="21.75" hidden="false" customHeight="true" outlineLevel="0" collapsed="false">
      <c r="A138" s="17"/>
      <c r="B138" s="17"/>
      <c r="C138" s="17"/>
      <c r="D138" s="18"/>
      <c r="E138" s="18"/>
      <c r="F138" s="17"/>
      <c r="G138" s="17"/>
      <c r="H138" s="17"/>
      <c r="I138" s="17"/>
      <c r="J138" s="17"/>
      <c r="K138" s="19"/>
      <c r="L138" s="17"/>
      <c r="M138" s="18"/>
      <c r="N138" s="17"/>
      <c r="O138" s="17"/>
      <c r="P138" s="17"/>
      <c r="Q138" s="20"/>
      <c r="R138" s="20"/>
      <c r="S138" s="20"/>
      <c r="T138" s="20"/>
      <c r="U138" s="21"/>
      <c r="V138" s="21"/>
      <c r="W138" s="21"/>
      <c r="X138" s="22"/>
      <c r="Y138" s="23"/>
      <c r="Z138" s="23"/>
      <c r="AA138" s="24"/>
      <c r="AB138" s="24"/>
      <c r="AC138" s="23"/>
      <c r="AD138" s="25" t="str">
        <f aca="false">IF(COUNTA($A138:$AC138)=0,"",IF($B138="Produto pai","",IF(AND(ISNUMBER($W138),$W138&gt;0,ISNUMBER($V138),$W138&lt;$V138),$W138,IF(ISNUMBER($V138),$V138,""))))</f>
        <v/>
      </c>
      <c r="AE138" s="26" t="str">
        <f aca="false">IF(OR($AD138="",NOT(ISNUMBER($U138)),$AD138&lt;=0),"",($AD138-$U138)/$AD138)</f>
        <v/>
      </c>
      <c r="AF138" s="26" t="str">
        <f aca="false">IF(COUNTA($A138:$AC138)=0,"",(--($A138&lt;&gt;"")+--($B138&lt;&gt;"")+--($D138&lt;&gt;"")+--($E138&lt;&gt;"")+--($G138&lt;&gt;"")+--($H138&lt;&gt;"")+--($I138&lt;&gt;"")+--($J138&lt;&gt;"")+--($M138&lt;&gt;"")+--($Y138&lt;&gt;"")+--($AA138&lt;&gt;"")+--($AC138&lt;&gt;"")+IF(OR($B138="Produto simples",$B138="Variação"),--($Q138&gt;0)+--($R138&gt;0)+--($S138&gt;0)+--($T138&gt;0)+--($U138&gt;0)+--($V138&gt;0)+--($Z138&lt;&gt;""),0)+IF($B138="Variação",--($C138&lt;&gt;"")+--($F138&lt;&gt;"")+--(OR($N138&lt;&gt;"",$O138&lt;&gt;"")),0))/(12+IF(OR($B138="Produto simples",$B138="Variação"),7,0)+IF($B138="Variação",3,0)))</f>
        <v/>
      </c>
      <c r="AG138" s="27" t="str">
        <f aca="true">IF(COUNTA($A138:$AC138)=0,"",_xlfn.TEXTJOIN(" | ",TRUE(),IF($A138="","SKU obrigatório",""),IF(AND($A138&lt;&gt;"",COUNTIF($A$5:$A$204,$A138)&gt;1),"SKU duplicado",""),IF($D138="","Nome obrigatório",""),IF(AND($B138="Variação",$C138=""),"SKU pai obrigatório",""),IF(AND($B138="Variação",$C138&lt;&gt;"",COUNTIFS($A$5:$A$204,$C138,$B$5:$B$204,"Produto pai")=0),"SKU pai não encontrado como Produto pai",""),IF(AND($B138&lt;&gt;"Variação",$C138&lt;&gt;""),"SKU pai indevido",""),IF(AND($K138&lt;&gt;"",COUNTIF($K$5:$K$204,$K138)&gt;1),"EAN/GTIN duplicado",""),IF(AND($K138&lt;&gt;"",NOT(AND(OR(LEN($K138)=8,LEN($K138)=12,LEN($K138)=13,LEN($K138)=14),IFERROR(ISNUMBER(1*$K138),FALSE())))),"EAN/GTIN com formato inválido",""),IF(AND($H138&lt;&gt;"",$I138&lt;&gt;"",COUNTIFS(Listas!$M$5:$M$34,$H138,Listas!$N$5:$N$34,$I138)=0),"Categoria/subcategoria incompatíveis",""),IF(AND(OR($B138="Produto simples",$B138="Variação"),$W138&lt;&gt;"",$V138&lt;&gt;"",$W138&gt;=$V138),"Preço promocional deve ser menor",""),IF(AND(OR($B138="Produto simples",$B138="Variação"),$AD138&lt;&gt;"",$U138&lt;&gt;"",$AD138&lt;=$U138),"Preço considerado não supera o custo",""),IF(AND(OR($B138="Produto simples",$B138="Variação"),OR($Q138&lt;=0,$R138&lt;=0,$S138&lt;=0,$T138&lt;=0)),"Peso ou dimensão ausente/inválida",""),IF(AND($B138="Variação",$F138=""),"Nome da variação obrigatório",""),IF(AND($B138="Variação",$N138="",$O138=""),"Informe cor ou tamanho",""),IF(AND($AA138&lt;&gt;"",$AB138&lt;&gt;"",$AB138&lt;$AA138),"Revisão anterior à criação",""),IF(OR($AB138="",IFERROR(TODAY()-$AB138&gt;Listas!$B$4,TRUE())),"Revisão pendente",""),IF(AND(ISNUMBER($AE138),$AE138&lt;Listas!$B$3),"Margem abaixo do limite",""),IF($AF138&lt;Listas!$B$5,"Cadastro abaixo da meta",""),IF(AND(OR($B138="Produto simples",$B138="Variação"),$Z138="Não definido"),"Canal de venda não definido","")))</f>
        <v/>
      </c>
    </row>
    <row r="139" customFormat="false" ht="21.75" hidden="false" customHeight="true" outlineLevel="0" collapsed="false">
      <c r="A139" s="17"/>
      <c r="B139" s="17"/>
      <c r="C139" s="17"/>
      <c r="D139" s="18"/>
      <c r="E139" s="18"/>
      <c r="F139" s="17"/>
      <c r="G139" s="17"/>
      <c r="H139" s="17"/>
      <c r="I139" s="17"/>
      <c r="J139" s="17"/>
      <c r="K139" s="19"/>
      <c r="L139" s="17"/>
      <c r="M139" s="18"/>
      <c r="N139" s="17"/>
      <c r="O139" s="17"/>
      <c r="P139" s="17"/>
      <c r="Q139" s="20"/>
      <c r="R139" s="20"/>
      <c r="S139" s="20"/>
      <c r="T139" s="20"/>
      <c r="U139" s="21"/>
      <c r="V139" s="21"/>
      <c r="W139" s="21"/>
      <c r="X139" s="22"/>
      <c r="Y139" s="23"/>
      <c r="Z139" s="23"/>
      <c r="AA139" s="24"/>
      <c r="AB139" s="24"/>
      <c r="AC139" s="23"/>
      <c r="AD139" s="25" t="str">
        <f aca="false">IF(COUNTA($A139:$AC139)=0,"",IF($B139="Produto pai","",IF(AND(ISNUMBER($W139),$W139&gt;0,ISNUMBER($V139),$W139&lt;$V139),$W139,IF(ISNUMBER($V139),$V139,""))))</f>
        <v/>
      </c>
      <c r="AE139" s="26" t="str">
        <f aca="false">IF(OR($AD139="",NOT(ISNUMBER($U139)),$AD139&lt;=0),"",($AD139-$U139)/$AD139)</f>
        <v/>
      </c>
      <c r="AF139" s="26" t="str">
        <f aca="false">IF(COUNTA($A139:$AC139)=0,"",(--($A139&lt;&gt;"")+--($B139&lt;&gt;"")+--($D139&lt;&gt;"")+--($E139&lt;&gt;"")+--($G139&lt;&gt;"")+--($H139&lt;&gt;"")+--($I139&lt;&gt;"")+--($J139&lt;&gt;"")+--($M139&lt;&gt;"")+--($Y139&lt;&gt;"")+--($AA139&lt;&gt;"")+--($AC139&lt;&gt;"")+IF(OR($B139="Produto simples",$B139="Variação"),--($Q139&gt;0)+--($R139&gt;0)+--($S139&gt;0)+--($T139&gt;0)+--($U139&gt;0)+--($V139&gt;0)+--($Z139&lt;&gt;""),0)+IF($B139="Variação",--($C139&lt;&gt;"")+--($F139&lt;&gt;"")+--(OR($N139&lt;&gt;"",$O139&lt;&gt;"")),0))/(12+IF(OR($B139="Produto simples",$B139="Variação"),7,0)+IF($B139="Variação",3,0)))</f>
        <v/>
      </c>
      <c r="AG139" s="27" t="str">
        <f aca="true">IF(COUNTA($A139:$AC139)=0,"",_xlfn.TEXTJOIN(" | ",TRUE(),IF($A139="","SKU obrigatório",""),IF(AND($A139&lt;&gt;"",COUNTIF($A$5:$A$204,$A139)&gt;1),"SKU duplicado",""),IF($D139="","Nome obrigatório",""),IF(AND($B139="Variação",$C139=""),"SKU pai obrigatório",""),IF(AND($B139="Variação",$C139&lt;&gt;"",COUNTIFS($A$5:$A$204,$C139,$B$5:$B$204,"Produto pai")=0),"SKU pai não encontrado como Produto pai",""),IF(AND($B139&lt;&gt;"Variação",$C139&lt;&gt;""),"SKU pai indevido",""),IF(AND($K139&lt;&gt;"",COUNTIF($K$5:$K$204,$K139)&gt;1),"EAN/GTIN duplicado",""),IF(AND($K139&lt;&gt;"",NOT(AND(OR(LEN($K139)=8,LEN($K139)=12,LEN($K139)=13,LEN($K139)=14),IFERROR(ISNUMBER(1*$K139),FALSE())))),"EAN/GTIN com formato inválido",""),IF(AND($H139&lt;&gt;"",$I139&lt;&gt;"",COUNTIFS(Listas!$M$5:$M$34,$H139,Listas!$N$5:$N$34,$I139)=0),"Categoria/subcategoria incompatíveis",""),IF(AND(OR($B139="Produto simples",$B139="Variação"),$W139&lt;&gt;"",$V139&lt;&gt;"",$W139&gt;=$V139),"Preço promocional deve ser menor",""),IF(AND(OR($B139="Produto simples",$B139="Variação"),$AD139&lt;&gt;"",$U139&lt;&gt;"",$AD139&lt;=$U139),"Preço considerado não supera o custo",""),IF(AND(OR($B139="Produto simples",$B139="Variação"),OR($Q139&lt;=0,$R139&lt;=0,$S139&lt;=0,$T139&lt;=0)),"Peso ou dimensão ausente/inválida",""),IF(AND($B139="Variação",$F139=""),"Nome da variação obrigatório",""),IF(AND($B139="Variação",$N139="",$O139=""),"Informe cor ou tamanho",""),IF(AND($AA139&lt;&gt;"",$AB139&lt;&gt;"",$AB139&lt;$AA139),"Revisão anterior à criação",""),IF(OR($AB139="",IFERROR(TODAY()-$AB139&gt;Listas!$B$4,TRUE())),"Revisão pendente",""),IF(AND(ISNUMBER($AE139),$AE139&lt;Listas!$B$3),"Margem abaixo do limite",""),IF($AF139&lt;Listas!$B$5,"Cadastro abaixo da meta",""),IF(AND(OR($B139="Produto simples",$B139="Variação"),$Z139="Não definido"),"Canal de venda não definido","")))</f>
        <v/>
      </c>
    </row>
    <row r="140" customFormat="false" ht="21.75" hidden="false" customHeight="true" outlineLevel="0" collapsed="false">
      <c r="A140" s="17"/>
      <c r="B140" s="17"/>
      <c r="C140" s="17"/>
      <c r="D140" s="18"/>
      <c r="E140" s="18"/>
      <c r="F140" s="17"/>
      <c r="G140" s="17"/>
      <c r="H140" s="17"/>
      <c r="I140" s="17"/>
      <c r="J140" s="17"/>
      <c r="K140" s="19"/>
      <c r="L140" s="17"/>
      <c r="M140" s="18"/>
      <c r="N140" s="17"/>
      <c r="O140" s="17"/>
      <c r="P140" s="17"/>
      <c r="Q140" s="20"/>
      <c r="R140" s="20"/>
      <c r="S140" s="20"/>
      <c r="T140" s="20"/>
      <c r="U140" s="21"/>
      <c r="V140" s="21"/>
      <c r="W140" s="21"/>
      <c r="X140" s="22"/>
      <c r="Y140" s="23"/>
      <c r="Z140" s="23"/>
      <c r="AA140" s="24"/>
      <c r="AB140" s="24"/>
      <c r="AC140" s="23"/>
      <c r="AD140" s="25" t="str">
        <f aca="false">IF(COUNTA($A140:$AC140)=0,"",IF($B140="Produto pai","",IF(AND(ISNUMBER($W140),$W140&gt;0,ISNUMBER($V140),$W140&lt;$V140),$W140,IF(ISNUMBER($V140),$V140,""))))</f>
        <v/>
      </c>
      <c r="AE140" s="26" t="str">
        <f aca="false">IF(OR($AD140="",NOT(ISNUMBER($U140)),$AD140&lt;=0),"",($AD140-$U140)/$AD140)</f>
        <v/>
      </c>
      <c r="AF140" s="26" t="str">
        <f aca="false">IF(COUNTA($A140:$AC140)=0,"",(--($A140&lt;&gt;"")+--($B140&lt;&gt;"")+--($D140&lt;&gt;"")+--($E140&lt;&gt;"")+--($G140&lt;&gt;"")+--($H140&lt;&gt;"")+--($I140&lt;&gt;"")+--($J140&lt;&gt;"")+--($M140&lt;&gt;"")+--($Y140&lt;&gt;"")+--($AA140&lt;&gt;"")+--($AC140&lt;&gt;"")+IF(OR($B140="Produto simples",$B140="Variação"),--($Q140&gt;0)+--($R140&gt;0)+--($S140&gt;0)+--($T140&gt;0)+--($U140&gt;0)+--($V140&gt;0)+--($Z140&lt;&gt;""),0)+IF($B140="Variação",--($C140&lt;&gt;"")+--($F140&lt;&gt;"")+--(OR($N140&lt;&gt;"",$O140&lt;&gt;"")),0))/(12+IF(OR($B140="Produto simples",$B140="Variação"),7,0)+IF($B140="Variação",3,0)))</f>
        <v/>
      </c>
      <c r="AG140" s="27" t="str">
        <f aca="true">IF(COUNTA($A140:$AC140)=0,"",_xlfn.TEXTJOIN(" | ",TRUE(),IF($A140="","SKU obrigatório",""),IF(AND($A140&lt;&gt;"",COUNTIF($A$5:$A$204,$A140)&gt;1),"SKU duplicado",""),IF($D140="","Nome obrigatório",""),IF(AND($B140="Variação",$C140=""),"SKU pai obrigatório",""),IF(AND($B140="Variação",$C140&lt;&gt;"",COUNTIFS($A$5:$A$204,$C140,$B$5:$B$204,"Produto pai")=0),"SKU pai não encontrado como Produto pai",""),IF(AND($B140&lt;&gt;"Variação",$C140&lt;&gt;""),"SKU pai indevido",""),IF(AND($K140&lt;&gt;"",COUNTIF($K$5:$K$204,$K140)&gt;1),"EAN/GTIN duplicado",""),IF(AND($K140&lt;&gt;"",NOT(AND(OR(LEN($K140)=8,LEN($K140)=12,LEN($K140)=13,LEN($K140)=14),IFERROR(ISNUMBER(1*$K140),FALSE())))),"EAN/GTIN com formato inválido",""),IF(AND($H140&lt;&gt;"",$I140&lt;&gt;"",COUNTIFS(Listas!$M$5:$M$34,$H140,Listas!$N$5:$N$34,$I140)=0),"Categoria/subcategoria incompatíveis",""),IF(AND(OR($B140="Produto simples",$B140="Variação"),$W140&lt;&gt;"",$V140&lt;&gt;"",$W140&gt;=$V140),"Preço promocional deve ser menor",""),IF(AND(OR($B140="Produto simples",$B140="Variação"),$AD140&lt;&gt;"",$U140&lt;&gt;"",$AD140&lt;=$U140),"Preço considerado não supera o custo",""),IF(AND(OR($B140="Produto simples",$B140="Variação"),OR($Q140&lt;=0,$R140&lt;=0,$S140&lt;=0,$T140&lt;=0)),"Peso ou dimensão ausente/inválida",""),IF(AND($B140="Variação",$F140=""),"Nome da variação obrigatório",""),IF(AND($B140="Variação",$N140="",$O140=""),"Informe cor ou tamanho",""),IF(AND($AA140&lt;&gt;"",$AB140&lt;&gt;"",$AB140&lt;$AA140),"Revisão anterior à criação",""),IF(OR($AB140="",IFERROR(TODAY()-$AB140&gt;Listas!$B$4,TRUE())),"Revisão pendente",""),IF(AND(ISNUMBER($AE140),$AE140&lt;Listas!$B$3),"Margem abaixo do limite",""),IF($AF140&lt;Listas!$B$5,"Cadastro abaixo da meta",""),IF(AND(OR($B140="Produto simples",$B140="Variação"),$Z140="Não definido"),"Canal de venda não definido","")))</f>
        <v/>
      </c>
    </row>
    <row r="141" customFormat="false" ht="21.75" hidden="false" customHeight="true" outlineLevel="0" collapsed="false">
      <c r="A141" s="17"/>
      <c r="B141" s="17"/>
      <c r="C141" s="17"/>
      <c r="D141" s="18"/>
      <c r="E141" s="18"/>
      <c r="F141" s="17"/>
      <c r="G141" s="17"/>
      <c r="H141" s="17"/>
      <c r="I141" s="17"/>
      <c r="J141" s="17"/>
      <c r="K141" s="19"/>
      <c r="L141" s="17"/>
      <c r="M141" s="18"/>
      <c r="N141" s="17"/>
      <c r="O141" s="17"/>
      <c r="P141" s="17"/>
      <c r="Q141" s="20"/>
      <c r="R141" s="20"/>
      <c r="S141" s="20"/>
      <c r="T141" s="20"/>
      <c r="U141" s="21"/>
      <c r="V141" s="21"/>
      <c r="W141" s="21"/>
      <c r="X141" s="22"/>
      <c r="Y141" s="23"/>
      <c r="Z141" s="23"/>
      <c r="AA141" s="24"/>
      <c r="AB141" s="24"/>
      <c r="AC141" s="23"/>
      <c r="AD141" s="25" t="str">
        <f aca="false">IF(COUNTA($A141:$AC141)=0,"",IF($B141="Produto pai","",IF(AND(ISNUMBER($W141),$W141&gt;0,ISNUMBER($V141),$W141&lt;$V141),$W141,IF(ISNUMBER($V141),$V141,""))))</f>
        <v/>
      </c>
      <c r="AE141" s="26" t="str">
        <f aca="false">IF(OR($AD141="",NOT(ISNUMBER($U141)),$AD141&lt;=0),"",($AD141-$U141)/$AD141)</f>
        <v/>
      </c>
      <c r="AF141" s="26" t="str">
        <f aca="false">IF(COUNTA($A141:$AC141)=0,"",(--($A141&lt;&gt;"")+--($B141&lt;&gt;"")+--($D141&lt;&gt;"")+--($E141&lt;&gt;"")+--($G141&lt;&gt;"")+--($H141&lt;&gt;"")+--($I141&lt;&gt;"")+--($J141&lt;&gt;"")+--($M141&lt;&gt;"")+--($Y141&lt;&gt;"")+--($AA141&lt;&gt;"")+--($AC141&lt;&gt;"")+IF(OR($B141="Produto simples",$B141="Variação"),--($Q141&gt;0)+--($R141&gt;0)+--($S141&gt;0)+--($T141&gt;0)+--($U141&gt;0)+--($V141&gt;0)+--($Z141&lt;&gt;""),0)+IF($B141="Variação",--($C141&lt;&gt;"")+--($F141&lt;&gt;"")+--(OR($N141&lt;&gt;"",$O141&lt;&gt;"")),0))/(12+IF(OR($B141="Produto simples",$B141="Variação"),7,0)+IF($B141="Variação",3,0)))</f>
        <v/>
      </c>
      <c r="AG141" s="27" t="str">
        <f aca="true">IF(COUNTA($A141:$AC141)=0,"",_xlfn.TEXTJOIN(" | ",TRUE(),IF($A141="","SKU obrigatório",""),IF(AND($A141&lt;&gt;"",COUNTIF($A$5:$A$204,$A141)&gt;1),"SKU duplicado",""),IF($D141="","Nome obrigatório",""),IF(AND($B141="Variação",$C141=""),"SKU pai obrigatório",""),IF(AND($B141="Variação",$C141&lt;&gt;"",COUNTIFS($A$5:$A$204,$C141,$B$5:$B$204,"Produto pai")=0),"SKU pai não encontrado como Produto pai",""),IF(AND($B141&lt;&gt;"Variação",$C141&lt;&gt;""),"SKU pai indevido",""),IF(AND($K141&lt;&gt;"",COUNTIF($K$5:$K$204,$K141)&gt;1),"EAN/GTIN duplicado",""),IF(AND($K141&lt;&gt;"",NOT(AND(OR(LEN($K141)=8,LEN($K141)=12,LEN($K141)=13,LEN($K141)=14),IFERROR(ISNUMBER(1*$K141),FALSE())))),"EAN/GTIN com formato inválido",""),IF(AND($H141&lt;&gt;"",$I141&lt;&gt;"",COUNTIFS(Listas!$M$5:$M$34,$H141,Listas!$N$5:$N$34,$I141)=0),"Categoria/subcategoria incompatíveis",""),IF(AND(OR($B141="Produto simples",$B141="Variação"),$W141&lt;&gt;"",$V141&lt;&gt;"",$W141&gt;=$V141),"Preço promocional deve ser menor",""),IF(AND(OR($B141="Produto simples",$B141="Variação"),$AD141&lt;&gt;"",$U141&lt;&gt;"",$AD141&lt;=$U141),"Preço considerado não supera o custo",""),IF(AND(OR($B141="Produto simples",$B141="Variação"),OR($Q141&lt;=0,$R141&lt;=0,$S141&lt;=0,$T141&lt;=0)),"Peso ou dimensão ausente/inválida",""),IF(AND($B141="Variação",$F141=""),"Nome da variação obrigatório",""),IF(AND($B141="Variação",$N141="",$O141=""),"Informe cor ou tamanho",""),IF(AND($AA141&lt;&gt;"",$AB141&lt;&gt;"",$AB141&lt;$AA141),"Revisão anterior à criação",""),IF(OR($AB141="",IFERROR(TODAY()-$AB141&gt;Listas!$B$4,TRUE())),"Revisão pendente",""),IF(AND(ISNUMBER($AE141),$AE141&lt;Listas!$B$3),"Margem abaixo do limite",""),IF($AF141&lt;Listas!$B$5,"Cadastro abaixo da meta",""),IF(AND(OR($B141="Produto simples",$B141="Variação"),$Z141="Não definido"),"Canal de venda não definido","")))</f>
        <v/>
      </c>
    </row>
    <row r="142" customFormat="false" ht="21.75" hidden="false" customHeight="true" outlineLevel="0" collapsed="false">
      <c r="A142" s="17"/>
      <c r="B142" s="17"/>
      <c r="C142" s="17"/>
      <c r="D142" s="18"/>
      <c r="E142" s="18"/>
      <c r="F142" s="17"/>
      <c r="G142" s="17"/>
      <c r="H142" s="17"/>
      <c r="I142" s="17"/>
      <c r="J142" s="17"/>
      <c r="K142" s="19"/>
      <c r="L142" s="17"/>
      <c r="M142" s="18"/>
      <c r="N142" s="17"/>
      <c r="O142" s="17"/>
      <c r="P142" s="17"/>
      <c r="Q142" s="20"/>
      <c r="R142" s="20"/>
      <c r="S142" s="20"/>
      <c r="T142" s="20"/>
      <c r="U142" s="21"/>
      <c r="V142" s="21"/>
      <c r="W142" s="21"/>
      <c r="X142" s="22"/>
      <c r="Y142" s="23"/>
      <c r="Z142" s="23"/>
      <c r="AA142" s="24"/>
      <c r="AB142" s="24"/>
      <c r="AC142" s="23"/>
      <c r="AD142" s="25" t="str">
        <f aca="false">IF(COUNTA($A142:$AC142)=0,"",IF($B142="Produto pai","",IF(AND(ISNUMBER($W142),$W142&gt;0,ISNUMBER($V142),$W142&lt;$V142),$W142,IF(ISNUMBER($V142),$V142,""))))</f>
        <v/>
      </c>
      <c r="AE142" s="26" t="str">
        <f aca="false">IF(OR($AD142="",NOT(ISNUMBER($U142)),$AD142&lt;=0),"",($AD142-$U142)/$AD142)</f>
        <v/>
      </c>
      <c r="AF142" s="26" t="str">
        <f aca="false">IF(COUNTA($A142:$AC142)=0,"",(--($A142&lt;&gt;"")+--($B142&lt;&gt;"")+--($D142&lt;&gt;"")+--($E142&lt;&gt;"")+--($G142&lt;&gt;"")+--($H142&lt;&gt;"")+--($I142&lt;&gt;"")+--($J142&lt;&gt;"")+--($M142&lt;&gt;"")+--($Y142&lt;&gt;"")+--($AA142&lt;&gt;"")+--($AC142&lt;&gt;"")+IF(OR($B142="Produto simples",$B142="Variação"),--($Q142&gt;0)+--($R142&gt;0)+--($S142&gt;0)+--($T142&gt;0)+--($U142&gt;0)+--($V142&gt;0)+--($Z142&lt;&gt;""),0)+IF($B142="Variação",--($C142&lt;&gt;"")+--($F142&lt;&gt;"")+--(OR($N142&lt;&gt;"",$O142&lt;&gt;"")),0))/(12+IF(OR($B142="Produto simples",$B142="Variação"),7,0)+IF($B142="Variação",3,0)))</f>
        <v/>
      </c>
      <c r="AG142" s="27" t="str">
        <f aca="true">IF(COUNTA($A142:$AC142)=0,"",_xlfn.TEXTJOIN(" | ",TRUE(),IF($A142="","SKU obrigatório",""),IF(AND($A142&lt;&gt;"",COUNTIF($A$5:$A$204,$A142)&gt;1),"SKU duplicado",""),IF($D142="","Nome obrigatório",""),IF(AND($B142="Variação",$C142=""),"SKU pai obrigatório",""),IF(AND($B142="Variação",$C142&lt;&gt;"",COUNTIFS($A$5:$A$204,$C142,$B$5:$B$204,"Produto pai")=0),"SKU pai não encontrado como Produto pai",""),IF(AND($B142&lt;&gt;"Variação",$C142&lt;&gt;""),"SKU pai indevido",""),IF(AND($K142&lt;&gt;"",COUNTIF($K$5:$K$204,$K142)&gt;1),"EAN/GTIN duplicado",""),IF(AND($K142&lt;&gt;"",NOT(AND(OR(LEN($K142)=8,LEN($K142)=12,LEN($K142)=13,LEN($K142)=14),IFERROR(ISNUMBER(1*$K142),FALSE())))),"EAN/GTIN com formato inválido",""),IF(AND($H142&lt;&gt;"",$I142&lt;&gt;"",COUNTIFS(Listas!$M$5:$M$34,$H142,Listas!$N$5:$N$34,$I142)=0),"Categoria/subcategoria incompatíveis",""),IF(AND(OR($B142="Produto simples",$B142="Variação"),$W142&lt;&gt;"",$V142&lt;&gt;"",$W142&gt;=$V142),"Preço promocional deve ser menor",""),IF(AND(OR($B142="Produto simples",$B142="Variação"),$AD142&lt;&gt;"",$U142&lt;&gt;"",$AD142&lt;=$U142),"Preço considerado não supera o custo",""),IF(AND(OR($B142="Produto simples",$B142="Variação"),OR($Q142&lt;=0,$R142&lt;=0,$S142&lt;=0,$T142&lt;=0)),"Peso ou dimensão ausente/inválida",""),IF(AND($B142="Variação",$F142=""),"Nome da variação obrigatório",""),IF(AND($B142="Variação",$N142="",$O142=""),"Informe cor ou tamanho",""),IF(AND($AA142&lt;&gt;"",$AB142&lt;&gt;"",$AB142&lt;$AA142),"Revisão anterior à criação",""),IF(OR($AB142="",IFERROR(TODAY()-$AB142&gt;Listas!$B$4,TRUE())),"Revisão pendente",""),IF(AND(ISNUMBER($AE142),$AE142&lt;Listas!$B$3),"Margem abaixo do limite",""),IF($AF142&lt;Listas!$B$5,"Cadastro abaixo da meta",""),IF(AND(OR($B142="Produto simples",$B142="Variação"),$Z142="Não definido"),"Canal de venda não definido","")))</f>
        <v/>
      </c>
    </row>
    <row r="143" customFormat="false" ht="21.75" hidden="false" customHeight="true" outlineLevel="0" collapsed="false">
      <c r="A143" s="17"/>
      <c r="B143" s="17"/>
      <c r="C143" s="17"/>
      <c r="D143" s="18"/>
      <c r="E143" s="18"/>
      <c r="F143" s="17"/>
      <c r="G143" s="17"/>
      <c r="H143" s="17"/>
      <c r="I143" s="17"/>
      <c r="J143" s="17"/>
      <c r="K143" s="19"/>
      <c r="L143" s="17"/>
      <c r="M143" s="18"/>
      <c r="N143" s="17"/>
      <c r="O143" s="17"/>
      <c r="P143" s="17"/>
      <c r="Q143" s="20"/>
      <c r="R143" s="20"/>
      <c r="S143" s="20"/>
      <c r="T143" s="20"/>
      <c r="U143" s="21"/>
      <c r="V143" s="21"/>
      <c r="W143" s="21"/>
      <c r="X143" s="22"/>
      <c r="Y143" s="23"/>
      <c r="Z143" s="23"/>
      <c r="AA143" s="24"/>
      <c r="AB143" s="24"/>
      <c r="AC143" s="23"/>
      <c r="AD143" s="25" t="str">
        <f aca="false">IF(COUNTA($A143:$AC143)=0,"",IF($B143="Produto pai","",IF(AND(ISNUMBER($W143),$W143&gt;0,ISNUMBER($V143),$W143&lt;$V143),$W143,IF(ISNUMBER($V143),$V143,""))))</f>
        <v/>
      </c>
      <c r="AE143" s="26" t="str">
        <f aca="false">IF(OR($AD143="",NOT(ISNUMBER($U143)),$AD143&lt;=0),"",($AD143-$U143)/$AD143)</f>
        <v/>
      </c>
      <c r="AF143" s="26" t="str">
        <f aca="false">IF(COUNTA($A143:$AC143)=0,"",(--($A143&lt;&gt;"")+--($B143&lt;&gt;"")+--($D143&lt;&gt;"")+--($E143&lt;&gt;"")+--($G143&lt;&gt;"")+--($H143&lt;&gt;"")+--($I143&lt;&gt;"")+--($J143&lt;&gt;"")+--($M143&lt;&gt;"")+--($Y143&lt;&gt;"")+--($AA143&lt;&gt;"")+--($AC143&lt;&gt;"")+IF(OR($B143="Produto simples",$B143="Variação"),--($Q143&gt;0)+--($R143&gt;0)+--($S143&gt;0)+--($T143&gt;0)+--($U143&gt;0)+--($V143&gt;0)+--($Z143&lt;&gt;""),0)+IF($B143="Variação",--($C143&lt;&gt;"")+--($F143&lt;&gt;"")+--(OR($N143&lt;&gt;"",$O143&lt;&gt;"")),0))/(12+IF(OR($B143="Produto simples",$B143="Variação"),7,0)+IF($B143="Variação",3,0)))</f>
        <v/>
      </c>
      <c r="AG143" s="27" t="str">
        <f aca="true">IF(COUNTA($A143:$AC143)=0,"",_xlfn.TEXTJOIN(" | ",TRUE(),IF($A143="","SKU obrigatório",""),IF(AND($A143&lt;&gt;"",COUNTIF($A$5:$A$204,$A143)&gt;1),"SKU duplicado",""),IF($D143="","Nome obrigatório",""),IF(AND($B143="Variação",$C143=""),"SKU pai obrigatório",""),IF(AND($B143="Variação",$C143&lt;&gt;"",COUNTIFS($A$5:$A$204,$C143,$B$5:$B$204,"Produto pai")=0),"SKU pai não encontrado como Produto pai",""),IF(AND($B143&lt;&gt;"Variação",$C143&lt;&gt;""),"SKU pai indevido",""),IF(AND($K143&lt;&gt;"",COUNTIF($K$5:$K$204,$K143)&gt;1),"EAN/GTIN duplicado",""),IF(AND($K143&lt;&gt;"",NOT(AND(OR(LEN($K143)=8,LEN($K143)=12,LEN($K143)=13,LEN($K143)=14),IFERROR(ISNUMBER(1*$K143),FALSE())))),"EAN/GTIN com formato inválido",""),IF(AND($H143&lt;&gt;"",$I143&lt;&gt;"",COUNTIFS(Listas!$M$5:$M$34,$H143,Listas!$N$5:$N$34,$I143)=0),"Categoria/subcategoria incompatíveis",""),IF(AND(OR($B143="Produto simples",$B143="Variação"),$W143&lt;&gt;"",$V143&lt;&gt;"",$W143&gt;=$V143),"Preço promocional deve ser menor",""),IF(AND(OR($B143="Produto simples",$B143="Variação"),$AD143&lt;&gt;"",$U143&lt;&gt;"",$AD143&lt;=$U143),"Preço considerado não supera o custo",""),IF(AND(OR($B143="Produto simples",$B143="Variação"),OR($Q143&lt;=0,$R143&lt;=0,$S143&lt;=0,$T143&lt;=0)),"Peso ou dimensão ausente/inválida",""),IF(AND($B143="Variação",$F143=""),"Nome da variação obrigatório",""),IF(AND($B143="Variação",$N143="",$O143=""),"Informe cor ou tamanho",""),IF(AND($AA143&lt;&gt;"",$AB143&lt;&gt;"",$AB143&lt;$AA143),"Revisão anterior à criação",""),IF(OR($AB143="",IFERROR(TODAY()-$AB143&gt;Listas!$B$4,TRUE())),"Revisão pendente",""),IF(AND(ISNUMBER($AE143),$AE143&lt;Listas!$B$3),"Margem abaixo do limite",""),IF($AF143&lt;Listas!$B$5,"Cadastro abaixo da meta",""),IF(AND(OR($B143="Produto simples",$B143="Variação"),$Z143="Não definido"),"Canal de venda não definido","")))</f>
        <v/>
      </c>
    </row>
    <row r="144" customFormat="false" ht="21.75" hidden="false" customHeight="true" outlineLevel="0" collapsed="false">
      <c r="A144" s="17"/>
      <c r="B144" s="17"/>
      <c r="C144" s="17"/>
      <c r="D144" s="18"/>
      <c r="E144" s="18"/>
      <c r="F144" s="17"/>
      <c r="G144" s="17"/>
      <c r="H144" s="17"/>
      <c r="I144" s="17"/>
      <c r="J144" s="17"/>
      <c r="K144" s="19"/>
      <c r="L144" s="17"/>
      <c r="M144" s="18"/>
      <c r="N144" s="17"/>
      <c r="O144" s="17"/>
      <c r="P144" s="17"/>
      <c r="Q144" s="20"/>
      <c r="R144" s="20"/>
      <c r="S144" s="20"/>
      <c r="T144" s="20"/>
      <c r="U144" s="21"/>
      <c r="V144" s="21"/>
      <c r="W144" s="21"/>
      <c r="X144" s="22"/>
      <c r="Y144" s="23"/>
      <c r="Z144" s="23"/>
      <c r="AA144" s="24"/>
      <c r="AB144" s="24"/>
      <c r="AC144" s="23"/>
      <c r="AD144" s="25" t="str">
        <f aca="false">IF(COUNTA($A144:$AC144)=0,"",IF($B144="Produto pai","",IF(AND(ISNUMBER($W144),$W144&gt;0,ISNUMBER($V144),$W144&lt;$V144),$W144,IF(ISNUMBER($V144),$V144,""))))</f>
        <v/>
      </c>
      <c r="AE144" s="26" t="str">
        <f aca="false">IF(OR($AD144="",NOT(ISNUMBER($U144)),$AD144&lt;=0),"",($AD144-$U144)/$AD144)</f>
        <v/>
      </c>
      <c r="AF144" s="26" t="str">
        <f aca="false">IF(COUNTA($A144:$AC144)=0,"",(--($A144&lt;&gt;"")+--($B144&lt;&gt;"")+--($D144&lt;&gt;"")+--($E144&lt;&gt;"")+--($G144&lt;&gt;"")+--($H144&lt;&gt;"")+--($I144&lt;&gt;"")+--($J144&lt;&gt;"")+--($M144&lt;&gt;"")+--($Y144&lt;&gt;"")+--($AA144&lt;&gt;"")+--($AC144&lt;&gt;"")+IF(OR($B144="Produto simples",$B144="Variação"),--($Q144&gt;0)+--($R144&gt;0)+--($S144&gt;0)+--($T144&gt;0)+--($U144&gt;0)+--($V144&gt;0)+--($Z144&lt;&gt;""),0)+IF($B144="Variação",--($C144&lt;&gt;"")+--($F144&lt;&gt;"")+--(OR($N144&lt;&gt;"",$O144&lt;&gt;"")),0))/(12+IF(OR($B144="Produto simples",$B144="Variação"),7,0)+IF($B144="Variação",3,0)))</f>
        <v/>
      </c>
      <c r="AG144" s="27" t="str">
        <f aca="true">IF(COUNTA($A144:$AC144)=0,"",_xlfn.TEXTJOIN(" | ",TRUE(),IF($A144="","SKU obrigatório",""),IF(AND($A144&lt;&gt;"",COUNTIF($A$5:$A$204,$A144)&gt;1),"SKU duplicado",""),IF($D144="","Nome obrigatório",""),IF(AND($B144="Variação",$C144=""),"SKU pai obrigatório",""),IF(AND($B144="Variação",$C144&lt;&gt;"",COUNTIFS($A$5:$A$204,$C144,$B$5:$B$204,"Produto pai")=0),"SKU pai não encontrado como Produto pai",""),IF(AND($B144&lt;&gt;"Variação",$C144&lt;&gt;""),"SKU pai indevido",""),IF(AND($K144&lt;&gt;"",COUNTIF($K$5:$K$204,$K144)&gt;1),"EAN/GTIN duplicado",""),IF(AND($K144&lt;&gt;"",NOT(AND(OR(LEN($K144)=8,LEN($K144)=12,LEN($K144)=13,LEN($K144)=14),IFERROR(ISNUMBER(1*$K144),FALSE())))),"EAN/GTIN com formato inválido",""),IF(AND($H144&lt;&gt;"",$I144&lt;&gt;"",COUNTIFS(Listas!$M$5:$M$34,$H144,Listas!$N$5:$N$34,$I144)=0),"Categoria/subcategoria incompatíveis",""),IF(AND(OR($B144="Produto simples",$B144="Variação"),$W144&lt;&gt;"",$V144&lt;&gt;"",$W144&gt;=$V144),"Preço promocional deve ser menor",""),IF(AND(OR($B144="Produto simples",$B144="Variação"),$AD144&lt;&gt;"",$U144&lt;&gt;"",$AD144&lt;=$U144),"Preço considerado não supera o custo",""),IF(AND(OR($B144="Produto simples",$B144="Variação"),OR($Q144&lt;=0,$R144&lt;=0,$S144&lt;=0,$T144&lt;=0)),"Peso ou dimensão ausente/inválida",""),IF(AND($B144="Variação",$F144=""),"Nome da variação obrigatório",""),IF(AND($B144="Variação",$N144="",$O144=""),"Informe cor ou tamanho",""),IF(AND($AA144&lt;&gt;"",$AB144&lt;&gt;"",$AB144&lt;$AA144),"Revisão anterior à criação",""),IF(OR($AB144="",IFERROR(TODAY()-$AB144&gt;Listas!$B$4,TRUE())),"Revisão pendente",""),IF(AND(ISNUMBER($AE144),$AE144&lt;Listas!$B$3),"Margem abaixo do limite",""),IF($AF144&lt;Listas!$B$5,"Cadastro abaixo da meta",""),IF(AND(OR($B144="Produto simples",$B144="Variação"),$Z144="Não definido"),"Canal de venda não definido","")))</f>
        <v/>
      </c>
    </row>
    <row r="145" customFormat="false" ht="21.75" hidden="false" customHeight="true" outlineLevel="0" collapsed="false">
      <c r="A145" s="17"/>
      <c r="B145" s="17"/>
      <c r="C145" s="17"/>
      <c r="D145" s="18"/>
      <c r="E145" s="18"/>
      <c r="F145" s="17"/>
      <c r="G145" s="17"/>
      <c r="H145" s="17"/>
      <c r="I145" s="17"/>
      <c r="J145" s="17"/>
      <c r="K145" s="19"/>
      <c r="L145" s="17"/>
      <c r="M145" s="18"/>
      <c r="N145" s="17"/>
      <c r="O145" s="17"/>
      <c r="P145" s="17"/>
      <c r="Q145" s="20"/>
      <c r="R145" s="20"/>
      <c r="S145" s="20"/>
      <c r="T145" s="20"/>
      <c r="U145" s="21"/>
      <c r="V145" s="21"/>
      <c r="W145" s="21"/>
      <c r="X145" s="22"/>
      <c r="Y145" s="23"/>
      <c r="Z145" s="23"/>
      <c r="AA145" s="24"/>
      <c r="AB145" s="24"/>
      <c r="AC145" s="23"/>
      <c r="AD145" s="25" t="str">
        <f aca="false">IF(COUNTA($A145:$AC145)=0,"",IF($B145="Produto pai","",IF(AND(ISNUMBER($W145),$W145&gt;0,ISNUMBER($V145),$W145&lt;$V145),$W145,IF(ISNUMBER($V145),$V145,""))))</f>
        <v/>
      </c>
      <c r="AE145" s="26" t="str">
        <f aca="false">IF(OR($AD145="",NOT(ISNUMBER($U145)),$AD145&lt;=0),"",($AD145-$U145)/$AD145)</f>
        <v/>
      </c>
      <c r="AF145" s="26" t="str">
        <f aca="false">IF(COUNTA($A145:$AC145)=0,"",(--($A145&lt;&gt;"")+--($B145&lt;&gt;"")+--($D145&lt;&gt;"")+--($E145&lt;&gt;"")+--($G145&lt;&gt;"")+--($H145&lt;&gt;"")+--($I145&lt;&gt;"")+--($J145&lt;&gt;"")+--($M145&lt;&gt;"")+--($Y145&lt;&gt;"")+--($AA145&lt;&gt;"")+--($AC145&lt;&gt;"")+IF(OR($B145="Produto simples",$B145="Variação"),--($Q145&gt;0)+--($R145&gt;0)+--($S145&gt;0)+--($T145&gt;0)+--($U145&gt;0)+--($V145&gt;0)+--($Z145&lt;&gt;""),0)+IF($B145="Variação",--($C145&lt;&gt;"")+--($F145&lt;&gt;"")+--(OR($N145&lt;&gt;"",$O145&lt;&gt;"")),0))/(12+IF(OR($B145="Produto simples",$B145="Variação"),7,0)+IF($B145="Variação",3,0)))</f>
        <v/>
      </c>
      <c r="AG145" s="27" t="str">
        <f aca="true">IF(COUNTA($A145:$AC145)=0,"",_xlfn.TEXTJOIN(" | ",TRUE(),IF($A145="","SKU obrigatório",""),IF(AND($A145&lt;&gt;"",COUNTIF($A$5:$A$204,$A145)&gt;1),"SKU duplicado",""),IF($D145="","Nome obrigatório",""),IF(AND($B145="Variação",$C145=""),"SKU pai obrigatório",""),IF(AND($B145="Variação",$C145&lt;&gt;"",COUNTIFS($A$5:$A$204,$C145,$B$5:$B$204,"Produto pai")=0),"SKU pai não encontrado como Produto pai",""),IF(AND($B145&lt;&gt;"Variação",$C145&lt;&gt;""),"SKU pai indevido",""),IF(AND($K145&lt;&gt;"",COUNTIF($K$5:$K$204,$K145)&gt;1),"EAN/GTIN duplicado",""),IF(AND($K145&lt;&gt;"",NOT(AND(OR(LEN($K145)=8,LEN($K145)=12,LEN($K145)=13,LEN($K145)=14),IFERROR(ISNUMBER(1*$K145),FALSE())))),"EAN/GTIN com formato inválido",""),IF(AND($H145&lt;&gt;"",$I145&lt;&gt;"",COUNTIFS(Listas!$M$5:$M$34,$H145,Listas!$N$5:$N$34,$I145)=0),"Categoria/subcategoria incompatíveis",""),IF(AND(OR($B145="Produto simples",$B145="Variação"),$W145&lt;&gt;"",$V145&lt;&gt;"",$W145&gt;=$V145),"Preço promocional deve ser menor",""),IF(AND(OR($B145="Produto simples",$B145="Variação"),$AD145&lt;&gt;"",$U145&lt;&gt;"",$AD145&lt;=$U145),"Preço considerado não supera o custo",""),IF(AND(OR($B145="Produto simples",$B145="Variação"),OR($Q145&lt;=0,$R145&lt;=0,$S145&lt;=0,$T145&lt;=0)),"Peso ou dimensão ausente/inválida",""),IF(AND($B145="Variação",$F145=""),"Nome da variação obrigatório",""),IF(AND($B145="Variação",$N145="",$O145=""),"Informe cor ou tamanho",""),IF(AND($AA145&lt;&gt;"",$AB145&lt;&gt;"",$AB145&lt;$AA145),"Revisão anterior à criação",""),IF(OR($AB145="",IFERROR(TODAY()-$AB145&gt;Listas!$B$4,TRUE())),"Revisão pendente",""),IF(AND(ISNUMBER($AE145),$AE145&lt;Listas!$B$3),"Margem abaixo do limite",""),IF($AF145&lt;Listas!$B$5,"Cadastro abaixo da meta",""),IF(AND(OR($B145="Produto simples",$B145="Variação"),$Z145="Não definido"),"Canal de venda não definido","")))</f>
        <v/>
      </c>
    </row>
    <row r="146" customFormat="false" ht="21.75" hidden="false" customHeight="true" outlineLevel="0" collapsed="false">
      <c r="A146" s="17"/>
      <c r="B146" s="17"/>
      <c r="C146" s="17"/>
      <c r="D146" s="18"/>
      <c r="E146" s="18"/>
      <c r="F146" s="17"/>
      <c r="G146" s="17"/>
      <c r="H146" s="17"/>
      <c r="I146" s="17"/>
      <c r="J146" s="17"/>
      <c r="K146" s="19"/>
      <c r="L146" s="17"/>
      <c r="M146" s="18"/>
      <c r="N146" s="17"/>
      <c r="O146" s="17"/>
      <c r="P146" s="17"/>
      <c r="Q146" s="20"/>
      <c r="R146" s="20"/>
      <c r="S146" s="20"/>
      <c r="T146" s="20"/>
      <c r="U146" s="21"/>
      <c r="V146" s="21"/>
      <c r="W146" s="21"/>
      <c r="X146" s="22"/>
      <c r="Y146" s="23"/>
      <c r="Z146" s="23"/>
      <c r="AA146" s="24"/>
      <c r="AB146" s="24"/>
      <c r="AC146" s="23"/>
      <c r="AD146" s="25" t="str">
        <f aca="false">IF(COUNTA($A146:$AC146)=0,"",IF($B146="Produto pai","",IF(AND(ISNUMBER($W146),$W146&gt;0,ISNUMBER($V146),$W146&lt;$V146),$W146,IF(ISNUMBER($V146),$V146,""))))</f>
        <v/>
      </c>
      <c r="AE146" s="26" t="str">
        <f aca="false">IF(OR($AD146="",NOT(ISNUMBER($U146)),$AD146&lt;=0),"",($AD146-$U146)/$AD146)</f>
        <v/>
      </c>
      <c r="AF146" s="26" t="str">
        <f aca="false">IF(COUNTA($A146:$AC146)=0,"",(--($A146&lt;&gt;"")+--($B146&lt;&gt;"")+--($D146&lt;&gt;"")+--($E146&lt;&gt;"")+--($G146&lt;&gt;"")+--($H146&lt;&gt;"")+--($I146&lt;&gt;"")+--($J146&lt;&gt;"")+--($M146&lt;&gt;"")+--($Y146&lt;&gt;"")+--($AA146&lt;&gt;"")+--($AC146&lt;&gt;"")+IF(OR($B146="Produto simples",$B146="Variação"),--($Q146&gt;0)+--($R146&gt;0)+--($S146&gt;0)+--($T146&gt;0)+--($U146&gt;0)+--($V146&gt;0)+--($Z146&lt;&gt;""),0)+IF($B146="Variação",--($C146&lt;&gt;"")+--($F146&lt;&gt;"")+--(OR($N146&lt;&gt;"",$O146&lt;&gt;"")),0))/(12+IF(OR($B146="Produto simples",$B146="Variação"),7,0)+IF($B146="Variação",3,0)))</f>
        <v/>
      </c>
      <c r="AG146" s="27" t="str">
        <f aca="true">IF(COUNTA($A146:$AC146)=0,"",_xlfn.TEXTJOIN(" | ",TRUE(),IF($A146="","SKU obrigatório",""),IF(AND($A146&lt;&gt;"",COUNTIF($A$5:$A$204,$A146)&gt;1),"SKU duplicado",""),IF($D146="","Nome obrigatório",""),IF(AND($B146="Variação",$C146=""),"SKU pai obrigatório",""),IF(AND($B146="Variação",$C146&lt;&gt;"",COUNTIFS($A$5:$A$204,$C146,$B$5:$B$204,"Produto pai")=0),"SKU pai não encontrado como Produto pai",""),IF(AND($B146&lt;&gt;"Variação",$C146&lt;&gt;""),"SKU pai indevido",""),IF(AND($K146&lt;&gt;"",COUNTIF($K$5:$K$204,$K146)&gt;1),"EAN/GTIN duplicado",""),IF(AND($K146&lt;&gt;"",NOT(AND(OR(LEN($K146)=8,LEN($K146)=12,LEN($K146)=13,LEN($K146)=14),IFERROR(ISNUMBER(1*$K146),FALSE())))),"EAN/GTIN com formato inválido",""),IF(AND($H146&lt;&gt;"",$I146&lt;&gt;"",COUNTIFS(Listas!$M$5:$M$34,$H146,Listas!$N$5:$N$34,$I146)=0),"Categoria/subcategoria incompatíveis",""),IF(AND(OR($B146="Produto simples",$B146="Variação"),$W146&lt;&gt;"",$V146&lt;&gt;"",$W146&gt;=$V146),"Preço promocional deve ser menor",""),IF(AND(OR($B146="Produto simples",$B146="Variação"),$AD146&lt;&gt;"",$U146&lt;&gt;"",$AD146&lt;=$U146),"Preço considerado não supera o custo",""),IF(AND(OR($B146="Produto simples",$B146="Variação"),OR($Q146&lt;=0,$R146&lt;=0,$S146&lt;=0,$T146&lt;=0)),"Peso ou dimensão ausente/inválida",""),IF(AND($B146="Variação",$F146=""),"Nome da variação obrigatório",""),IF(AND($B146="Variação",$N146="",$O146=""),"Informe cor ou tamanho",""),IF(AND($AA146&lt;&gt;"",$AB146&lt;&gt;"",$AB146&lt;$AA146),"Revisão anterior à criação",""),IF(OR($AB146="",IFERROR(TODAY()-$AB146&gt;Listas!$B$4,TRUE())),"Revisão pendente",""),IF(AND(ISNUMBER($AE146),$AE146&lt;Listas!$B$3),"Margem abaixo do limite",""),IF($AF146&lt;Listas!$B$5,"Cadastro abaixo da meta",""),IF(AND(OR($B146="Produto simples",$B146="Variação"),$Z146="Não definido"),"Canal de venda não definido","")))</f>
        <v/>
      </c>
    </row>
    <row r="147" customFormat="false" ht="21.75" hidden="false" customHeight="true" outlineLevel="0" collapsed="false">
      <c r="A147" s="17"/>
      <c r="B147" s="17"/>
      <c r="C147" s="17"/>
      <c r="D147" s="18"/>
      <c r="E147" s="18"/>
      <c r="F147" s="17"/>
      <c r="G147" s="17"/>
      <c r="H147" s="17"/>
      <c r="I147" s="17"/>
      <c r="J147" s="17"/>
      <c r="K147" s="19"/>
      <c r="L147" s="17"/>
      <c r="M147" s="18"/>
      <c r="N147" s="17"/>
      <c r="O147" s="17"/>
      <c r="P147" s="17"/>
      <c r="Q147" s="20"/>
      <c r="R147" s="20"/>
      <c r="S147" s="20"/>
      <c r="T147" s="20"/>
      <c r="U147" s="21"/>
      <c r="V147" s="21"/>
      <c r="W147" s="21"/>
      <c r="X147" s="22"/>
      <c r="Y147" s="23"/>
      <c r="Z147" s="23"/>
      <c r="AA147" s="24"/>
      <c r="AB147" s="24"/>
      <c r="AC147" s="23"/>
      <c r="AD147" s="25" t="str">
        <f aca="false">IF(COUNTA($A147:$AC147)=0,"",IF($B147="Produto pai","",IF(AND(ISNUMBER($W147),$W147&gt;0,ISNUMBER($V147),$W147&lt;$V147),$W147,IF(ISNUMBER($V147),$V147,""))))</f>
        <v/>
      </c>
      <c r="AE147" s="26" t="str">
        <f aca="false">IF(OR($AD147="",NOT(ISNUMBER($U147)),$AD147&lt;=0),"",($AD147-$U147)/$AD147)</f>
        <v/>
      </c>
      <c r="AF147" s="26" t="str">
        <f aca="false">IF(COUNTA($A147:$AC147)=0,"",(--($A147&lt;&gt;"")+--($B147&lt;&gt;"")+--($D147&lt;&gt;"")+--($E147&lt;&gt;"")+--($G147&lt;&gt;"")+--($H147&lt;&gt;"")+--($I147&lt;&gt;"")+--($J147&lt;&gt;"")+--($M147&lt;&gt;"")+--($Y147&lt;&gt;"")+--($AA147&lt;&gt;"")+--($AC147&lt;&gt;"")+IF(OR($B147="Produto simples",$B147="Variação"),--($Q147&gt;0)+--($R147&gt;0)+--($S147&gt;0)+--($T147&gt;0)+--($U147&gt;0)+--($V147&gt;0)+--($Z147&lt;&gt;""),0)+IF($B147="Variação",--($C147&lt;&gt;"")+--($F147&lt;&gt;"")+--(OR($N147&lt;&gt;"",$O147&lt;&gt;"")),0))/(12+IF(OR($B147="Produto simples",$B147="Variação"),7,0)+IF($B147="Variação",3,0)))</f>
        <v/>
      </c>
      <c r="AG147" s="27" t="str">
        <f aca="true">IF(COUNTA($A147:$AC147)=0,"",_xlfn.TEXTJOIN(" | ",TRUE(),IF($A147="","SKU obrigatório",""),IF(AND($A147&lt;&gt;"",COUNTIF($A$5:$A$204,$A147)&gt;1),"SKU duplicado",""),IF($D147="","Nome obrigatório",""),IF(AND($B147="Variação",$C147=""),"SKU pai obrigatório",""),IF(AND($B147="Variação",$C147&lt;&gt;"",COUNTIFS($A$5:$A$204,$C147,$B$5:$B$204,"Produto pai")=0),"SKU pai não encontrado como Produto pai",""),IF(AND($B147&lt;&gt;"Variação",$C147&lt;&gt;""),"SKU pai indevido",""),IF(AND($K147&lt;&gt;"",COUNTIF($K$5:$K$204,$K147)&gt;1),"EAN/GTIN duplicado",""),IF(AND($K147&lt;&gt;"",NOT(AND(OR(LEN($K147)=8,LEN($K147)=12,LEN($K147)=13,LEN($K147)=14),IFERROR(ISNUMBER(1*$K147),FALSE())))),"EAN/GTIN com formato inválido",""),IF(AND($H147&lt;&gt;"",$I147&lt;&gt;"",COUNTIFS(Listas!$M$5:$M$34,$H147,Listas!$N$5:$N$34,$I147)=0),"Categoria/subcategoria incompatíveis",""),IF(AND(OR($B147="Produto simples",$B147="Variação"),$W147&lt;&gt;"",$V147&lt;&gt;"",$W147&gt;=$V147),"Preço promocional deve ser menor",""),IF(AND(OR($B147="Produto simples",$B147="Variação"),$AD147&lt;&gt;"",$U147&lt;&gt;"",$AD147&lt;=$U147),"Preço considerado não supera o custo",""),IF(AND(OR($B147="Produto simples",$B147="Variação"),OR($Q147&lt;=0,$R147&lt;=0,$S147&lt;=0,$T147&lt;=0)),"Peso ou dimensão ausente/inválida",""),IF(AND($B147="Variação",$F147=""),"Nome da variação obrigatório",""),IF(AND($B147="Variação",$N147="",$O147=""),"Informe cor ou tamanho",""),IF(AND($AA147&lt;&gt;"",$AB147&lt;&gt;"",$AB147&lt;$AA147),"Revisão anterior à criação",""),IF(OR($AB147="",IFERROR(TODAY()-$AB147&gt;Listas!$B$4,TRUE())),"Revisão pendente",""),IF(AND(ISNUMBER($AE147),$AE147&lt;Listas!$B$3),"Margem abaixo do limite",""),IF($AF147&lt;Listas!$B$5,"Cadastro abaixo da meta",""),IF(AND(OR($B147="Produto simples",$B147="Variação"),$Z147="Não definido"),"Canal de venda não definido","")))</f>
        <v/>
      </c>
    </row>
    <row r="148" customFormat="false" ht="21.75" hidden="false" customHeight="true" outlineLevel="0" collapsed="false">
      <c r="A148" s="17"/>
      <c r="B148" s="17"/>
      <c r="C148" s="17"/>
      <c r="D148" s="18"/>
      <c r="E148" s="18"/>
      <c r="F148" s="17"/>
      <c r="G148" s="17"/>
      <c r="H148" s="17"/>
      <c r="I148" s="17"/>
      <c r="J148" s="17"/>
      <c r="K148" s="19"/>
      <c r="L148" s="17"/>
      <c r="M148" s="18"/>
      <c r="N148" s="17"/>
      <c r="O148" s="17"/>
      <c r="P148" s="17"/>
      <c r="Q148" s="20"/>
      <c r="R148" s="20"/>
      <c r="S148" s="20"/>
      <c r="T148" s="20"/>
      <c r="U148" s="21"/>
      <c r="V148" s="21"/>
      <c r="W148" s="21"/>
      <c r="X148" s="22"/>
      <c r="Y148" s="23"/>
      <c r="Z148" s="23"/>
      <c r="AA148" s="24"/>
      <c r="AB148" s="24"/>
      <c r="AC148" s="23"/>
      <c r="AD148" s="25" t="str">
        <f aca="false">IF(COUNTA($A148:$AC148)=0,"",IF($B148="Produto pai","",IF(AND(ISNUMBER($W148),$W148&gt;0,ISNUMBER($V148),$W148&lt;$V148),$W148,IF(ISNUMBER($V148),$V148,""))))</f>
        <v/>
      </c>
      <c r="AE148" s="26" t="str">
        <f aca="false">IF(OR($AD148="",NOT(ISNUMBER($U148)),$AD148&lt;=0),"",($AD148-$U148)/$AD148)</f>
        <v/>
      </c>
      <c r="AF148" s="26" t="str">
        <f aca="false">IF(COUNTA($A148:$AC148)=0,"",(--($A148&lt;&gt;"")+--($B148&lt;&gt;"")+--($D148&lt;&gt;"")+--($E148&lt;&gt;"")+--($G148&lt;&gt;"")+--($H148&lt;&gt;"")+--($I148&lt;&gt;"")+--($J148&lt;&gt;"")+--($M148&lt;&gt;"")+--($Y148&lt;&gt;"")+--($AA148&lt;&gt;"")+--($AC148&lt;&gt;"")+IF(OR($B148="Produto simples",$B148="Variação"),--($Q148&gt;0)+--($R148&gt;0)+--($S148&gt;0)+--($T148&gt;0)+--($U148&gt;0)+--($V148&gt;0)+--($Z148&lt;&gt;""),0)+IF($B148="Variação",--($C148&lt;&gt;"")+--($F148&lt;&gt;"")+--(OR($N148&lt;&gt;"",$O148&lt;&gt;"")),0))/(12+IF(OR($B148="Produto simples",$B148="Variação"),7,0)+IF($B148="Variação",3,0)))</f>
        <v/>
      </c>
      <c r="AG148" s="27" t="str">
        <f aca="true">IF(COUNTA($A148:$AC148)=0,"",_xlfn.TEXTJOIN(" | ",TRUE(),IF($A148="","SKU obrigatório",""),IF(AND($A148&lt;&gt;"",COUNTIF($A$5:$A$204,$A148)&gt;1),"SKU duplicado",""),IF($D148="","Nome obrigatório",""),IF(AND($B148="Variação",$C148=""),"SKU pai obrigatório",""),IF(AND($B148="Variação",$C148&lt;&gt;"",COUNTIFS($A$5:$A$204,$C148,$B$5:$B$204,"Produto pai")=0),"SKU pai não encontrado como Produto pai",""),IF(AND($B148&lt;&gt;"Variação",$C148&lt;&gt;""),"SKU pai indevido",""),IF(AND($K148&lt;&gt;"",COUNTIF($K$5:$K$204,$K148)&gt;1),"EAN/GTIN duplicado",""),IF(AND($K148&lt;&gt;"",NOT(AND(OR(LEN($K148)=8,LEN($K148)=12,LEN($K148)=13,LEN($K148)=14),IFERROR(ISNUMBER(1*$K148),FALSE())))),"EAN/GTIN com formato inválido",""),IF(AND($H148&lt;&gt;"",$I148&lt;&gt;"",COUNTIFS(Listas!$M$5:$M$34,$H148,Listas!$N$5:$N$34,$I148)=0),"Categoria/subcategoria incompatíveis",""),IF(AND(OR($B148="Produto simples",$B148="Variação"),$W148&lt;&gt;"",$V148&lt;&gt;"",$W148&gt;=$V148),"Preço promocional deve ser menor",""),IF(AND(OR($B148="Produto simples",$B148="Variação"),$AD148&lt;&gt;"",$U148&lt;&gt;"",$AD148&lt;=$U148),"Preço considerado não supera o custo",""),IF(AND(OR($B148="Produto simples",$B148="Variação"),OR($Q148&lt;=0,$R148&lt;=0,$S148&lt;=0,$T148&lt;=0)),"Peso ou dimensão ausente/inválida",""),IF(AND($B148="Variação",$F148=""),"Nome da variação obrigatório",""),IF(AND($B148="Variação",$N148="",$O148=""),"Informe cor ou tamanho",""),IF(AND($AA148&lt;&gt;"",$AB148&lt;&gt;"",$AB148&lt;$AA148),"Revisão anterior à criação",""),IF(OR($AB148="",IFERROR(TODAY()-$AB148&gt;Listas!$B$4,TRUE())),"Revisão pendente",""),IF(AND(ISNUMBER($AE148),$AE148&lt;Listas!$B$3),"Margem abaixo do limite",""),IF($AF148&lt;Listas!$B$5,"Cadastro abaixo da meta",""),IF(AND(OR($B148="Produto simples",$B148="Variação"),$Z148="Não definido"),"Canal de venda não definido","")))</f>
        <v/>
      </c>
    </row>
    <row r="149" customFormat="false" ht="21.75" hidden="false" customHeight="true" outlineLevel="0" collapsed="false">
      <c r="A149" s="17"/>
      <c r="B149" s="17"/>
      <c r="C149" s="17"/>
      <c r="D149" s="18"/>
      <c r="E149" s="18"/>
      <c r="F149" s="17"/>
      <c r="G149" s="17"/>
      <c r="H149" s="17"/>
      <c r="I149" s="17"/>
      <c r="J149" s="17"/>
      <c r="K149" s="19"/>
      <c r="L149" s="17"/>
      <c r="M149" s="18"/>
      <c r="N149" s="17"/>
      <c r="O149" s="17"/>
      <c r="P149" s="17"/>
      <c r="Q149" s="20"/>
      <c r="R149" s="20"/>
      <c r="S149" s="20"/>
      <c r="T149" s="20"/>
      <c r="U149" s="21"/>
      <c r="V149" s="21"/>
      <c r="W149" s="21"/>
      <c r="X149" s="22"/>
      <c r="Y149" s="23"/>
      <c r="Z149" s="23"/>
      <c r="AA149" s="24"/>
      <c r="AB149" s="24"/>
      <c r="AC149" s="23"/>
      <c r="AD149" s="25" t="str">
        <f aca="false">IF(COUNTA($A149:$AC149)=0,"",IF($B149="Produto pai","",IF(AND(ISNUMBER($W149),$W149&gt;0,ISNUMBER($V149),$W149&lt;$V149),$W149,IF(ISNUMBER($V149),$V149,""))))</f>
        <v/>
      </c>
      <c r="AE149" s="26" t="str">
        <f aca="false">IF(OR($AD149="",NOT(ISNUMBER($U149)),$AD149&lt;=0),"",($AD149-$U149)/$AD149)</f>
        <v/>
      </c>
      <c r="AF149" s="26" t="str">
        <f aca="false">IF(COUNTA($A149:$AC149)=0,"",(--($A149&lt;&gt;"")+--($B149&lt;&gt;"")+--($D149&lt;&gt;"")+--($E149&lt;&gt;"")+--($G149&lt;&gt;"")+--($H149&lt;&gt;"")+--($I149&lt;&gt;"")+--($J149&lt;&gt;"")+--($M149&lt;&gt;"")+--($Y149&lt;&gt;"")+--($AA149&lt;&gt;"")+--($AC149&lt;&gt;"")+IF(OR($B149="Produto simples",$B149="Variação"),--($Q149&gt;0)+--($R149&gt;0)+--($S149&gt;0)+--($T149&gt;0)+--($U149&gt;0)+--($V149&gt;0)+--($Z149&lt;&gt;""),0)+IF($B149="Variação",--($C149&lt;&gt;"")+--($F149&lt;&gt;"")+--(OR($N149&lt;&gt;"",$O149&lt;&gt;"")),0))/(12+IF(OR($B149="Produto simples",$B149="Variação"),7,0)+IF($B149="Variação",3,0)))</f>
        <v/>
      </c>
      <c r="AG149" s="27" t="str">
        <f aca="true">IF(COUNTA($A149:$AC149)=0,"",_xlfn.TEXTJOIN(" | ",TRUE(),IF($A149="","SKU obrigatório",""),IF(AND($A149&lt;&gt;"",COUNTIF($A$5:$A$204,$A149)&gt;1),"SKU duplicado",""),IF($D149="","Nome obrigatório",""),IF(AND($B149="Variação",$C149=""),"SKU pai obrigatório",""),IF(AND($B149="Variação",$C149&lt;&gt;"",COUNTIFS($A$5:$A$204,$C149,$B$5:$B$204,"Produto pai")=0),"SKU pai não encontrado como Produto pai",""),IF(AND($B149&lt;&gt;"Variação",$C149&lt;&gt;""),"SKU pai indevido",""),IF(AND($K149&lt;&gt;"",COUNTIF($K$5:$K$204,$K149)&gt;1),"EAN/GTIN duplicado",""),IF(AND($K149&lt;&gt;"",NOT(AND(OR(LEN($K149)=8,LEN($K149)=12,LEN($K149)=13,LEN($K149)=14),IFERROR(ISNUMBER(1*$K149),FALSE())))),"EAN/GTIN com formato inválido",""),IF(AND($H149&lt;&gt;"",$I149&lt;&gt;"",COUNTIFS(Listas!$M$5:$M$34,$H149,Listas!$N$5:$N$34,$I149)=0),"Categoria/subcategoria incompatíveis",""),IF(AND(OR($B149="Produto simples",$B149="Variação"),$W149&lt;&gt;"",$V149&lt;&gt;"",$W149&gt;=$V149),"Preço promocional deve ser menor",""),IF(AND(OR($B149="Produto simples",$B149="Variação"),$AD149&lt;&gt;"",$U149&lt;&gt;"",$AD149&lt;=$U149),"Preço considerado não supera o custo",""),IF(AND(OR($B149="Produto simples",$B149="Variação"),OR($Q149&lt;=0,$R149&lt;=0,$S149&lt;=0,$T149&lt;=0)),"Peso ou dimensão ausente/inválida",""),IF(AND($B149="Variação",$F149=""),"Nome da variação obrigatório",""),IF(AND($B149="Variação",$N149="",$O149=""),"Informe cor ou tamanho",""),IF(AND($AA149&lt;&gt;"",$AB149&lt;&gt;"",$AB149&lt;$AA149),"Revisão anterior à criação",""),IF(OR($AB149="",IFERROR(TODAY()-$AB149&gt;Listas!$B$4,TRUE())),"Revisão pendente",""),IF(AND(ISNUMBER($AE149),$AE149&lt;Listas!$B$3),"Margem abaixo do limite",""),IF($AF149&lt;Listas!$B$5,"Cadastro abaixo da meta",""),IF(AND(OR($B149="Produto simples",$B149="Variação"),$Z149="Não definido"),"Canal de venda não definido","")))</f>
        <v/>
      </c>
    </row>
    <row r="150" customFormat="false" ht="21.75" hidden="false" customHeight="true" outlineLevel="0" collapsed="false">
      <c r="A150" s="17"/>
      <c r="B150" s="17"/>
      <c r="C150" s="17"/>
      <c r="D150" s="18"/>
      <c r="E150" s="18"/>
      <c r="F150" s="17"/>
      <c r="G150" s="17"/>
      <c r="H150" s="17"/>
      <c r="I150" s="17"/>
      <c r="J150" s="17"/>
      <c r="K150" s="19"/>
      <c r="L150" s="17"/>
      <c r="M150" s="18"/>
      <c r="N150" s="17"/>
      <c r="O150" s="17"/>
      <c r="P150" s="17"/>
      <c r="Q150" s="20"/>
      <c r="R150" s="20"/>
      <c r="S150" s="20"/>
      <c r="T150" s="20"/>
      <c r="U150" s="21"/>
      <c r="V150" s="21"/>
      <c r="W150" s="21"/>
      <c r="X150" s="22"/>
      <c r="Y150" s="23"/>
      <c r="Z150" s="23"/>
      <c r="AA150" s="24"/>
      <c r="AB150" s="24"/>
      <c r="AC150" s="23"/>
      <c r="AD150" s="25" t="str">
        <f aca="false">IF(COUNTA($A150:$AC150)=0,"",IF($B150="Produto pai","",IF(AND(ISNUMBER($W150),$W150&gt;0,ISNUMBER($V150),$W150&lt;$V150),$W150,IF(ISNUMBER($V150),$V150,""))))</f>
        <v/>
      </c>
      <c r="AE150" s="26" t="str">
        <f aca="false">IF(OR($AD150="",NOT(ISNUMBER($U150)),$AD150&lt;=0),"",($AD150-$U150)/$AD150)</f>
        <v/>
      </c>
      <c r="AF150" s="26" t="str">
        <f aca="false">IF(COUNTA($A150:$AC150)=0,"",(--($A150&lt;&gt;"")+--($B150&lt;&gt;"")+--($D150&lt;&gt;"")+--($E150&lt;&gt;"")+--($G150&lt;&gt;"")+--($H150&lt;&gt;"")+--($I150&lt;&gt;"")+--($J150&lt;&gt;"")+--($M150&lt;&gt;"")+--($Y150&lt;&gt;"")+--($AA150&lt;&gt;"")+--($AC150&lt;&gt;"")+IF(OR($B150="Produto simples",$B150="Variação"),--($Q150&gt;0)+--($R150&gt;0)+--($S150&gt;0)+--($T150&gt;0)+--($U150&gt;0)+--($V150&gt;0)+--($Z150&lt;&gt;""),0)+IF($B150="Variação",--($C150&lt;&gt;"")+--($F150&lt;&gt;"")+--(OR($N150&lt;&gt;"",$O150&lt;&gt;"")),0))/(12+IF(OR($B150="Produto simples",$B150="Variação"),7,0)+IF($B150="Variação",3,0)))</f>
        <v/>
      </c>
      <c r="AG150" s="27" t="str">
        <f aca="true">IF(COUNTA($A150:$AC150)=0,"",_xlfn.TEXTJOIN(" | ",TRUE(),IF($A150="","SKU obrigatório",""),IF(AND($A150&lt;&gt;"",COUNTIF($A$5:$A$204,$A150)&gt;1),"SKU duplicado",""),IF($D150="","Nome obrigatório",""),IF(AND($B150="Variação",$C150=""),"SKU pai obrigatório",""),IF(AND($B150="Variação",$C150&lt;&gt;"",COUNTIFS($A$5:$A$204,$C150,$B$5:$B$204,"Produto pai")=0),"SKU pai não encontrado como Produto pai",""),IF(AND($B150&lt;&gt;"Variação",$C150&lt;&gt;""),"SKU pai indevido",""),IF(AND($K150&lt;&gt;"",COUNTIF($K$5:$K$204,$K150)&gt;1),"EAN/GTIN duplicado",""),IF(AND($K150&lt;&gt;"",NOT(AND(OR(LEN($K150)=8,LEN($K150)=12,LEN($K150)=13,LEN($K150)=14),IFERROR(ISNUMBER(1*$K150),FALSE())))),"EAN/GTIN com formato inválido",""),IF(AND($H150&lt;&gt;"",$I150&lt;&gt;"",COUNTIFS(Listas!$M$5:$M$34,$H150,Listas!$N$5:$N$34,$I150)=0),"Categoria/subcategoria incompatíveis",""),IF(AND(OR($B150="Produto simples",$B150="Variação"),$W150&lt;&gt;"",$V150&lt;&gt;"",$W150&gt;=$V150),"Preço promocional deve ser menor",""),IF(AND(OR($B150="Produto simples",$B150="Variação"),$AD150&lt;&gt;"",$U150&lt;&gt;"",$AD150&lt;=$U150),"Preço considerado não supera o custo",""),IF(AND(OR($B150="Produto simples",$B150="Variação"),OR($Q150&lt;=0,$R150&lt;=0,$S150&lt;=0,$T150&lt;=0)),"Peso ou dimensão ausente/inválida",""),IF(AND($B150="Variação",$F150=""),"Nome da variação obrigatório",""),IF(AND($B150="Variação",$N150="",$O150=""),"Informe cor ou tamanho",""),IF(AND($AA150&lt;&gt;"",$AB150&lt;&gt;"",$AB150&lt;$AA150),"Revisão anterior à criação",""),IF(OR($AB150="",IFERROR(TODAY()-$AB150&gt;Listas!$B$4,TRUE())),"Revisão pendente",""),IF(AND(ISNUMBER($AE150),$AE150&lt;Listas!$B$3),"Margem abaixo do limite",""),IF($AF150&lt;Listas!$B$5,"Cadastro abaixo da meta",""),IF(AND(OR($B150="Produto simples",$B150="Variação"),$Z150="Não definido"),"Canal de venda não definido","")))</f>
        <v/>
      </c>
    </row>
    <row r="151" customFormat="false" ht="21.75" hidden="false" customHeight="true" outlineLevel="0" collapsed="false">
      <c r="A151" s="17"/>
      <c r="B151" s="17"/>
      <c r="C151" s="17"/>
      <c r="D151" s="18"/>
      <c r="E151" s="18"/>
      <c r="F151" s="17"/>
      <c r="G151" s="17"/>
      <c r="H151" s="17"/>
      <c r="I151" s="17"/>
      <c r="J151" s="17"/>
      <c r="K151" s="19"/>
      <c r="L151" s="17"/>
      <c r="M151" s="18"/>
      <c r="N151" s="17"/>
      <c r="O151" s="17"/>
      <c r="P151" s="17"/>
      <c r="Q151" s="20"/>
      <c r="R151" s="20"/>
      <c r="S151" s="20"/>
      <c r="T151" s="20"/>
      <c r="U151" s="21"/>
      <c r="V151" s="21"/>
      <c r="W151" s="21"/>
      <c r="X151" s="22"/>
      <c r="Y151" s="23"/>
      <c r="Z151" s="23"/>
      <c r="AA151" s="24"/>
      <c r="AB151" s="24"/>
      <c r="AC151" s="23"/>
      <c r="AD151" s="25" t="str">
        <f aca="false">IF(COUNTA($A151:$AC151)=0,"",IF($B151="Produto pai","",IF(AND(ISNUMBER($W151),$W151&gt;0,ISNUMBER($V151),$W151&lt;$V151),$W151,IF(ISNUMBER($V151),$V151,""))))</f>
        <v/>
      </c>
      <c r="AE151" s="26" t="str">
        <f aca="false">IF(OR($AD151="",NOT(ISNUMBER($U151)),$AD151&lt;=0),"",($AD151-$U151)/$AD151)</f>
        <v/>
      </c>
      <c r="AF151" s="26" t="str">
        <f aca="false">IF(COUNTA($A151:$AC151)=0,"",(--($A151&lt;&gt;"")+--($B151&lt;&gt;"")+--($D151&lt;&gt;"")+--($E151&lt;&gt;"")+--($G151&lt;&gt;"")+--($H151&lt;&gt;"")+--($I151&lt;&gt;"")+--($J151&lt;&gt;"")+--($M151&lt;&gt;"")+--($Y151&lt;&gt;"")+--($AA151&lt;&gt;"")+--($AC151&lt;&gt;"")+IF(OR($B151="Produto simples",$B151="Variação"),--($Q151&gt;0)+--($R151&gt;0)+--($S151&gt;0)+--($T151&gt;0)+--($U151&gt;0)+--($V151&gt;0)+--($Z151&lt;&gt;""),0)+IF($B151="Variação",--($C151&lt;&gt;"")+--($F151&lt;&gt;"")+--(OR($N151&lt;&gt;"",$O151&lt;&gt;"")),0))/(12+IF(OR($B151="Produto simples",$B151="Variação"),7,0)+IF($B151="Variação",3,0)))</f>
        <v/>
      </c>
      <c r="AG151" s="27" t="str">
        <f aca="true">IF(COUNTA($A151:$AC151)=0,"",_xlfn.TEXTJOIN(" | ",TRUE(),IF($A151="","SKU obrigatório",""),IF(AND($A151&lt;&gt;"",COUNTIF($A$5:$A$204,$A151)&gt;1),"SKU duplicado",""),IF($D151="","Nome obrigatório",""),IF(AND($B151="Variação",$C151=""),"SKU pai obrigatório",""),IF(AND($B151="Variação",$C151&lt;&gt;"",COUNTIFS($A$5:$A$204,$C151,$B$5:$B$204,"Produto pai")=0),"SKU pai não encontrado como Produto pai",""),IF(AND($B151&lt;&gt;"Variação",$C151&lt;&gt;""),"SKU pai indevido",""),IF(AND($K151&lt;&gt;"",COUNTIF($K$5:$K$204,$K151)&gt;1),"EAN/GTIN duplicado",""),IF(AND($K151&lt;&gt;"",NOT(AND(OR(LEN($K151)=8,LEN($K151)=12,LEN($K151)=13,LEN($K151)=14),IFERROR(ISNUMBER(1*$K151),FALSE())))),"EAN/GTIN com formato inválido",""),IF(AND($H151&lt;&gt;"",$I151&lt;&gt;"",COUNTIFS(Listas!$M$5:$M$34,$H151,Listas!$N$5:$N$34,$I151)=0),"Categoria/subcategoria incompatíveis",""),IF(AND(OR($B151="Produto simples",$B151="Variação"),$W151&lt;&gt;"",$V151&lt;&gt;"",$W151&gt;=$V151),"Preço promocional deve ser menor",""),IF(AND(OR($B151="Produto simples",$B151="Variação"),$AD151&lt;&gt;"",$U151&lt;&gt;"",$AD151&lt;=$U151),"Preço considerado não supera o custo",""),IF(AND(OR($B151="Produto simples",$B151="Variação"),OR($Q151&lt;=0,$R151&lt;=0,$S151&lt;=0,$T151&lt;=0)),"Peso ou dimensão ausente/inválida",""),IF(AND($B151="Variação",$F151=""),"Nome da variação obrigatório",""),IF(AND($B151="Variação",$N151="",$O151=""),"Informe cor ou tamanho",""),IF(AND($AA151&lt;&gt;"",$AB151&lt;&gt;"",$AB151&lt;$AA151),"Revisão anterior à criação",""),IF(OR($AB151="",IFERROR(TODAY()-$AB151&gt;Listas!$B$4,TRUE())),"Revisão pendente",""),IF(AND(ISNUMBER($AE151),$AE151&lt;Listas!$B$3),"Margem abaixo do limite",""),IF($AF151&lt;Listas!$B$5,"Cadastro abaixo da meta",""),IF(AND(OR($B151="Produto simples",$B151="Variação"),$Z151="Não definido"),"Canal de venda não definido","")))</f>
        <v/>
      </c>
    </row>
    <row r="152" customFormat="false" ht="21.75" hidden="false" customHeight="true" outlineLevel="0" collapsed="false">
      <c r="A152" s="17"/>
      <c r="B152" s="17"/>
      <c r="C152" s="17"/>
      <c r="D152" s="18"/>
      <c r="E152" s="18"/>
      <c r="F152" s="17"/>
      <c r="G152" s="17"/>
      <c r="H152" s="17"/>
      <c r="I152" s="17"/>
      <c r="J152" s="17"/>
      <c r="K152" s="19"/>
      <c r="L152" s="17"/>
      <c r="M152" s="18"/>
      <c r="N152" s="17"/>
      <c r="O152" s="17"/>
      <c r="P152" s="17"/>
      <c r="Q152" s="20"/>
      <c r="R152" s="20"/>
      <c r="S152" s="20"/>
      <c r="T152" s="20"/>
      <c r="U152" s="21"/>
      <c r="V152" s="21"/>
      <c r="W152" s="21"/>
      <c r="X152" s="22"/>
      <c r="Y152" s="23"/>
      <c r="Z152" s="23"/>
      <c r="AA152" s="24"/>
      <c r="AB152" s="24"/>
      <c r="AC152" s="23"/>
      <c r="AD152" s="25" t="str">
        <f aca="false">IF(COUNTA($A152:$AC152)=0,"",IF($B152="Produto pai","",IF(AND(ISNUMBER($W152),$W152&gt;0,ISNUMBER($V152),$W152&lt;$V152),$W152,IF(ISNUMBER($V152),$V152,""))))</f>
        <v/>
      </c>
      <c r="AE152" s="26" t="str">
        <f aca="false">IF(OR($AD152="",NOT(ISNUMBER($U152)),$AD152&lt;=0),"",($AD152-$U152)/$AD152)</f>
        <v/>
      </c>
      <c r="AF152" s="26" t="str">
        <f aca="false">IF(COUNTA($A152:$AC152)=0,"",(--($A152&lt;&gt;"")+--($B152&lt;&gt;"")+--($D152&lt;&gt;"")+--($E152&lt;&gt;"")+--($G152&lt;&gt;"")+--($H152&lt;&gt;"")+--($I152&lt;&gt;"")+--($J152&lt;&gt;"")+--($M152&lt;&gt;"")+--($Y152&lt;&gt;"")+--($AA152&lt;&gt;"")+--($AC152&lt;&gt;"")+IF(OR($B152="Produto simples",$B152="Variação"),--($Q152&gt;0)+--($R152&gt;0)+--($S152&gt;0)+--($T152&gt;0)+--($U152&gt;0)+--($V152&gt;0)+--($Z152&lt;&gt;""),0)+IF($B152="Variação",--($C152&lt;&gt;"")+--($F152&lt;&gt;"")+--(OR($N152&lt;&gt;"",$O152&lt;&gt;"")),0))/(12+IF(OR($B152="Produto simples",$B152="Variação"),7,0)+IF($B152="Variação",3,0)))</f>
        <v/>
      </c>
      <c r="AG152" s="27" t="str">
        <f aca="true">IF(COUNTA($A152:$AC152)=0,"",_xlfn.TEXTJOIN(" | ",TRUE(),IF($A152="","SKU obrigatório",""),IF(AND($A152&lt;&gt;"",COUNTIF($A$5:$A$204,$A152)&gt;1),"SKU duplicado",""),IF($D152="","Nome obrigatório",""),IF(AND($B152="Variação",$C152=""),"SKU pai obrigatório",""),IF(AND($B152="Variação",$C152&lt;&gt;"",COUNTIFS($A$5:$A$204,$C152,$B$5:$B$204,"Produto pai")=0),"SKU pai não encontrado como Produto pai",""),IF(AND($B152&lt;&gt;"Variação",$C152&lt;&gt;""),"SKU pai indevido",""),IF(AND($K152&lt;&gt;"",COUNTIF($K$5:$K$204,$K152)&gt;1),"EAN/GTIN duplicado",""),IF(AND($K152&lt;&gt;"",NOT(AND(OR(LEN($K152)=8,LEN($K152)=12,LEN($K152)=13,LEN($K152)=14),IFERROR(ISNUMBER(1*$K152),FALSE())))),"EAN/GTIN com formato inválido",""),IF(AND($H152&lt;&gt;"",$I152&lt;&gt;"",COUNTIFS(Listas!$M$5:$M$34,$H152,Listas!$N$5:$N$34,$I152)=0),"Categoria/subcategoria incompatíveis",""),IF(AND(OR($B152="Produto simples",$B152="Variação"),$W152&lt;&gt;"",$V152&lt;&gt;"",$W152&gt;=$V152),"Preço promocional deve ser menor",""),IF(AND(OR($B152="Produto simples",$B152="Variação"),$AD152&lt;&gt;"",$U152&lt;&gt;"",$AD152&lt;=$U152),"Preço considerado não supera o custo",""),IF(AND(OR($B152="Produto simples",$B152="Variação"),OR($Q152&lt;=0,$R152&lt;=0,$S152&lt;=0,$T152&lt;=0)),"Peso ou dimensão ausente/inválida",""),IF(AND($B152="Variação",$F152=""),"Nome da variação obrigatório",""),IF(AND($B152="Variação",$N152="",$O152=""),"Informe cor ou tamanho",""),IF(AND($AA152&lt;&gt;"",$AB152&lt;&gt;"",$AB152&lt;$AA152),"Revisão anterior à criação",""),IF(OR($AB152="",IFERROR(TODAY()-$AB152&gt;Listas!$B$4,TRUE())),"Revisão pendente",""),IF(AND(ISNUMBER($AE152),$AE152&lt;Listas!$B$3),"Margem abaixo do limite",""),IF($AF152&lt;Listas!$B$5,"Cadastro abaixo da meta",""),IF(AND(OR($B152="Produto simples",$B152="Variação"),$Z152="Não definido"),"Canal de venda não definido","")))</f>
        <v/>
      </c>
    </row>
    <row r="153" customFormat="false" ht="21.75" hidden="false" customHeight="true" outlineLevel="0" collapsed="false">
      <c r="A153" s="17"/>
      <c r="B153" s="17"/>
      <c r="C153" s="17"/>
      <c r="D153" s="18"/>
      <c r="E153" s="18"/>
      <c r="F153" s="17"/>
      <c r="G153" s="17"/>
      <c r="H153" s="17"/>
      <c r="I153" s="17"/>
      <c r="J153" s="17"/>
      <c r="K153" s="19"/>
      <c r="L153" s="17"/>
      <c r="M153" s="18"/>
      <c r="N153" s="17"/>
      <c r="O153" s="17"/>
      <c r="P153" s="17"/>
      <c r="Q153" s="20"/>
      <c r="R153" s="20"/>
      <c r="S153" s="20"/>
      <c r="T153" s="20"/>
      <c r="U153" s="21"/>
      <c r="V153" s="21"/>
      <c r="W153" s="21"/>
      <c r="X153" s="22"/>
      <c r="Y153" s="23"/>
      <c r="Z153" s="23"/>
      <c r="AA153" s="24"/>
      <c r="AB153" s="24"/>
      <c r="AC153" s="23"/>
      <c r="AD153" s="25" t="str">
        <f aca="false">IF(COUNTA($A153:$AC153)=0,"",IF($B153="Produto pai","",IF(AND(ISNUMBER($W153),$W153&gt;0,ISNUMBER($V153),$W153&lt;$V153),$W153,IF(ISNUMBER($V153),$V153,""))))</f>
        <v/>
      </c>
      <c r="AE153" s="26" t="str">
        <f aca="false">IF(OR($AD153="",NOT(ISNUMBER($U153)),$AD153&lt;=0),"",($AD153-$U153)/$AD153)</f>
        <v/>
      </c>
      <c r="AF153" s="26" t="str">
        <f aca="false">IF(COUNTA($A153:$AC153)=0,"",(--($A153&lt;&gt;"")+--($B153&lt;&gt;"")+--($D153&lt;&gt;"")+--($E153&lt;&gt;"")+--($G153&lt;&gt;"")+--($H153&lt;&gt;"")+--($I153&lt;&gt;"")+--($J153&lt;&gt;"")+--($M153&lt;&gt;"")+--($Y153&lt;&gt;"")+--($AA153&lt;&gt;"")+--($AC153&lt;&gt;"")+IF(OR($B153="Produto simples",$B153="Variação"),--($Q153&gt;0)+--($R153&gt;0)+--($S153&gt;0)+--($T153&gt;0)+--($U153&gt;0)+--($V153&gt;0)+--($Z153&lt;&gt;""),0)+IF($B153="Variação",--($C153&lt;&gt;"")+--($F153&lt;&gt;"")+--(OR($N153&lt;&gt;"",$O153&lt;&gt;"")),0))/(12+IF(OR($B153="Produto simples",$B153="Variação"),7,0)+IF($B153="Variação",3,0)))</f>
        <v/>
      </c>
      <c r="AG153" s="27" t="str">
        <f aca="true">IF(COUNTA($A153:$AC153)=0,"",_xlfn.TEXTJOIN(" | ",TRUE(),IF($A153="","SKU obrigatório",""),IF(AND($A153&lt;&gt;"",COUNTIF($A$5:$A$204,$A153)&gt;1),"SKU duplicado",""),IF($D153="","Nome obrigatório",""),IF(AND($B153="Variação",$C153=""),"SKU pai obrigatório",""),IF(AND($B153="Variação",$C153&lt;&gt;"",COUNTIFS($A$5:$A$204,$C153,$B$5:$B$204,"Produto pai")=0),"SKU pai não encontrado como Produto pai",""),IF(AND($B153&lt;&gt;"Variação",$C153&lt;&gt;""),"SKU pai indevido",""),IF(AND($K153&lt;&gt;"",COUNTIF($K$5:$K$204,$K153)&gt;1),"EAN/GTIN duplicado",""),IF(AND($K153&lt;&gt;"",NOT(AND(OR(LEN($K153)=8,LEN($K153)=12,LEN($K153)=13,LEN($K153)=14),IFERROR(ISNUMBER(1*$K153),FALSE())))),"EAN/GTIN com formato inválido",""),IF(AND($H153&lt;&gt;"",$I153&lt;&gt;"",COUNTIFS(Listas!$M$5:$M$34,$H153,Listas!$N$5:$N$34,$I153)=0),"Categoria/subcategoria incompatíveis",""),IF(AND(OR($B153="Produto simples",$B153="Variação"),$W153&lt;&gt;"",$V153&lt;&gt;"",$W153&gt;=$V153),"Preço promocional deve ser menor",""),IF(AND(OR($B153="Produto simples",$B153="Variação"),$AD153&lt;&gt;"",$U153&lt;&gt;"",$AD153&lt;=$U153),"Preço considerado não supera o custo",""),IF(AND(OR($B153="Produto simples",$B153="Variação"),OR($Q153&lt;=0,$R153&lt;=0,$S153&lt;=0,$T153&lt;=0)),"Peso ou dimensão ausente/inválida",""),IF(AND($B153="Variação",$F153=""),"Nome da variação obrigatório",""),IF(AND($B153="Variação",$N153="",$O153=""),"Informe cor ou tamanho",""),IF(AND($AA153&lt;&gt;"",$AB153&lt;&gt;"",$AB153&lt;$AA153),"Revisão anterior à criação",""),IF(OR($AB153="",IFERROR(TODAY()-$AB153&gt;Listas!$B$4,TRUE())),"Revisão pendente",""),IF(AND(ISNUMBER($AE153),$AE153&lt;Listas!$B$3),"Margem abaixo do limite",""),IF($AF153&lt;Listas!$B$5,"Cadastro abaixo da meta",""),IF(AND(OR($B153="Produto simples",$B153="Variação"),$Z153="Não definido"),"Canal de venda não definido","")))</f>
        <v/>
      </c>
    </row>
    <row r="154" customFormat="false" ht="21.75" hidden="false" customHeight="true" outlineLevel="0" collapsed="false">
      <c r="A154" s="17"/>
      <c r="B154" s="17"/>
      <c r="C154" s="17"/>
      <c r="D154" s="18"/>
      <c r="E154" s="18"/>
      <c r="F154" s="17"/>
      <c r="G154" s="17"/>
      <c r="H154" s="17"/>
      <c r="I154" s="17"/>
      <c r="J154" s="17"/>
      <c r="K154" s="19"/>
      <c r="L154" s="17"/>
      <c r="M154" s="18"/>
      <c r="N154" s="17"/>
      <c r="O154" s="17"/>
      <c r="P154" s="17"/>
      <c r="Q154" s="20"/>
      <c r="R154" s="20"/>
      <c r="S154" s="20"/>
      <c r="T154" s="20"/>
      <c r="U154" s="21"/>
      <c r="V154" s="21"/>
      <c r="W154" s="21"/>
      <c r="X154" s="22"/>
      <c r="Y154" s="23"/>
      <c r="Z154" s="23"/>
      <c r="AA154" s="24"/>
      <c r="AB154" s="24"/>
      <c r="AC154" s="23"/>
      <c r="AD154" s="25" t="str">
        <f aca="false">IF(COUNTA($A154:$AC154)=0,"",IF($B154="Produto pai","",IF(AND(ISNUMBER($W154),$W154&gt;0,ISNUMBER($V154),$W154&lt;$V154),$W154,IF(ISNUMBER($V154),$V154,""))))</f>
        <v/>
      </c>
      <c r="AE154" s="26" t="str">
        <f aca="false">IF(OR($AD154="",NOT(ISNUMBER($U154)),$AD154&lt;=0),"",($AD154-$U154)/$AD154)</f>
        <v/>
      </c>
      <c r="AF154" s="26" t="str">
        <f aca="false">IF(COUNTA($A154:$AC154)=0,"",(--($A154&lt;&gt;"")+--($B154&lt;&gt;"")+--($D154&lt;&gt;"")+--($E154&lt;&gt;"")+--($G154&lt;&gt;"")+--($H154&lt;&gt;"")+--($I154&lt;&gt;"")+--($J154&lt;&gt;"")+--($M154&lt;&gt;"")+--($Y154&lt;&gt;"")+--($AA154&lt;&gt;"")+--($AC154&lt;&gt;"")+IF(OR($B154="Produto simples",$B154="Variação"),--($Q154&gt;0)+--($R154&gt;0)+--($S154&gt;0)+--($T154&gt;0)+--($U154&gt;0)+--($V154&gt;0)+--($Z154&lt;&gt;""),0)+IF($B154="Variação",--($C154&lt;&gt;"")+--($F154&lt;&gt;"")+--(OR($N154&lt;&gt;"",$O154&lt;&gt;"")),0))/(12+IF(OR($B154="Produto simples",$B154="Variação"),7,0)+IF($B154="Variação",3,0)))</f>
        <v/>
      </c>
      <c r="AG154" s="27" t="str">
        <f aca="true">IF(COUNTA($A154:$AC154)=0,"",_xlfn.TEXTJOIN(" | ",TRUE(),IF($A154="","SKU obrigatório",""),IF(AND($A154&lt;&gt;"",COUNTIF($A$5:$A$204,$A154)&gt;1),"SKU duplicado",""),IF($D154="","Nome obrigatório",""),IF(AND($B154="Variação",$C154=""),"SKU pai obrigatório",""),IF(AND($B154="Variação",$C154&lt;&gt;"",COUNTIFS($A$5:$A$204,$C154,$B$5:$B$204,"Produto pai")=0),"SKU pai não encontrado como Produto pai",""),IF(AND($B154&lt;&gt;"Variação",$C154&lt;&gt;""),"SKU pai indevido",""),IF(AND($K154&lt;&gt;"",COUNTIF($K$5:$K$204,$K154)&gt;1),"EAN/GTIN duplicado",""),IF(AND($K154&lt;&gt;"",NOT(AND(OR(LEN($K154)=8,LEN($K154)=12,LEN($K154)=13,LEN($K154)=14),IFERROR(ISNUMBER(1*$K154),FALSE())))),"EAN/GTIN com formato inválido",""),IF(AND($H154&lt;&gt;"",$I154&lt;&gt;"",COUNTIFS(Listas!$M$5:$M$34,$H154,Listas!$N$5:$N$34,$I154)=0),"Categoria/subcategoria incompatíveis",""),IF(AND(OR($B154="Produto simples",$B154="Variação"),$W154&lt;&gt;"",$V154&lt;&gt;"",$W154&gt;=$V154),"Preço promocional deve ser menor",""),IF(AND(OR($B154="Produto simples",$B154="Variação"),$AD154&lt;&gt;"",$U154&lt;&gt;"",$AD154&lt;=$U154),"Preço considerado não supera o custo",""),IF(AND(OR($B154="Produto simples",$B154="Variação"),OR($Q154&lt;=0,$R154&lt;=0,$S154&lt;=0,$T154&lt;=0)),"Peso ou dimensão ausente/inválida",""),IF(AND($B154="Variação",$F154=""),"Nome da variação obrigatório",""),IF(AND($B154="Variação",$N154="",$O154=""),"Informe cor ou tamanho",""),IF(AND($AA154&lt;&gt;"",$AB154&lt;&gt;"",$AB154&lt;$AA154),"Revisão anterior à criação",""),IF(OR($AB154="",IFERROR(TODAY()-$AB154&gt;Listas!$B$4,TRUE())),"Revisão pendente",""),IF(AND(ISNUMBER($AE154),$AE154&lt;Listas!$B$3),"Margem abaixo do limite",""),IF($AF154&lt;Listas!$B$5,"Cadastro abaixo da meta",""),IF(AND(OR($B154="Produto simples",$B154="Variação"),$Z154="Não definido"),"Canal de venda não definido","")))</f>
        <v/>
      </c>
    </row>
    <row r="155" customFormat="false" ht="21.75" hidden="false" customHeight="true" outlineLevel="0" collapsed="false">
      <c r="A155" s="17"/>
      <c r="B155" s="17"/>
      <c r="C155" s="17"/>
      <c r="D155" s="18"/>
      <c r="E155" s="18"/>
      <c r="F155" s="17"/>
      <c r="G155" s="17"/>
      <c r="H155" s="17"/>
      <c r="I155" s="17"/>
      <c r="J155" s="17"/>
      <c r="K155" s="19"/>
      <c r="L155" s="17"/>
      <c r="M155" s="18"/>
      <c r="N155" s="17"/>
      <c r="O155" s="17"/>
      <c r="P155" s="17"/>
      <c r="Q155" s="20"/>
      <c r="R155" s="20"/>
      <c r="S155" s="20"/>
      <c r="T155" s="20"/>
      <c r="U155" s="21"/>
      <c r="V155" s="21"/>
      <c r="W155" s="21"/>
      <c r="X155" s="22"/>
      <c r="Y155" s="23"/>
      <c r="Z155" s="23"/>
      <c r="AA155" s="24"/>
      <c r="AB155" s="24"/>
      <c r="AC155" s="23"/>
      <c r="AD155" s="25" t="str">
        <f aca="false">IF(COUNTA($A155:$AC155)=0,"",IF($B155="Produto pai","",IF(AND(ISNUMBER($W155),$W155&gt;0,ISNUMBER($V155),$W155&lt;$V155),$W155,IF(ISNUMBER($V155),$V155,""))))</f>
        <v/>
      </c>
      <c r="AE155" s="26" t="str">
        <f aca="false">IF(OR($AD155="",NOT(ISNUMBER($U155)),$AD155&lt;=0),"",($AD155-$U155)/$AD155)</f>
        <v/>
      </c>
      <c r="AF155" s="26" t="str">
        <f aca="false">IF(COUNTA($A155:$AC155)=0,"",(--($A155&lt;&gt;"")+--($B155&lt;&gt;"")+--($D155&lt;&gt;"")+--($E155&lt;&gt;"")+--($G155&lt;&gt;"")+--($H155&lt;&gt;"")+--($I155&lt;&gt;"")+--($J155&lt;&gt;"")+--($M155&lt;&gt;"")+--($Y155&lt;&gt;"")+--($AA155&lt;&gt;"")+--($AC155&lt;&gt;"")+IF(OR($B155="Produto simples",$B155="Variação"),--($Q155&gt;0)+--($R155&gt;0)+--($S155&gt;0)+--($T155&gt;0)+--($U155&gt;0)+--($V155&gt;0)+--($Z155&lt;&gt;""),0)+IF($B155="Variação",--($C155&lt;&gt;"")+--($F155&lt;&gt;"")+--(OR($N155&lt;&gt;"",$O155&lt;&gt;"")),0))/(12+IF(OR($B155="Produto simples",$B155="Variação"),7,0)+IF($B155="Variação",3,0)))</f>
        <v/>
      </c>
      <c r="AG155" s="27" t="str">
        <f aca="true">IF(COUNTA($A155:$AC155)=0,"",_xlfn.TEXTJOIN(" | ",TRUE(),IF($A155="","SKU obrigatório",""),IF(AND($A155&lt;&gt;"",COUNTIF($A$5:$A$204,$A155)&gt;1),"SKU duplicado",""),IF($D155="","Nome obrigatório",""),IF(AND($B155="Variação",$C155=""),"SKU pai obrigatório",""),IF(AND($B155="Variação",$C155&lt;&gt;"",COUNTIFS($A$5:$A$204,$C155,$B$5:$B$204,"Produto pai")=0),"SKU pai não encontrado como Produto pai",""),IF(AND($B155&lt;&gt;"Variação",$C155&lt;&gt;""),"SKU pai indevido",""),IF(AND($K155&lt;&gt;"",COUNTIF($K$5:$K$204,$K155)&gt;1),"EAN/GTIN duplicado",""),IF(AND($K155&lt;&gt;"",NOT(AND(OR(LEN($K155)=8,LEN($K155)=12,LEN($K155)=13,LEN($K155)=14),IFERROR(ISNUMBER(1*$K155),FALSE())))),"EAN/GTIN com formato inválido",""),IF(AND($H155&lt;&gt;"",$I155&lt;&gt;"",COUNTIFS(Listas!$M$5:$M$34,$H155,Listas!$N$5:$N$34,$I155)=0),"Categoria/subcategoria incompatíveis",""),IF(AND(OR($B155="Produto simples",$B155="Variação"),$W155&lt;&gt;"",$V155&lt;&gt;"",$W155&gt;=$V155),"Preço promocional deve ser menor",""),IF(AND(OR($B155="Produto simples",$B155="Variação"),$AD155&lt;&gt;"",$U155&lt;&gt;"",$AD155&lt;=$U155),"Preço considerado não supera o custo",""),IF(AND(OR($B155="Produto simples",$B155="Variação"),OR($Q155&lt;=0,$R155&lt;=0,$S155&lt;=0,$T155&lt;=0)),"Peso ou dimensão ausente/inválida",""),IF(AND($B155="Variação",$F155=""),"Nome da variação obrigatório",""),IF(AND($B155="Variação",$N155="",$O155=""),"Informe cor ou tamanho",""),IF(AND($AA155&lt;&gt;"",$AB155&lt;&gt;"",$AB155&lt;$AA155),"Revisão anterior à criação",""),IF(OR($AB155="",IFERROR(TODAY()-$AB155&gt;Listas!$B$4,TRUE())),"Revisão pendente",""),IF(AND(ISNUMBER($AE155),$AE155&lt;Listas!$B$3),"Margem abaixo do limite",""),IF($AF155&lt;Listas!$B$5,"Cadastro abaixo da meta",""),IF(AND(OR($B155="Produto simples",$B155="Variação"),$Z155="Não definido"),"Canal de venda não definido","")))</f>
        <v/>
      </c>
    </row>
    <row r="156" customFormat="false" ht="21.75" hidden="false" customHeight="true" outlineLevel="0" collapsed="false">
      <c r="A156" s="17"/>
      <c r="B156" s="17"/>
      <c r="C156" s="17"/>
      <c r="D156" s="18"/>
      <c r="E156" s="18"/>
      <c r="F156" s="17"/>
      <c r="G156" s="17"/>
      <c r="H156" s="17"/>
      <c r="I156" s="17"/>
      <c r="J156" s="17"/>
      <c r="K156" s="19"/>
      <c r="L156" s="17"/>
      <c r="M156" s="18"/>
      <c r="N156" s="17"/>
      <c r="O156" s="17"/>
      <c r="P156" s="17"/>
      <c r="Q156" s="20"/>
      <c r="R156" s="20"/>
      <c r="S156" s="20"/>
      <c r="T156" s="20"/>
      <c r="U156" s="21"/>
      <c r="V156" s="21"/>
      <c r="W156" s="21"/>
      <c r="X156" s="22"/>
      <c r="Y156" s="23"/>
      <c r="Z156" s="23"/>
      <c r="AA156" s="24"/>
      <c r="AB156" s="24"/>
      <c r="AC156" s="23"/>
      <c r="AD156" s="25" t="str">
        <f aca="false">IF(COUNTA($A156:$AC156)=0,"",IF($B156="Produto pai","",IF(AND(ISNUMBER($W156),$W156&gt;0,ISNUMBER($V156),$W156&lt;$V156),$W156,IF(ISNUMBER($V156),$V156,""))))</f>
        <v/>
      </c>
      <c r="AE156" s="26" t="str">
        <f aca="false">IF(OR($AD156="",NOT(ISNUMBER($U156)),$AD156&lt;=0),"",($AD156-$U156)/$AD156)</f>
        <v/>
      </c>
      <c r="AF156" s="26" t="str">
        <f aca="false">IF(COUNTA($A156:$AC156)=0,"",(--($A156&lt;&gt;"")+--($B156&lt;&gt;"")+--($D156&lt;&gt;"")+--($E156&lt;&gt;"")+--($G156&lt;&gt;"")+--($H156&lt;&gt;"")+--($I156&lt;&gt;"")+--($J156&lt;&gt;"")+--($M156&lt;&gt;"")+--($Y156&lt;&gt;"")+--($AA156&lt;&gt;"")+--($AC156&lt;&gt;"")+IF(OR($B156="Produto simples",$B156="Variação"),--($Q156&gt;0)+--($R156&gt;0)+--($S156&gt;0)+--($T156&gt;0)+--($U156&gt;0)+--($V156&gt;0)+--($Z156&lt;&gt;""),0)+IF($B156="Variação",--($C156&lt;&gt;"")+--($F156&lt;&gt;"")+--(OR($N156&lt;&gt;"",$O156&lt;&gt;"")),0))/(12+IF(OR($B156="Produto simples",$B156="Variação"),7,0)+IF($B156="Variação",3,0)))</f>
        <v/>
      </c>
      <c r="AG156" s="27" t="str">
        <f aca="true">IF(COUNTA($A156:$AC156)=0,"",_xlfn.TEXTJOIN(" | ",TRUE(),IF($A156="","SKU obrigatório",""),IF(AND($A156&lt;&gt;"",COUNTIF($A$5:$A$204,$A156)&gt;1),"SKU duplicado",""),IF($D156="","Nome obrigatório",""),IF(AND($B156="Variação",$C156=""),"SKU pai obrigatório",""),IF(AND($B156="Variação",$C156&lt;&gt;"",COUNTIFS($A$5:$A$204,$C156,$B$5:$B$204,"Produto pai")=0),"SKU pai não encontrado como Produto pai",""),IF(AND($B156&lt;&gt;"Variação",$C156&lt;&gt;""),"SKU pai indevido",""),IF(AND($K156&lt;&gt;"",COUNTIF($K$5:$K$204,$K156)&gt;1),"EAN/GTIN duplicado",""),IF(AND($K156&lt;&gt;"",NOT(AND(OR(LEN($K156)=8,LEN($K156)=12,LEN($K156)=13,LEN($K156)=14),IFERROR(ISNUMBER(1*$K156),FALSE())))),"EAN/GTIN com formato inválido",""),IF(AND($H156&lt;&gt;"",$I156&lt;&gt;"",COUNTIFS(Listas!$M$5:$M$34,$H156,Listas!$N$5:$N$34,$I156)=0),"Categoria/subcategoria incompatíveis",""),IF(AND(OR($B156="Produto simples",$B156="Variação"),$W156&lt;&gt;"",$V156&lt;&gt;"",$W156&gt;=$V156),"Preço promocional deve ser menor",""),IF(AND(OR($B156="Produto simples",$B156="Variação"),$AD156&lt;&gt;"",$U156&lt;&gt;"",$AD156&lt;=$U156),"Preço considerado não supera o custo",""),IF(AND(OR($B156="Produto simples",$B156="Variação"),OR($Q156&lt;=0,$R156&lt;=0,$S156&lt;=0,$T156&lt;=0)),"Peso ou dimensão ausente/inválida",""),IF(AND($B156="Variação",$F156=""),"Nome da variação obrigatório",""),IF(AND($B156="Variação",$N156="",$O156=""),"Informe cor ou tamanho",""),IF(AND($AA156&lt;&gt;"",$AB156&lt;&gt;"",$AB156&lt;$AA156),"Revisão anterior à criação",""),IF(OR($AB156="",IFERROR(TODAY()-$AB156&gt;Listas!$B$4,TRUE())),"Revisão pendente",""),IF(AND(ISNUMBER($AE156),$AE156&lt;Listas!$B$3),"Margem abaixo do limite",""),IF($AF156&lt;Listas!$B$5,"Cadastro abaixo da meta",""),IF(AND(OR($B156="Produto simples",$B156="Variação"),$Z156="Não definido"),"Canal de venda não definido","")))</f>
        <v/>
      </c>
    </row>
    <row r="157" customFormat="false" ht="21.75" hidden="false" customHeight="true" outlineLevel="0" collapsed="false">
      <c r="A157" s="17"/>
      <c r="B157" s="17"/>
      <c r="C157" s="17"/>
      <c r="D157" s="18"/>
      <c r="E157" s="18"/>
      <c r="F157" s="17"/>
      <c r="G157" s="17"/>
      <c r="H157" s="17"/>
      <c r="I157" s="17"/>
      <c r="J157" s="17"/>
      <c r="K157" s="19"/>
      <c r="L157" s="17"/>
      <c r="M157" s="18"/>
      <c r="N157" s="17"/>
      <c r="O157" s="17"/>
      <c r="P157" s="17"/>
      <c r="Q157" s="20"/>
      <c r="R157" s="20"/>
      <c r="S157" s="20"/>
      <c r="T157" s="20"/>
      <c r="U157" s="21"/>
      <c r="V157" s="21"/>
      <c r="W157" s="21"/>
      <c r="X157" s="22"/>
      <c r="Y157" s="23"/>
      <c r="Z157" s="23"/>
      <c r="AA157" s="24"/>
      <c r="AB157" s="24"/>
      <c r="AC157" s="23"/>
      <c r="AD157" s="25" t="str">
        <f aca="false">IF(COUNTA($A157:$AC157)=0,"",IF($B157="Produto pai","",IF(AND(ISNUMBER($W157),$W157&gt;0,ISNUMBER($V157),$W157&lt;$V157),$W157,IF(ISNUMBER($V157),$V157,""))))</f>
        <v/>
      </c>
      <c r="AE157" s="26" t="str">
        <f aca="false">IF(OR($AD157="",NOT(ISNUMBER($U157)),$AD157&lt;=0),"",($AD157-$U157)/$AD157)</f>
        <v/>
      </c>
      <c r="AF157" s="26" t="str">
        <f aca="false">IF(COUNTA($A157:$AC157)=0,"",(--($A157&lt;&gt;"")+--($B157&lt;&gt;"")+--($D157&lt;&gt;"")+--($E157&lt;&gt;"")+--($G157&lt;&gt;"")+--($H157&lt;&gt;"")+--($I157&lt;&gt;"")+--($J157&lt;&gt;"")+--($M157&lt;&gt;"")+--($Y157&lt;&gt;"")+--($AA157&lt;&gt;"")+--($AC157&lt;&gt;"")+IF(OR($B157="Produto simples",$B157="Variação"),--($Q157&gt;0)+--($R157&gt;0)+--($S157&gt;0)+--($T157&gt;0)+--($U157&gt;0)+--($V157&gt;0)+--($Z157&lt;&gt;""),0)+IF($B157="Variação",--($C157&lt;&gt;"")+--($F157&lt;&gt;"")+--(OR($N157&lt;&gt;"",$O157&lt;&gt;"")),0))/(12+IF(OR($B157="Produto simples",$B157="Variação"),7,0)+IF($B157="Variação",3,0)))</f>
        <v/>
      </c>
      <c r="AG157" s="27" t="str">
        <f aca="true">IF(COUNTA($A157:$AC157)=0,"",_xlfn.TEXTJOIN(" | ",TRUE(),IF($A157="","SKU obrigatório",""),IF(AND($A157&lt;&gt;"",COUNTIF($A$5:$A$204,$A157)&gt;1),"SKU duplicado",""),IF($D157="","Nome obrigatório",""),IF(AND($B157="Variação",$C157=""),"SKU pai obrigatório",""),IF(AND($B157="Variação",$C157&lt;&gt;"",COUNTIFS($A$5:$A$204,$C157,$B$5:$B$204,"Produto pai")=0),"SKU pai não encontrado como Produto pai",""),IF(AND($B157&lt;&gt;"Variação",$C157&lt;&gt;""),"SKU pai indevido",""),IF(AND($K157&lt;&gt;"",COUNTIF($K$5:$K$204,$K157)&gt;1),"EAN/GTIN duplicado",""),IF(AND($K157&lt;&gt;"",NOT(AND(OR(LEN($K157)=8,LEN($K157)=12,LEN($K157)=13,LEN($K157)=14),IFERROR(ISNUMBER(1*$K157),FALSE())))),"EAN/GTIN com formato inválido",""),IF(AND($H157&lt;&gt;"",$I157&lt;&gt;"",COUNTIFS(Listas!$M$5:$M$34,$H157,Listas!$N$5:$N$34,$I157)=0),"Categoria/subcategoria incompatíveis",""),IF(AND(OR($B157="Produto simples",$B157="Variação"),$W157&lt;&gt;"",$V157&lt;&gt;"",$W157&gt;=$V157),"Preço promocional deve ser menor",""),IF(AND(OR($B157="Produto simples",$B157="Variação"),$AD157&lt;&gt;"",$U157&lt;&gt;"",$AD157&lt;=$U157),"Preço considerado não supera o custo",""),IF(AND(OR($B157="Produto simples",$B157="Variação"),OR($Q157&lt;=0,$R157&lt;=0,$S157&lt;=0,$T157&lt;=0)),"Peso ou dimensão ausente/inválida",""),IF(AND($B157="Variação",$F157=""),"Nome da variação obrigatório",""),IF(AND($B157="Variação",$N157="",$O157=""),"Informe cor ou tamanho",""),IF(AND($AA157&lt;&gt;"",$AB157&lt;&gt;"",$AB157&lt;$AA157),"Revisão anterior à criação",""),IF(OR($AB157="",IFERROR(TODAY()-$AB157&gt;Listas!$B$4,TRUE())),"Revisão pendente",""),IF(AND(ISNUMBER($AE157),$AE157&lt;Listas!$B$3),"Margem abaixo do limite",""),IF($AF157&lt;Listas!$B$5,"Cadastro abaixo da meta",""),IF(AND(OR($B157="Produto simples",$B157="Variação"),$Z157="Não definido"),"Canal de venda não definido","")))</f>
        <v/>
      </c>
    </row>
    <row r="158" customFormat="false" ht="21.75" hidden="false" customHeight="true" outlineLevel="0" collapsed="false">
      <c r="A158" s="17"/>
      <c r="B158" s="17"/>
      <c r="C158" s="17"/>
      <c r="D158" s="18"/>
      <c r="E158" s="18"/>
      <c r="F158" s="17"/>
      <c r="G158" s="17"/>
      <c r="H158" s="17"/>
      <c r="I158" s="17"/>
      <c r="J158" s="17"/>
      <c r="K158" s="19"/>
      <c r="L158" s="17"/>
      <c r="M158" s="18"/>
      <c r="N158" s="17"/>
      <c r="O158" s="17"/>
      <c r="P158" s="17"/>
      <c r="Q158" s="20"/>
      <c r="R158" s="20"/>
      <c r="S158" s="20"/>
      <c r="T158" s="20"/>
      <c r="U158" s="21"/>
      <c r="V158" s="21"/>
      <c r="W158" s="21"/>
      <c r="X158" s="22"/>
      <c r="Y158" s="23"/>
      <c r="Z158" s="23"/>
      <c r="AA158" s="24"/>
      <c r="AB158" s="24"/>
      <c r="AC158" s="23"/>
      <c r="AD158" s="25" t="str">
        <f aca="false">IF(COUNTA($A158:$AC158)=0,"",IF($B158="Produto pai","",IF(AND(ISNUMBER($W158),$W158&gt;0,ISNUMBER($V158),$W158&lt;$V158),$W158,IF(ISNUMBER($V158),$V158,""))))</f>
        <v/>
      </c>
      <c r="AE158" s="26" t="str">
        <f aca="false">IF(OR($AD158="",NOT(ISNUMBER($U158)),$AD158&lt;=0),"",($AD158-$U158)/$AD158)</f>
        <v/>
      </c>
      <c r="AF158" s="26" t="str">
        <f aca="false">IF(COUNTA($A158:$AC158)=0,"",(--($A158&lt;&gt;"")+--($B158&lt;&gt;"")+--($D158&lt;&gt;"")+--($E158&lt;&gt;"")+--($G158&lt;&gt;"")+--($H158&lt;&gt;"")+--($I158&lt;&gt;"")+--($J158&lt;&gt;"")+--($M158&lt;&gt;"")+--($Y158&lt;&gt;"")+--($AA158&lt;&gt;"")+--($AC158&lt;&gt;"")+IF(OR($B158="Produto simples",$B158="Variação"),--($Q158&gt;0)+--($R158&gt;0)+--($S158&gt;0)+--($T158&gt;0)+--($U158&gt;0)+--($V158&gt;0)+--($Z158&lt;&gt;""),0)+IF($B158="Variação",--($C158&lt;&gt;"")+--($F158&lt;&gt;"")+--(OR($N158&lt;&gt;"",$O158&lt;&gt;"")),0))/(12+IF(OR($B158="Produto simples",$B158="Variação"),7,0)+IF($B158="Variação",3,0)))</f>
        <v/>
      </c>
      <c r="AG158" s="27" t="str">
        <f aca="true">IF(COUNTA($A158:$AC158)=0,"",_xlfn.TEXTJOIN(" | ",TRUE(),IF($A158="","SKU obrigatório",""),IF(AND($A158&lt;&gt;"",COUNTIF($A$5:$A$204,$A158)&gt;1),"SKU duplicado",""),IF($D158="","Nome obrigatório",""),IF(AND($B158="Variação",$C158=""),"SKU pai obrigatório",""),IF(AND($B158="Variação",$C158&lt;&gt;"",COUNTIFS($A$5:$A$204,$C158,$B$5:$B$204,"Produto pai")=0),"SKU pai não encontrado como Produto pai",""),IF(AND($B158&lt;&gt;"Variação",$C158&lt;&gt;""),"SKU pai indevido",""),IF(AND($K158&lt;&gt;"",COUNTIF($K$5:$K$204,$K158)&gt;1),"EAN/GTIN duplicado",""),IF(AND($K158&lt;&gt;"",NOT(AND(OR(LEN($K158)=8,LEN($K158)=12,LEN($K158)=13,LEN($K158)=14),IFERROR(ISNUMBER(1*$K158),FALSE())))),"EAN/GTIN com formato inválido",""),IF(AND($H158&lt;&gt;"",$I158&lt;&gt;"",COUNTIFS(Listas!$M$5:$M$34,$H158,Listas!$N$5:$N$34,$I158)=0),"Categoria/subcategoria incompatíveis",""),IF(AND(OR($B158="Produto simples",$B158="Variação"),$W158&lt;&gt;"",$V158&lt;&gt;"",$W158&gt;=$V158),"Preço promocional deve ser menor",""),IF(AND(OR($B158="Produto simples",$B158="Variação"),$AD158&lt;&gt;"",$U158&lt;&gt;"",$AD158&lt;=$U158),"Preço considerado não supera o custo",""),IF(AND(OR($B158="Produto simples",$B158="Variação"),OR($Q158&lt;=0,$R158&lt;=0,$S158&lt;=0,$T158&lt;=0)),"Peso ou dimensão ausente/inválida",""),IF(AND($B158="Variação",$F158=""),"Nome da variação obrigatório",""),IF(AND($B158="Variação",$N158="",$O158=""),"Informe cor ou tamanho",""),IF(AND($AA158&lt;&gt;"",$AB158&lt;&gt;"",$AB158&lt;$AA158),"Revisão anterior à criação",""),IF(OR($AB158="",IFERROR(TODAY()-$AB158&gt;Listas!$B$4,TRUE())),"Revisão pendente",""),IF(AND(ISNUMBER($AE158),$AE158&lt;Listas!$B$3),"Margem abaixo do limite",""),IF($AF158&lt;Listas!$B$5,"Cadastro abaixo da meta",""),IF(AND(OR($B158="Produto simples",$B158="Variação"),$Z158="Não definido"),"Canal de venda não definido","")))</f>
        <v/>
      </c>
    </row>
    <row r="159" customFormat="false" ht="21.75" hidden="false" customHeight="true" outlineLevel="0" collapsed="false">
      <c r="A159" s="17"/>
      <c r="B159" s="17"/>
      <c r="C159" s="17"/>
      <c r="D159" s="18"/>
      <c r="E159" s="18"/>
      <c r="F159" s="17"/>
      <c r="G159" s="17"/>
      <c r="H159" s="17"/>
      <c r="I159" s="17"/>
      <c r="J159" s="17"/>
      <c r="K159" s="19"/>
      <c r="L159" s="17"/>
      <c r="M159" s="18"/>
      <c r="N159" s="17"/>
      <c r="O159" s="17"/>
      <c r="P159" s="17"/>
      <c r="Q159" s="20"/>
      <c r="R159" s="20"/>
      <c r="S159" s="20"/>
      <c r="T159" s="20"/>
      <c r="U159" s="21"/>
      <c r="V159" s="21"/>
      <c r="W159" s="21"/>
      <c r="X159" s="22"/>
      <c r="Y159" s="23"/>
      <c r="Z159" s="23"/>
      <c r="AA159" s="24"/>
      <c r="AB159" s="24"/>
      <c r="AC159" s="23"/>
      <c r="AD159" s="25" t="str">
        <f aca="false">IF(COUNTA($A159:$AC159)=0,"",IF($B159="Produto pai","",IF(AND(ISNUMBER($W159),$W159&gt;0,ISNUMBER($V159),$W159&lt;$V159),$W159,IF(ISNUMBER($V159),$V159,""))))</f>
        <v/>
      </c>
      <c r="AE159" s="26" t="str">
        <f aca="false">IF(OR($AD159="",NOT(ISNUMBER($U159)),$AD159&lt;=0),"",($AD159-$U159)/$AD159)</f>
        <v/>
      </c>
      <c r="AF159" s="26" t="str">
        <f aca="false">IF(COUNTA($A159:$AC159)=0,"",(--($A159&lt;&gt;"")+--($B159&lt;&gt;"")+--($D159&lt;&gt;"")+--($E159&lt;&gt;"")+--($G159&lt;&gt;"")+--($H159&lt;&gt;"")+--($I159&lt;&gt;"")+--($J159&lt;&gt;"")+--($M159&lt;&gt;"")+--($Y159&lt;&gt;"")+--($AA159&lt;&gt;"")+--($AC159&lt;&gt;"")+IF(OR($B159="Produto simples",$B159="Variação"),--($Q159&gt;0)+--($R159&gt;0)+--($S159&gt;0)+--($T159&gt;0)+--($U159&gt;0)+--($V159&gt;0)+--($Z159&lt;&gt;""),0)+IF($B159="Variação",--($C159&lt;&gt;"")+--($F159&lt;&gt;"")+--(OR($N159&lt;&gt;"",$O159&lt;&gt;"")),0))/(12+IF(OR($B159="Produto simples",$B159="Variação"),7,0)+IF($B159="Variação",3,0)))</f>
        <v/>
      </c>
      <c r="AG159" s="27" t="str">
        <f aca="true">IF(COUNTA($A159:$AC159)=0,"",_xlfn.TEXTJOIN(" | ",TRUE(),IF($A159="","SKU obrigatório",""),IF(AND($A159&lt;&gt;"",COUNTIF($A$5:$A$204,$A159)&gt;1),"SKU duplicado",""),IF($D159="","Nome obrigatório",""),IF(AND($B159="Variação",$C159=""),"SKU pai obrigatório",""),IF(AND($B159="Variação",$C159&lt;&gt;"",COUNTIFS($A$5:$A$204,$C159,$B$5:$B$204,"Produto pai")=0),"SKU pai não encontrado como Produto pai",""),IF(AND($B159&lt;&gt;"Variação",$C159&lt;&gt;""),"SKU pai indevido",""),IF(AND($K159&lt;&gt;"",COUNTIF($K$5:$K$204,$K159)&gt;1),"EAN/GTIN duplicado",""),IF(AND($K159&lt;&gt;"",NOT(AND(OR(LEN($K159)=8,LEN($K159)=12,LEN($K159)=13,LEN($K159)=14),IFERROR(ISNUMBER(1*$K159),FALSE())))),"EAN/GTIN com formato inválido",""),IF(AND($H159&lt;&gt;"",$I159&lt;&gt;"",COUNTIFS(Listas!$M$5:$M$34,$H159,Listas!$N$5:$N$34,$I159)=0),"Categoria/subcategoria incompatíveis",""),IF(AND(OR($B159="Produto simples",$B159="Variação"),$W159&lt;&gt;"",$V159&lt;&gt;"",$W159&gt;=$V159),"Preço promocional deve ser menor",""),IF(AND(OR($B159="Produto simples",$B159="Variação"),$AD159&lt;&gt;"",$U159&lt;&gt;"",$AD159&lt;=$U159),"Preço considerado não supera o custo",""),IF(AND(OR($B159="Produto simples",$B159="Variação"),OR($Q159&lt;=0,$R159&lt;=0,$S159&lt;=0,$T159&lt;=0)),"Peso ou dimensão ausente/inválida",""),IF(AND($B159="Variação",$F159=""),"Nome da variação obrigatório",""),IF(AND($B159="Variação",$N159="",$O159=""),"Informe cor ou tamanho",""),IF(AND($AA159&lt;&gt;"",$AB159&lt;&gt;"",$AB159&lt;$AA159),"Revisão anterior à criação",""),IF(OR($AB159="",IFERROR(TODAY()-$AB159&gt;Listas!$B$4,TRUE())),"Revisão pendente",""),IF(AND(ISNUMBER($AE159),$AE159&lt;Listas!$B$3),"Margem abaixo do limite",""),IF($AF159&lt;Listas!$B$5,"Cadastro abaixo da meta",""),IF(AND(OR($B159="Produto simples",$B159="Variação"),$Z159="Não definido"),"Canal de venda não definido","")))</f>
        <v/>
      </c>
    </row>
    <row r="160" customFormat="false" ht="21.75" hidden="false" customHeight="true" outlineLevel="0" collapsed="false">
      <c r="A160" s="17"/>
      <c r="B160" s="17"/>
      <c r="C160" s="17"/>
      <c r="D160" s="18"/>
      <c r="E160" s="18"/>
      <c r="F160" s="17"/>
      <c r="G160" s="17"/>
      <c r="H160" s="17"/>
      <c r="I160" s="17"/>
      <c r="J160" s="17"/>
      <c r="K160" s="19"/>
      <c r="L160" s="17"/>
      <c r="M160" s="18"/>
      <c r="N160" s="17"/>
      <c r="O160" s="17"/>
      <c r="P160" s="17"/>
      <c r="Q160" s="20"/>
      <c r="R160" s="20"/>
      <c r="S160" s="20"/>
      <c r="T160" s="20"/>
      <c r="U160" s="21"/>
      <c r="V160" s="21"/>
      <c r="W160" s="21"/>
      <c r="X160" s="22"/>
      <c r="Y160" s="23"/>
      <c r="Z160" s="23"/>
      <c r="AA160" s="24"/>
      <c r="AB160" s="24"/>
      <c r="AC160" s="23"/>
      <c r="AD160" s="25" t="str">
        <f aca="false">IF(COUNTA($A160:$AC160)=0,"",IF($B160="Produto pai","",IF(AND(ISNUMBER($W160),$W160&gt;0,ISNUMBER($V160),$W160&lt;$V160),$W160,IF(ISNUMBER($V160),$V160,""))))</f>
        <v/>
      </c>
      <c r="AE160" s="26" t="str">
        <f aca="false">IF(OR($AD160="",NOT(ISNUMBER($U160)),$AD160&lt;=0),"",($AD160-$U160)/$AD160)</f>
        <v/>
      </c>
      <c r="AF160" s="26" t="str">
        <f aca="false">IF(COUNTA($A160:$AC160)=0,"",(--($A160&lt;&gt;"")+--($B160&lt;&gt;"")+--($D160&lt;&gt;"")+--($E160&lt;&gt;"")+--($G160&lt;&gt;"")+--($H160&lt;&gt;"")+--($I160&lt;&gt;"")+--($J160&lt;&gt;"")+--($M160&lt;&gt;"")+--($Y160&lt;&gt;"")+--($AA160&lt;&gt;"")+--($AC160&lt;&gt;"")+IF(OR($B160="Produto simples",$B160="Variação"),--($Q160&gt;0)+--($R160&gt;0)+--($S160&gt;0)+--($T160&gt;0)+--($U160&gt;0)+--($V160&gt;0)+--($Z160&lt;&gt;""),0)+IF($B160="Variação",--($C160&lt;&gt;"")+--($F160&lt;&gt;"")+--(OR($N160&lt;&gt;"",$O160&lt;&gt;"")),0))/(12+IF(OR($B160="Produto simples",$B160="Variação"),7,0)+IF($B160="Variação",3,0)))</f>
        <v/>
      </c>
      <c r="AG160" s="27" t="str">
        <f aca="true">IF(COUNTA($A160:$AC160)=0,"",_xlfn.TEXTJOIN(" | ",TRUE(),IF($A160="","SKU obrigatório",""),IF(AND($A160&lt;&gt;"",COUNTIF($A$5:$A$204,$A160)&gt;1),"SKU duplicado",""),IF($D160="","Nome obrigatório",""),IF(AND($B160="Variação",$C160=""),"SKU pai obrigatório",""),IF(AND($B160="Variação",$C160&lt;&gt;"",COUNTIFS($A$5:$A$204,$C160,$B$5:$B$204,"Produto pai")=0),"SKU pai não encontrado como Produto pai",""),IF(AND($B160&lt;&gt;"Variação",$C160&lt;&gt;""),"SKU pai indevido",""),IF(AND($K160&lt;&gt;"",COUNTIF($K$5:$K$204,$K160)&gt;1),"EAN/GTIN duplicado",""),IF(AND($K160&lt;&gt;"",NOT(AND(OR(LEN($K160)=8,LEN($K160)=12,LEN($K160)=13,LEN($K160)=14),IFERROR(ISNUMBER(1*$K160),FALSE())))),"EAN/GTIN com formato inválido",""),IF(AND($H160&lt;&gt;"",$I160&lt;&gt;"",COUNTIFS(Listas!$M$5:$M$34,$H160,Listas!$N$5:$N$34,$I160)=0),"Categoria/subcategoria incompatíveis",""),IF(AND(OR($B160="Produto simples",$B160="Variação"),$W160&lt;&gt;"",$V160&lt;&gt;"",$W160&gt;=$V160),"Preço promocional deve ser menor",""),IF(AND(OR($B160="Produto simples",$B160="Variação"),$AD160&lt;&gt;"",$U160&lt;&gt;"",$AD160&lt;=$U160),"Preço considerado não supera o custo",""),IF(AND(OR($B160="Produto simples",$B160="Variação"),OR($Q160&lt;=0,$R160&lt;=0,$S160&lt;=0,$T160&lt;=0)),"Peso ou dimensão ausente/inválida",""),IF(AND($B160="Variação",$F160=""),"Nome da variação obrigatório",""),IF(AND($B160="Variação",$N160="",$O160=""),"Informe cor ou tamanho",""),IF(AND($AA160&lt;&gt;"",$AB160&lt;&gt;"",$AB160&lt;$AA160),"Revisão anterior à criação",""),IF(OR($AB160="",IFERROR(TODAY()-$AB160&gt;Listas!$B$4,TRUE())),"Revisão pendente",""),IF(AND(ISNUMBER($AE160),$AE160&lt;Listas!$B$3),"Margem abaixo do limite",""),IF($AF160&lt;Listas!$B$5,"Cadastro abaixo da meta",""),IF(AND(OR($B160="Produto simples",$B160="Variação"),$Z160="Não definido"),"Canal de venda não definido","")))</f>
        <v/>
      </c>
    </row>
    <row r="161" customFormat="false" ht="21.75" hidden="false" customHeight="true" outlineLevel="0" collapsed="false">
      <c r="A161" s="17"/>
      <c r="B161" s="17"/>
      <c r="C161" s="17"/>
      <c r="D161" s="18"/>
      <c r="E161" s="18"/>
      <c r="F161" s="17"/>
      <c r="G161" s="17"/>
      <c r="H161" s="17"/>
      <c r="I161" s="17"/>
      <c r="J161" s="17"/>
      <c r="K161" s="19"/>
      <c r="L161" s="17"/>
      <c r="M161" s="18"/>
      <c r="N161" s="17"/>
      <c r="O161" s="17"/>
      <c r="P161" s="17"/>
      <c r="Q161" s="20"/>
      <c r="R161" s="20"/>
      <c r="S161" s="20"/>
      <c r="T161" s="20"/>
      <c r="U161" s="21"/>
      <c r="V161" s="21"/>
      <c r="W161" s="21"/>
      <c r="X161" s="22"/>
      <c r="Y161" s="23"/>
      <c r="Z161" s="23"/>
      <c r="AA161" s="24"/>
      <c r="AB161" s="24"/>
      <c r="AC161" s="23"/>
      <c r="AD161" s="25" t="str">
        <f aca="false">IF(COUNTA($A161:$AC161)=0,"",IF($B161="Produto pai","",IF(AND(ISNUMBER($W161),$W161&gt;0,ISNUMBER($V161),$W161&lt;$V161),$W161,IF(ISNUMBER($V161),$V161,""))))</f>
        <v/>
      </c>
      <c r="AE161" s="26" t="str">
        <f aca="false">IF(OR($AD161="",NOT(ISNUMBER($U161)),$AD161&lt;=0),"",($AD161-$U161)/$AD161)</f>
        <v/>
      </c>
      <c r="AF161" s="26" t="str">
        <f aca="false">IF(COUNTA($A161:$AC161)=0,"",(--($A161&lt;&gt;"")+--($B161&lt;&gt;"")+--($D161&lt;&gt;"")+--($E161&lt;&gt;"")+--($G161&lt;&gt;"")+--($H161&lt;&gt;"")+--($I161&lt;&gt;"")+--($J161&lt;&gt;"")+--($M161&lt;&gt;"")+--($Y161&lt;&gt;"")+--($AA161&lt;&gt;"")+--($AC161&lt;&gt;"")+IF(OR($B161="Produto simples",$B161="Variação"),--($Q161&gt;0)+--($R161&gt;0)+--($S161&gt;0)+--($T161&gt;0)+--($U161&gt;0)+--($V161&gt;0)+--($Z161&lt;&gt;""),0)+IF($B161="Variação",--($C161&lt;&gt;"")+--($F161&lt;&gt;"")+--(OR($N161&lt;&gt;"",$O161&lt;&gt;"")),0))/(12+IF(OR($B161="Produto simples",$B161="Variação"),7,0)+IF($B161="Variação",3,0)))</f>
        <v/>
      </c>
      <c r="AG161" s="27" t="str">
        <f aca="true">IF(COUNTA($A161:$AC161)=0,"",_xlfn.TEXTJOIN(" | ",TRUE(),IF($A161="","SKU obrigatório",""),IF(AND($A161&lt;&gt;"",COUNTIF($A$5:$A$204,$A161)&gt;1),"SKU duplicado",""),IF($D161="","Nome obrigatório",""),IF(AND($B161="Variação",$C161=""),"SKU pai obrigatório",""),IF(AND($B161="Variação",$C161&lt;&gt;"",COUNTIFS($A$5:$A$204,$C161,$B$5:$B$204,"Produto pai")=0),"SKU pai não encontrado como Produto pai",""),IF(AND($B161&lt;&gt;"Variação",$C161&lt;&gt;""),"SKU pai indevido",""),IF(AND($K161&lt;&gt;"",COUNTIF($K$5:$K$204,$K161)&gt;1),"EAN/GTIN duplicado",""),IF(AND($K161&lt;&gt;"",NOT(AND(OR(LEN($K161)=8,LEN($K161)=12,LEN($K161)=13,LEN($K161)=14),IFERROR(ISNUMBER(1*$K161),FALSE())))),"EAN/GTIN com formato inválido",""),IF(AND($H161&lt;&gt;"",$I161&lt;&gt;"",COUNTIFS(Listas!$M$5:$M$34,$H161,Listas!$N$5:$N$34,$I161)=0),"Categoria/subcategoria incompatíveis",""),IF(AND(OR($B161="Produto simples",$B161="Variação"),$W161&lt;&gt;"",$V161&lt;&gt;"",$W161&gt;=$V161),"Preço promocional deve ser menor",""),IF(AND(OR($B161="Produto simples",$B161="Variação"),$AD161&lt;&gt;"",$U161&lt;&gt;"",$AD161&lt;=$U161),"Preço considerado não supera o custo",""),IF(AND(OR($B161="Produto simples",$B161="Variação"),OR($Q161&lt;=0,$R161&lt;=0,$S161&lt;=0,$T161&lt;=0)),"Peso ou dimensão ausente/inválida",""),IF(AND($B161="Variação",$F161=""),"Nome da variação obrigatório",""),IF(AND($B161="Variação",$N161="",$O161=""),"Informe cor ou tamanho",""),IF(AND($AA161&lt;&gt;"",$AB161&lt;&gt;"",$AB161&lt;$AA161),"Revisão anterior à criação",""),IF(OR($AB161="",IFERROR(TODAY()-$AB161&gt;Listas!$B$4,TRUE())),"Revisão pendente",""),IF(AND(ISNUMBER($AE161),$AE161&lt;Listas!$B$3),"Margem abaixo do limite",""),IF($AF161&lt;Listas!$B$5,"Cadastro abaixo da meta",""),IF(AND(OR($B161="Produto simples",$B161="Variação"),$Z161="Não definido"),"Canal de venda não definido","")))</f>
        <v/>
      </c>
    </row>
    <row r="162" customFormat="false" ht="21.75" hidden="false" customHeight="true" outlineLevel="0" collapsed="false">
      <c r="A162" s="17"/>
      <c r="B162" s="17"/>
      <c r="C162" s="17"/>
      <c r="D162" s="18"/>
      <c r="E162" s="18"/>
      <c r="F162" s="17"/>
      <c r="G162" s="17"/>
      <c r="H162" s="17"/>
      <c r="I162" s="17"/>
      <c r="J162" s="17"/>
      <c r="K162" s="19"/>
      <c r="L162" s="17"/>
      <c r="M162" s="18"/>
      <c r="N162" s="17"/>
      <c r="O162" s="17"/>
      <c r="P162" s="17"/>
      <c r="Q162" s="20"/>
      <c r="R162" s="20"/>
      <c r="S162" s="20"/>
      <c r="T162" s="20"/>
      <c r="U162" s="21"/>
      <c r="V162" s="21"/>
      <c r="W162" s="21"/>
      <c r="X162" s="22"/>
      <c r="Y162" s="23"/>
      <c r="Z162" s="23"/>
      <c r="AA162" s="24"/>
      <c r="AB162" s="24"/>
      <c r="AC162" s="23"/>
      <c r="AD162" s="25" t="str">
        <f aca="false">IF(COUNTA($A162:$AC162)=0,"",IF($B162="Produto pai","",IF(AND(ISNUMBER($W162),$W162&gt;0,ISNUMBER($V162),$W162&lt;$V162),$W162,IF(ISNUMBER($V162),$V162,""))))</f>
        <v/>
      </c>
      <c r="AE162" s="26" t="str">
        <f aca="false">IF(OR($AD162="",NOT(ISNUMBER($U162)),$AD162&lt;=0),"",($AD162-$U162)/$AD162)</f>
        <v/>
      </c>
      <c r="AF162" s="26" t="str">
        <f aca="false">IF(COUNTA($A162:$AC162)=0,"",(--($A162&lt;&gt;"")+--($B162&lt;&gt;"")+--($D162&lt;&gt;"")+--($E162&lt;&gt;"")+--($G162&lt;&gt;"")+--($H162&lt;&gt;"")+--($I162&lt;&gt;"")+--($J162&lt;&gt;"")+--($M162&lt;&gt;"")+--($Y162&lt;&gt;"")+--($AA162&lt;&gt;"")+--($AC162&lt;&gt;"")+IF(OR($B162="Produto simples",$B162="Variação"),--($Q162&gt;0)+--($R162&gt;0)+--($S162&gt;0)+--($T162&gt;0)+--($U162&gt;0)+--($V162&gt;0)+--($Z162&lt;&gt;""),0)+IF($B162="Variação",--($C162&lt;&gt;"")+--($F162&lt;&gt;"")+--(OR($N162&lt;&gt;"",$O162&lt;&gt;"")),0))/(12+IF(OR($B162="Produto simples",$B162="Variação"),7,0)+IF($B162="Variação",3,0)))</f>
        <v/>
      </c>
      <c r="AG162" s="27" t="str">
        <f aca="true">IF(COUNTA($A162:$AC162)=0,"",_xlfn.TEXTJOIN(" | ",TRUE(),IF($A162="","SKU obrigatório",""),IF(AND($A162&lt;&gt;"",COUNTIF($A$5:$A$204,$A162)&gt;1),"SKU duplicado",""),IF($D162="","Nome obrigatório",""),IF(AND($B162="Variação",$C162=""),"SKU pai obrigatório",""),IF(AND($B162="Variação",$C162&lt;&gt;"",COUNTIFS($A$5:$A$204,$C162,$B$5:$B$204,"Produto pai")=0),"SKU pai não encontrado como Produto pai",""),IF(AND($B162&lt;&gt;"Variação",$C162&lt;&gt;""),"SKU pai indevido",""),IF(AND($K162&lt;&gt;"",COUNTIF($K$5:$K$204,$K162)&gt;1),"EAN/GTIN duplicado",""),IF(AND($K162&lt;&gt;"",NOT(AND(OR(LEN($K162)=8,LEN($K162)=12,LEN($K162)=13,LEN($K162)=14),IFERROR(ISNUMBER(1*$K162),FALSE())))),"EAN/GTIN com formato inválido",""),IF(AND($H162&lt;&gt;"",$I162&lt;&gt;"",COUNTIFS(Listas!$M$5:$M$34,$H162,Listas!$N$5:$N$34,$I162)=0),"Categoria/subcategoria incompatíveis",""),IF(AND(OR($B162="Produto simples",$B162="Variação"),$W162&lt;&gt;"",$V162&lt;&gt;"",$W162&gt;=$V162),"Preço promocional deve ser menor",""),IF(AND(OR($B162="Produto simples",$B162="Variação"),$AD162&lt;&gt;"",$U162&lt;&gt;"",$AD162&lt;=$U162),"Preço considerado não supera o custo",""),IF(AND(OR($B162="Produto simples",$B162="Variação"),OR($Q162&lt;=0,$R162&lt;=0,$S162&lt;=0,$T162&lt;=0)),"Peso ou dimensão ausente/inválida",""),IF(AND($B162="Variação",$F162=""),"Nome da variação obrigatório",""),IF(AND($B162="Variação",$N162="",$O162=""),"Informe cor ou tamanho",""),IF(AND($AA162&lt;&gt;"",$AB162&lt;&gt;"",$AB162&lt;$AA162),"Revisão anterior à criação",""),IF(OR($AB162="",IFERROR(TODAY()-$AB162&gt;Listas!$B$4,TRUE())),"Revisão pendente",""),IF(AND(ISNUMBER($AE162),$AE162&lt;Listas!$B$3),"Margem abaixo do limite",""),IF($AF162&lt;Listas!$B$5,"Cadastro abaixo da meta",""),IF(AND(OR($B162="Produto simples",$B162="Variação"),$Z162="Não definido"),"Canal de venda não definido","")))</f>
        <v/>
      </c>
    </row>
    <row r="163" customFormat="false" ht="21.75" hidden="false" customHeight="true" outlineLevel="0" collapsed="false">
      <c r="A163" s="17"/>
      <c r="B163" s="17"/>
      <c r="C163" s="17"/>
      <c r="D163" s="18"/>
      <c r="E163" s="18"/>
      <c r="F163" s="17"/>
      <c r="G163" s="17"/>
      <c r="H163" s="17"/>
      <c r="I163" s="17"/>
      <c r="J163" s="17"/>
      <c r="K163" s="19"/>
      <c r="L163" s="17"/>
      <c r="M163" s="18"/>
      <c r="N163" s="17"/>
      <c r="O163" s="17"/>
      <c r="P163" s="17"/>
      <c r="Q163" s="20"/>
      <c r="R163" s="20"/>
      <c r="S163" s="20"/>
      <c r="T163" s="20"/>
      <c r="U163" s="21"/>
      <c r="V163" s="21"/>
      <c r="W163" s="21"/>
      <c r="X163" s="22"/>
      <c r="Y163" s="23"/>
      <c r="Z163" s="23"/>
      <c r="AA163" s="24"/>
      <c r="AB163" s="24"/>
      <c r="AC163" s="23"/>
      <c r="AD163" s="25" t="str">
        <f aca="false">IF(COUNTA($A163:$AC163)=0,"",IF($B163="Produto pai","",IF(AND(ISNUMBER($W163),$W163&gt;0,ISNUMBER($V163),$W163&lt;$V163),$W163,IF(ISNUMBER($V163),$V163,""))))</f>
        <v/>
      </c>
      <c r="AE163" s="26" t="str">
        <f aca="false">IF(OR($AD163="",NOT(ISNUMBER($U163)),$AD163&lt;=0),"",($AD163-$U163)/$AD163)</f>
        <v/>
      </c>
      <c r="AF163" s="26" t="str">
        <f aca="false">IF(COUNTA($A163:$AC163)=0,"",(--($A163&lt;&gt;"")+--($B163&lt;&gt;"")+--($D163&lt;&gt;"")+--($E163&lt;&gt;"")+--($G163&lt;&gt;"")+--($H163&lt;&gt;"")+--($I163&lt;&gt;"")+--($J163&lt;&gt;"")+--($M163&lt;&gt;"")+--($Y163&lt;&gt;"")+--($AA163&lt;&gt;"")+--($AC163&lt;&gt;"")+IF(OR($B163="Produto simples",$B163="Variação"),--($Q163&gt;0)+--($R163&gt;0)+--($S163&gt;0)+--($T163&gt;0)+--($U163&gt;0)+--($V163&gt;0)+--($Z163&lt;&gt;""),0)+IF($B163="Variação",--($C163&lt;&gt;"")+--($F163&lt;&gt;"")+--(OR($N163&lt;&gt;"",$O163&lt;&gt;"")),0))/(12+IF(OR($B163="Produto simples",$B163="Variação"),7,0)+IF($B163="Variação",3,0)))</f>
        <v/>
      </c>
      <c r="AG163" s="27" t="str">
        <f aca="true">IF(COUNTA($A163:$AC163)=0,"",_xlfn.TEXTJOIN(" | ",TRUE(),IF($A163="","SKU obrigatório",""),IF(AND($A163&lt;&gt;"",COUNTIF($A$5:$A$204,$A163)&gt;1),"SKU duplicado",""),IF($D163="","Nome obrigatório",""),IF(AND($B163="Variação",$C163=""),"SKU pai obrigatório",""),IF(AND($B163="Variação",$C163&lt;&gt;"",COUNTIFS($A$5:$A$204,$C163,$B$5:$B$204,"Produto pai")=0),"SKU pai não encontrado como Produto pai",""),IF(AND($B163&lt;&gt;"Variação",$C163&lt;&gt;""),"SKU pai indevido",""),IF(AND($K163&lt;&gt;"",COUNTIF($K$5:$K$204,$K163)&gt;1),"EAN/GTIN duplicado",""),IF(AND($K163&lt;&gt;"",NOT(AND(OR(LEN($K163)=8,LEN($K163)=12,LEN($K163)=13,LEN($K163)=14),IFERROR(ISNUMBER(1*$K163),FALSE())))),"EAN/GTIN com formato inválido",""),IF(AND($H163&lt;&gt;"",$I163&lt;&gt;"",COUNTIFS(Listas!$M$5:$M$34,$H163,Listas!$N$5:$N$34,$I163)=0),"Categoria/subcategoria incompatíveis",""),IF(AND(OR($B163="Produto simples",$B163="Variação"),$W163&lt;&gt;"",$V163&lt;&gt;"",$W163&gt;=$V163),"Preço promocional deve ser menor",""),IF(AND(OR($B163="Produto simples",$B163="Variação"),$AD163&lt;&gt;"",$U163&lt;&gt;"",$AD163&lt;=$U163),"Preço considerado não supera o custo",""),IF(AND(OR($B163="Produto simples",$B163="Variação"),OR($Q163&lt;=0,$R163&lt;=0,$S163&lt;=0,$T163&lt;=0)),"Peso ou dimensão ausente/inválida",""),IF(AND($B163="Variação",$F163=""),"Nome da variação obrigatório",""),IF(AND($B163="Variação",$N163="",$O163=""),"Informe cor ou tamanho",""),IF(AND($AA163&lt;&gt;"",$AB163&lt;&gt;"",$AB163&lt;$AA163),"Revisão anterior à criação",""),IF(OR($AB163="",IFERROR(TODAY()-$AB163&gt;Listas!$B$4,TRUE())),"Revisão pendente",""),IF(AND(ISNUMBER($AE163),$AE163&lt;Listas!$B$3),"Margem abaixo do limite",""),IF($AF163&lt;Listas!$B$5,"Cadastro abaixo da meta",""),IF(AND(OR($B163="Produto simples",$B163="Variação"),$Z163="Não definido"),"Canal de venda não definido","")))</f>
        <v/>
      </c>
    </row>
    <row r="164" customFormat="false" ht="21.75" hidden="false" customHeight="true" outlineLevel="0" collapsed="false">
      <c r="A164" s="17"/>
      <c r="B164" s="17"/>
      <c r="C164" s="17"/>
      <c r="D164" s="18"/>
      <c r="E164" s="18"/>
      <c r="F164" s="17"/>
      <c r="G164" s="17"/>
      <c r="H164" s="17"/>
      <c r="I164" s="17"/>
      <c r="J164" s="17"/>
      <c r="K164" s="19"/>
      <c r="L164" s="17"/>
      <c r="M164" s="18"/>
      <c r="N164" s="17"/>
      <c r="O164" s="17"/>
      <c r="P164" s="17"/>
      <c r="Q164" s="20"/>
      <c r="R164" s="20"/>
      <c r="S164" s="20"/>
      <c r="T164" s="20"/>
      <c r="U164" s="21"/>
      <c r="V164" s="21"/>
      <c r="W164" s="21"/>
      <c r="X164" s="22"/>
      <c r="Y164" s="23"/>
      <c r="Z164" s="23"/>
      <c r="AA164" s="24"/>
      <c r="AB164" s="24"/>
      <c r="AC164" s="23"/>
      <c r="AD164" s="25" t="str">
        <f aca="false">IF(COUNTA($A164:$AC164)=0,"",IF($B164="Produto pai","",IF(AND(ISNUMBER($W164),$W164&gt;0,ISNUMBER($V164),$W164&lt;$V164),$W164,IF(ISNUMBER($V164),$V164,""))))</f>
        <v/>
      </c>
      <c r="AE164" s="26" t="str">
        <f aca="false">IF(OR($AD164="",NOT(ISNUMBER($U164)),$AD164&lt;=0),"",($AD164-$U164)/$AD164)</f>
        <v/>
      </c>
      <c r="AF164" s="26" t="str">
        <f aca="false">IF(COUNTA($A164:$AC164)=0,"",(--($A164&lt;&gt;"")+--($B164&lt;&gt;"")+--($D164&lt;&gt;"")+--($E164&lt;&gt;"")+--($G164&lt;&gt;"")+--($H164&lt;&gt;"")+--($I164&lt;&gt;"")+--($J164&lt;&gt;"")+--($M164&lt;&gt;"")+--($Y164&lt;&gt;"")+--($AA164&lt;&gt;"")+--($AC164&lt;&gt;"")+IF(OR($B164="Produto simples",$B164="Variação"),--($Q164&gt;0)+--($R164&gt;0)+--($S164&gt;0)+--($T164&gt;0)+--($U164&gt;0)+--($V164&gt;0)+--($Z164&lt;&gt;""),0)+IF($B164="Variação",--($C164&lt;&gt;"")+--($F164&lt;&gt;"")+--(OR($N164&lt;&gt;"",$O164&lt;&gt;"")),0))/(12+IF(OR($B164="Produto simples",$B164="Variação"),7,0)+IF($B164="Variação",3,0)))</f>
        <v/>
      </c>
      <c r="AG164" s="27" t="str">
        <f aca="true">IF(COUNTA($A164:$AC164)=0,"",_xlfn.TEXTJOIN(" | ",TRUE(),IF($A164="","SKU obrigatório",""),IF(AND($A164&lt;&gt;"",COUNTIF($A$5:$A$204,$A164)&gt;1),"SKU duplicado",""),IF($D164="","Nome obrigatório",""),IF(AND($B164="Variação",$C164=""),"SKU pai obrigatório",""),IF(AND($B164="Variação",$C164&lt;&gt;"",COUNTIFS($A$5:$A$204,$C164,$B$5:$B$204,"Produto pai")=0),"SKU pai não encontrado como Produto pai",""),IF(AND($B164&lt;&gt;"Variação",$C164&lt;&gt;""),"SKU pai indevido",""),IF(AND($K164&lt;&gt;"",COUNTIF($K$5:$K$204,$K164)&gt;1),"EAN/GTIN duplicado",""),IF(AND($K164&lt;&gt;"",NOT(AND(OR(LEN($K164)=8,LEN($K164)=12,LEN($K164)=13,LEN($K164)=14),IFERROR(ISNUMBER(1*$K164),FALSE())))),"EAN/GTIN com formato inválido",""),IF(AND($H164&lt;&gt;"",$I164&lt;&gt;"",COUNTIFS(Listas!$M$5:$M$34,$H164,Listas!$N$5:$N$34,$I164)=0),"Categoria/subcategoria incompatíveis",""),IF(AND(OR($B164="Produto simples",$B164="Variação"),$W164&lt;&gt;"",$V164&lt;&gt;"",$W164&gt;=$V164),"Preço promocional deve ser menor",""),IF(AND(OR($B164="Produto simples",$B164="Variação"),$AD164&lt;&gt;"",$U164&lt;&gt;"",$AD164&lt;=$U164),"Preço considerado não supera o custo",""),IF(AND(OR($B164="Produto simples",$B164="Variação"),OR($Q164&lt;=0,$R164&lt;=0,$S164&lt;=0,$T164&lt;=0)),"Peso ou dimensão ausente/inválida",""),IF(AND($B164="Variação",$F164=""),"Nome da variação obrigatório",""),IF(AND($B164="Variação",$N164="",$O164=""),"Informe cor ou tamanho",""),IF(AND($AA164&lt;&gt;"",$AB164&lt;&gt;"",$AB164&lt;$AA164),"Revisão anterior à criação",""),IF(OR($AB164="",IFERROR(TODAY()-$AB164&gt;Listas!$B$4,TRUE())),"Revisão pendente",""),IF(AND(ISNUMBER($AE164),$AE164&lt;Listas!$B$3),"Margem abaixo do limite",""),IF($AF164&lt;Listas!$B$5,"Cadastro abaixo da meta",""),IF(AND(OR($B164="Produto simples",$B164="Variação"),$Z164="Não definido"),"Canal de venda não definido","")))</f>
        <v/>
      </c>
    </row>
    <row r="165" customFormat="false" ht="21.75" hidden="false" customHeight="true" outlineLevel="0" collapsed="false">
      <c r="A165" s="17"/>
      <c r="B165" s="17"/>
      <c r="C165" s="17"/>
      <c r="D165" s="18"/>
      <c r="E165" s="18"/>
      <c r="F165" s="17"/>
      <c r="G165" s="17"/>
      <c r="H165" s="17"/>
      <c r="I165" s="17"/>
      <c r="J165" s="17"/>
      <c r="K165" s="19"/>
      <c r="L165" s="17"/>
      <c r="M165" s="18"/>
      <c r="N165" s="17"/>
      <c r="O165" s="17"/>
      <c r="P165" s="17"/>
      <c r="Q165" s="20"/>
      <c r="R165" s="20"/>
      <c r="S165" s="20"/>
      <c r="T165" s="20"/>
      <c r="U165" s="21"/>
      <c r="V165" s="21"/>
      <c r="W165" s="21"/>
      <c r="X165" s="22"/>
      <c r="Y165" s="23"/>
      <c r="Z165" s="23"/>
      <c r="AA165" s="24"/>
      <c r="AB165" s="24"/>
      <c r="AC165" s="23"/>
      <c r="AD165" s="25" t="str">
        <f aca="false">IF(COUNTA($A165:$AC165)=0,"",IF($B165="Produto pai","",IF(AND(ISNUMBER($W165),$W165&gt;0,ISNUMBER($V165),$W165&lt;$V165),$W165,IF(ISNUMBER($V165),$V165,""))))</f>
        <v/>
      </c>
      <c r="AE165" s="26" t="str">
        <f aca="false">IF(OR($AD165="",NOT(ISNUMBER($U165)),$AD165&lt;=0),"",($AD165-$U165)/$AD165)</f>
        <v/>
      </c>
      <c r="AF165" s="26" t="str">
        <f aca="false">IF(COUNTA($A165:$AC165)=0,"",(--($A165&lt;&gt;"")+--($B165&lt;&gt;"")+--($D165&lt;&gt;"")+--($E165&lt;&gt;"")+--($G165&lt;&gt;"")+--($H165&lt;&gt;"")+--($I165&lt;&gt;"")+--($J165&lt;&gt;"")+--($M165&lt;&gt;"")+--($Y165&lt;&gt;"")+--($AA165&lt;&gt;"")+--($AC165&lt;&gt;"")+IF(OR($B165="Produto simples",$B165="Variação"),--($Q165&gt;0)+--($R165&gt;0)+--($S165&gt;0)+--($T165&gt;0)+--($U165&gt;0)+--($V165&gt;0)+--($Z165&lt;&gt;""),0)+IF($B165="Variação",--($C165&lt;&gt;"")+--($F165&lt;&gt;"")+--(OR($N165&lt;&gt;"",$O165&lt;&gt;"")),0))/(12+IF(OR($B165="Produto simples",$B165="Variação"),7,0)+IF($B165="Variação",3,0)))</f>
        <v/>
      </c>
      <c r="AG165" s="27" t="str">
        <f aca="true">IF(COUNTA($A165:$AC165)=0,"",_xlfn.TEXTJOIN(" | ",TRUE(),IF($A165="","SKU obrigatório",""),IF(AND($A165&lt;&gt;"",COUNTIF($A$5:$A$204,$A165)&gt;1),"SKU duplicado",""),IF($D165="","Nome obrigatório",""),IF(AND($B165="Variação",$C165=""),"SKU pai obrigatório",""),IF(AND($B165="Variação",$C165&lt;&gt;"",COUNTIFS($A$5:$A$204,$C165,$B$5:$B$204,"Produto pai")=0),"SKU pai não encontrado como Produto pai",""),IF(AND($B165&lt;&gt;"Variação",$C165&lt;&gt;""),"SKU pai indevido",""),IF(AND($K165&lt;&gt;"",COUNTIF($K$5:$K$204,$K165)&gt;1),"EAN/GTIN duplicado",""),IF(AND($K165&lt;&gt;"",NOT(AND(OR(LEN($K165)=8,LEN($K165)=12,LEN($K165)=13,LEN($K165)=14),IFERROR(ISNUMBER(1*$K165),FALSE())))),"EAN/GTIN com formato inválido",""),IF(AND($H165&lt;&gt;"",$I165&lt;&gt;"",COUNTIFS(Listas!$M$5:$M$34,$H165,Listas!$N$5:$N$34,$I165)=0),"Categoria/subcategoria incompatíveis",""),IF(AND(OR($B165="Produto simples",$B165="Variação"),$W165&lt;&gt;"",$V165&lt;&gt;"",$W165&gt;=$V165),"Preço promocional deve ser menor",""),IF(AND(OR($B165="Produto simples",$B165="Variação"),$AD165&lt;&gt;"",$U165&lt;&gt;"",$AD165&lt;=$U165),"Preço considerado não supera o custo",""),IF(AND(OR($B165="Produto simples",$B165="Variação"),OR($Q165&lt;=0,$R165&lt;=0,$S165&lt;=0,$T165&lt;=0)),"Peso ou dimensão ausente/inválida",""),IF(AND($B165="Variação",$F165=""),"Nome da variação obrigatório",""),IF(AND($B165="Variação",$N165="",$O165=""),"Informe cor ou tamanho",""),IF(AND($AA165&lt;&gt;"",$AB165&lt;&gt;"",$AB165&lt;$AA165),"Revisão anterior à criação",""),IF(OR($AB165="",IFERROR(TODAY()-$AB165&gt;Listas!$B$4,TRUE())),"Revisão pendente",""),IF(AND(ISNUMBER($AE165),$AE165&lt;Listas!$B$3),"Margem abaixo do limite",""),IF($AF165&lt;Listas!$B$5,"Cadastro abaixo da meta",""),IF(AND(OR($B165="Produto simples",$B165="Variação"),$Z165="Não definido"),"Canal de venda não definido","")))</f>
        <v/>
      </c>
    </row>
    <row r="166" customFormat="false" ht="21.75" hidden="false" customHeight="true" outlineLevel="0" collapsed="false">
      <c r="A166" s="17"/>
      <c r="B166" s="17"/>
      <c r="C166" s="17"/>
      <c r="D166" s="18"/>
      <c r="E166" s="18"/>
      <c r="F166" s="17"/>
      <c r="G166" s="17"/>
      <c r="H166" s="17"/>
      <c r="I166" s="17"/>
      <c r="J166" s="17"/>
      <c r="K166" s="19"/>
      <c r="L166" s="17"/>
      <c r="M166" s="18"/>
      <c r="N166" s="17"/>
      <c r="O166" s="17"/>
      <c r="P166" s="17"/>
      <c r="Q166" s="20"/>
      <c r="R166" s="20"/>
      <c r="S166" s="20"/>
      <c r="T166" s="20"/>
      <c r="U166" s="21"/>
      <c r="V166" s="21"/>
      <c r="W166" s="21"/>
      <c r="X166" s="22"/>
      <c r="Y166" s="23"/>
      <c r="Z166" s="23"/>
      <c r="AA166" s="24"/>
      <c r="AB166" s="24"/>
      <c r="AC166" s="23"/>
      <c r="AD166" s="25" t="str">
        <f aca="false">IF(COUNTA($A166:$AC166)=0,"",IF($B166="Produto pai","",IF(AND(ISNUMBER($W166),$W166&gt;0,ISNUMBER($V166),$W166&lt;$V166),$W166,IF(ISNUMBER($V166),$V166,""))))</f>
        <v/>
      </c>
      <c r="AE166" s="26" t="str">
        <f aca="false">IF(OR($AD166="",NOT(ISNUMBER($U166)),$AD166&lt;=0),"",($AD166-$U166)/$AD166)</f>
        <v/>
      </c>
      <c r="AF166" s="26" t="str">
        <f aca="false">IF(COUNTA($A166:$AC166)=0,"",(--($A166&lt;&gt;"")+--($B166&lt;&gt;"")+--($D166&lt;&gt;"")+--($E166&lt;&gt;"")+--($G166&lt;&gt;"")+--($H166&lt;&gt;"")+--($I166&lt;&gt;"")+--($J166&lt;&gt;"")+--($M166&lt;&gt;"")+--($Y166&lt;&gt;"")+--($AA166&lt;&gt;"")+--($AC166&lt;&gt;"")+IF(OR($B166="Produto simples",$B166="Variação"),--($Q166&gt;0)+--($R166&gt;0)+--($S166&gt;0)+--($T166&gt;0)+--($U166&gt;0)+--($V166&gt;0)+--($Z166&lt;&gt;""),0)+IF($B166="Variação",--($C166&lt;&gt;"")+--($F166&lt;&gt;"")+--(OR($N166&lt;&gt;"",$O166&lt;&gt;"")),0))/(12+IF(OR($B166="Produto simples",$B166="Variação"),7,0)+IF($B166="Variação",3,0)))</f>
        <v/>
      </c>
      <c r="AG166" s="27" t="str">
        <f aca="true">IF(COUNTA($A166:$AC166)=0,"",_xlfn.TEXTJOIN(" | ",TRUE(),IF($A166="","SKU obrigatório",""),IF(AND($A166&lt;&gt;"",COUNTIF($A$5:$A$204,$A166)&gt;1),"SKU duplicado",""),IF($D166="","Nome obrigatório",""),IF(AND($B166="Variação",$C166=""),"SKU pai obrigatório",""),IF(AND($B166="Variação",$C166&lt;&gt;"",COUNTIFS($A$5:$A$204,$C166,$B$5:$B$204,"Produto pai")=0),"SKU pai não encontrado como Produto pai",""),IF(AND($B166&lt;&gt;"Variação",$C166&lt;&gt;""),"SKU pai indevido",""),IF(AND($K166&lt;&gt;"",COUNTIF($K$5:$K$204,$K166)&gt;1),"EAN/GTIN duplicado",""),IF(AND($K166&lt;&gt;"",NOT(AND(OR(LEN($K166)=8,LEN($K166)=12,LEN($K166)=13,LEN($K166)=14),IFERROR(ISNUMBER(1*$K166),FALSE())))),"EAN/GTIN com formato inválido",""),IF(AND($H166&lt;&gt;"",$I166&lt;&gt;"",COUNTIFS(Listas!$M$5:$M$34,$H166,Listas!$N$5:$N$34,$I166)=0),"Categoria/subcategoria incompatíveis",""),IF(AND(OR($B166="Produto simples",$B166="Variação"),$W166&lt;&gt;"",$V166&lt;&gt;"",$W166&gt;=$V166),"Preço promocional deve ser menor",""),IF(AND(OR($B166="Produto simples",$B166="Variação"),$AD166&lt;&gt;"",$U166&lt;&gt;"",$AD166&lt;=$U166),"Preço considerado não supera o custo",""),IF(AND(OR($B166="Produto simples",$B166="Variação"),OR($Q166&lt;=0,$R166&lt;=0,$S166&lt;=0,$T166&lt;=0)),"Peso ou dimensão ausente/inválida",""),IF(AND($B166="Variação",$F166=""),"Nome da variação obrigatório",""),IF(AND($B166="Variação",$N166="",$O166=""),"Informe cor ou tamanho",""),IF(AND($AA166&lt;&gt;"",$AB166&lt;&gt;"",$AB166&lt;$AA166),"Revisão anterior à criação",""),IF(OR($AB166="",IFERROR(TODAY()-$AB166&gt;Listas!$B$4,TRUE())),"Revisão pendente",""),IF(AND(ISNUMBER($AE166),$AE166&lt;Listas!$B$3),"Margem abaixo do limite",""),IF($AF166&lt;Listas!$B$5,"Cadastro abaixo da meta",""),IF(AND(OR($B166="Produto simples",$B166="Variação"),$Z166="Não definido"),"Canal de venda não definido","")))</f>
        <v/>
      </c>
    </row>
    <row r="167" customFormat="false" ht="21.75" hidden="false" customHeight="true" outlineLevel="0" collapsed="false">
      <c r="A167" s="17"/>
      <c r="B167" s="17"/>
      <c r="C167" s="17"/>
      <c r="D167" s="18"/>
      <c r="E167" s="18"/>
      <c r="F167" s="17"/>
      <c r="G167" s="17"/>
      <c r="H167" s="17"/>
      <c r="I167" s="17"/>
      <c r="J167" s="17"/>
      <c r="K167" s="19"/>
      <c r="L167" s="17"/>
      <c r="M167" s="18"/>
      <c r="N167" s="17"/>
      <c r="O167" s="17"/>
      <c r="P167" s="17"/>
      <c r="Q167" s="20"/>
      <c r="R167" s="20"/>
      <c r="S167" s="20"/>
      <c r="T167" s="20"/>
      <c r="U167" s="21"/>
      <c r="V167" s="21"/>
      <c r="W167" s="21"/>
      <c r="X167" s="22"/>
      <c r="Y167" s="23"/>
      <c r="Z167" s="23"/>
      <c r="AA167" s="24"/>
      <c r="AB167" s="24"/>
      <c r="AC167" s="23"/>
      <c r="AD167" s="25" t="str">
        <f aca="false">IF(COUNTA($A167:$AC167)=0,"",IF($B167="Produto pai","",IF(AND(ISNUMBER($W167),$W167&gt;0,ISNUMBER($V167),$W167&lt;$V167),$W167,IF(ISNUMBER($V167),$V167,""))))</f>
        <v/>
      </c>
      <c r="AE167" s="26" t="str">
        <f aca="false">IF(OR($AD167="",NOT(ISNUMBER($U167)),$AD167&lt;=0),"",($AD167-$U167)/$AD167)</f>
        <v/>
      </c>
      <c r="AF167" s="26" t="str">
        <f aca="false">IF(COUNTA($A167:$AC167)=0,"",(--($A167&lt;&gt;"")+--($B167&lt;&gt;"")+--($D167&lt;&gt;"")+--($E167&lt;&gt;"")+--($G167&lt;&gt;"")+--($H167&lt;&gt;"")+--($I167&lt;&gt;"")+--($J167&lt;&gt;"")+--($M167&lt;&gt;"")+--($Y167&lt;&gt;"")+--($AA167&lt;&gt;"")+--($AC167&lt;&gt;"")+IF(OR($B167="Produto simples",$B167="Variação"),--($Q167&gt;0)+--($R167&gt;0)+--($S167&gt;0)+--($T167&gt;0)+--($U167&gt;0)+--($V167&gt;0)+--($Z167&lt;&gt;""),0)+IF($B167="Variação",--($C167&lt;&gt;"")+--($F167&lt;&gt;"")+--(OR($N167&lt;&gt;"",$O167&lt;&gt;"")),0))/(12+IF(OR($B167="Produto simples",$B167="Variação"),7,0)+IF($B167="Variação",3,0)))</f>
        <v/>
      </c>
      <c r="AG167" s="27" t="str">
        <f aca="true">IF(COUNTA($A167:$AC167)=0,"",_xlfn.TEXTJOIN(" | ",TRUE(),IF($A167="","SKU obrigatório",""),IF(AND($A167&lt;&gt;"",COUNTIF($A$5:$A$204,$A167)&gt;1),"SKU duplicado",""),IF($D167="","Nome obrigatório",""),IF(AND($B167="Variação",$C167=""),"SKU pai obrigatório",""),IF(AND($B167="Variação",$C167&lt;&gt;"",COUNTIFS($A$5:$A$204,$C167,$B$5:$B$204,"Produto pai")=0),"SKU pai não encontrado como Produto pai",""),IF(AND($B167&lt;&gt;"Variação",$C167&lt;&gt;""),"SKU pai indevido",""),IF(AND($K167&lt;&gt;"",COUNTIF($K$5:$K$204,$K167)&gt;1),"EAN/GTIN duplicado",""),IF(AND($K167&lt;&gt;"",NOT(AND(OR(LEN($K167)=8,LEN($K167)=12,LEN($K167)=13,LEN($K167)=14),IFERROR(ISNUMBER(1*$K167),FALSE())))),"EAN/GTIN com formato inválido",""),IF(AND($H167&lt;&gt;"",$I167&lt;&gt;"",COUNTIFS(Listas!$M$5:$M$34,$H167,Listas!$N$5:$N$34,$I167)=0),"Categoria/subcategoria incompatíveis",""),IF(AND(OR($B167="Produto simples",$B167="Variação"),$W167&lt;&gt;"",$V167&lt;&gt;"",$W167&gt;=$V167),"Preço promocional deve ser menor",""),IF(AND(OR($B167="Produto simples",$B167="Variação"),$AD167&lt;&gt;"",$U167&lt;&gt;"",$AD167&lt;=$U167),"Preço considerado não supera o custo",""),IF(AND(OR($B167="Produto simples",$B167="Variação"),OR($Q167&lt;=0,$R167&lt;=0,$S167&lt;=0,$T167&lt;=0)),"Peso ou dimensão ausente/inválida",""),IF(AND($B167="Variação",$F167=""),"Nome da variação obrigatório",""),IF(AND($B167="Variação",$N167="",$O167=""),"Informe cor ou tamanho",""),IF(AND($AA167&lt;&gt;"",$AB167&lt;&gt;"",$AB167&lt;$AA167),"Revisão anterior à criação",""),IF(OR($AB167="",IFERROR(TODAY()-$AB167&gt;Listas!$B$4,TRUE())),"Revisão pendente",""),IF(AND(ISNUMBER($AE167),$AE167&lt;Listas!$B$3),"Margem abaixo do limite",""),IF($AF167&lt;Listas!$B$5,"Cadastro abaixo da meta",""),IF(AND(OR($B167="Produto simples",$B167="Variação"),$Z167="Não definido"),"Canal de venda não definido","")))</f>
        <v/>
      </c>
    </row>
    <row r="168" customFormat="false" ht="21.75" hidden="false" customHeight="true" outlineLevel="0" collapsed="false">
      <c r="A168" s="17"/>
      <c r="B168" s="17"/>
      <c r="C168" s="17"/>
      <c r="D168" s="18"/>
      <c r="E168" s="18"/>
      <c r="F168" s="17"/>
      <c r="G168" s="17"/>
      <c r="H168" s="17"/>
      <c r="I168" s="17"/>
      <c r="J168" s="17"/>
      <c r="K168" s="19"/>
      <c r="L168" s="17"/>
      <c r="M168" s="18"/>
      <c r="N168" s="17"/>
      <c r="O168" s="17"/>
      <c r="P168" s="17"/>
      <c r="Q168" s="20"/>
      <c r="R168" s="20"/>
      <c r="S168" s="20"/>
      <c r="T168" s="20"/>
      <c r="U168" s="21"/>
      <c r="V168" s="21"/>
      <c r="W168" s="21"/>
      <c r="X168" s="22"/>
      <c r="Y168" s="23"/>
      <c r="Z168" s="23"/>
      <c r="AA168" s="24"/>
      <c r="AB168" s="24"/>
      <c r="AC168" s="23"/>
      <c r="AD168" s="25" t="str">
        <f aca="false">IF(COUNTA($A168:$AC168)=0,"",IF($B168="Produto pai","",IF(AND(ISNUMBER($W168),$W168&gt;0,ISNUMBER($V168),$W168&lt;$V168),$W168,IF(ISNUMBER($V168),$V168,""))))</f>
        <v/>
      </c>
      <c r="AE168" s="26" t="str">
        <f aca="false">IF(OR($AD168="",NOT(ISNUMBER($U168)),$AD168&lt;=0),"",($AD168-$U168)/$AD168)</f>
        <v/>
      </c>
      <c r="AF168" s="26" t="str">
        <f aca="false">IF(COUNTA($A168:$AC168)=0,"",(--($A168&lt;&gt;"")+--($B168&lt;&gt;"")+--($D168&lt;&gt;"")+--($E168&lt;&gt;"")+--($G168&lt;&gt;"")+--($H168&lt;&gt;"")+--($I168&lt;&gt;"")+--($J168&lt;&gt;"")+--($M168&lt;&gt;"")+--($Y168&lt;&gt;"")+--($AA168&lt;&gt;"")+--($AC168&lt;&gt;"")+IF(OR($B168="Produto simples",$B168="Variação"),--($Q168&gt;0)+--($R168&gt;0)+--($S168&gt;0)+--($T168&gt;0)+--($U168&gt;0)+--($V168&gt;0)+--($Z168&lt;&gt;""),0)+IF($B168="Variação",--($C168&lt;&gt;"")+--($F168&lt;&gt;"")+--(OR($N168&lt;&gt;"",$O168&lt;&gt;"")),0))/(12+IF(OR($B168="Produto simples",$B168="Variação"),7,0)+IF($B168="Variação",3,0)))</f>
        <v/>
      </c>
      <c r="AG168" s="27" t="str">
        <f aca="true">IF(COUNTA($A168:$AC168)=0,"",_xlfn.TEXTJOIN(" | ",TRUE(),IF($A168="","SKU obrigatório",""),IF(AND($A168&lt;&gt;"",COUNTIF($A$5:$A$204,$A168)&gt;1),"SKU duplicado",""),IF($D168="","Nome obrigatório",""),IF(AND($B168="Variação",$C168=""),"SKU pai obrigatório",""),IF(AND($B168="Variação",$C168&lt;&gt;"",COUNTIFS($A$5:$A$204,$C168,$B$5:$B$204,"Produto pai")=0),"SKU pai não encontrado como Produto pai",""),IF(AND($B168&lt;&gt;"Variação",$C168&lt;&gt;""),"SKU pai indevido",""),IF(AND($K168&lt;&gt;"",COUNTIF($K$5:$K$204,$K168)&gt;1),"EAN/GTIN duplicado",""),IF(AND($K168&lt;&gt;"",NOT(AND(OR(LEN($K168)=8,LEN($K168)=12,LEN($K168)=13,LEN($K168)=14),IFERROR(ISNUMBER(1*$K168),FALSE())))),"EAN/GTIN com formato inválido",""),IF(AND($H168&lt;&gt;"",$I168&lt;&gt;"",COUNTIFS(Listas!$M$5:$M$34,$H168,Listas!$N$5:$N$34,$I168)=0),"Categoria/subcategoria incompatíveis",""),IF(AND(OR($B168="Produto simples",$B168="Variação"),$W168&lt;&gt;"",$V168&lt;&gt;"",$W168&gt;=$V168),"Preço promocional deve ser menor",""),IF(AND(OR($B168="Produto simples",$B168="Variação"),$AD168&lt;&gt;"",$U168&lt;&gt;"",$AD168&lt;=$U168),"Preço considerado não supera o custo",""),IF(AND(OR($B168="Produto simples",$B168="Variação"),OR($Q168&lt;=0,$R168&lt;=0,$S168&lt;=0,$T168&lt;=0)),"Peso ou dimensão ausente/inválida",""),IF(AND($B168="Variação",$F168=""),"Nome da variação obrigatório",""),IF(AND($B168="Variação",$N168="",$O168=""),"Informe cor ou tamanho",""),IF(AND($AA168&lt;&gt;"",$AB168&lt;&gt;"",$AB168&lt;$AA168),"Revisão anterior à criação",""),IF(OR($AB168="",IFERROR(TODAY()-$AB168&gt;Listas!$B$4,TRUE())),"Revisão pendente",""),IF(AND(ISNUMBER($AE168),$AE168&lt;Listas!$B$3),"Margem abaixo do limite",""),IF($AF168&lt;Listas!$B$5,"Cadastro abaixo da meta",""),IF(AND(OR($B168="Produto simples",$B168="Variação"),$Z168="Não definido"),"Canal de venda não definido","")))</f>
        <v/>
      </c>
    </row>
    <row r="169" customFormat="false" ht="21.75" hidden="false" customHeight="true" outlineLevel="0" collapsed="false">
      <c r="A169" s="17"/>
      <c r="B169" s="17"/>
      <c r="C169" s="17"/>
      <c r="D169" s="18"/>
      <c r="E169" s="18"/>
      <c r="F169" s="17"/>
      <c r="G169" s="17"/>
      <c r="H169" s="17"/>
      <c r="I169" s="17"/>
      <c r="J169" s="17"/>
      <c r="K169" s="19"/>
      <c r="L169" s="17"/>
      <c r="M169" s="18"/>
      <c r="N169" s="17"/>
      <c r="O169" s="17"/>
      <c r="P169" s="17"/>
      <c r="Q169" s="20"/>
      <c r="R169" s="20"/>
      <c r="S169" s="20"/>
      <c r="T169" s="20"/>
      <c r="U169" s="21"/>
      <c r="V169" s="21"/>
      <c r="W169" s="21"/>
      <c r="X169" s="22"/>
      <c r="Y169" s="23"/>
      <c r="Z169" s="23"/>
      <c r="AA169" s="24"/>
      <c r="AB169" s="24"/>
      <c r="AC169" s="23"/>
      <c r="AD169" s="25" t="str">
        <f aca="false">IF(COUNTA($A169:$AC169)=0,"",IF($B169="Produto pai","",IF(AND(ISNUMBER($W169),$W169&gt;0,ISNUMBER($V169),$W169&lt;$V169),$W169,IF(ISNUMBER($V169),$V169,""))))</f>
        <v/>
      </c>
      <c r="AE169" s="26" t="str">
        <f aca="false">IF(OR($AD169="",NOT(ISNUMBER($U169)),$AD169&lt;=0),"",($AD169-$U169)/$AD169)</f>
        <v/>
      </c>
      <c r="AF169" s="26" t="str">
        <f aca="false">IF(COUNTA($A169:$AC169)=0,"",(--($A169&lt;&gt;"")+--($B169&lt;&gt;"")+--($D169&lt;&gt;"")+--($E169&lt;&gt;"")+--($G169&lt;&gt;"")+--($H169&lt;&gt;"")+--($I169&lt;&gt;"")+--($J169&lt;&gt;"")+--($M169&lt;&gt;"")+--($Y169&lt;&gt;"")+--($AA169&lt;&gt;"")+--($AC169&lt;&gt;"")+IF(OR($B169="Produto simples",$B169="Variação"),--($Q169&gt;0)+--($R169&gt;0)+--($S169&gt;0)+--($T169&gt;0)+--($U169&gt;0)+--($V169&gt;0)+--($Z169&lt;&gt;""),0)+IF($B169="Variação",--($C169&lt;&gt;"")+--($F169&lt;&gt;"")+--(OR($N169&lt;&gt;"",$O169&lt;&gt;"")),0))/(12+IF(OR($B169="Produto simples",$B169="Variação"),7,0)+IF($B169="Variação",3,0)))</f>
        <v/>
      </c>
      <c r="AG169" s="27" t="str">
        <f aca="true">IF(COUNTA($A169:$AC169)=0,"",_xlfn.TEXTJOIN(" | ",TRUE(),IF($A169="","SKU obrigatório",""),IF(AND($A169&lt;&gt;"",COUNTIF($A$5:$A$204,$A169)&gt;1),"SKU duplicado",""),IF($D169="","Nome obrigatório",""),IF(AND($B169="Variação",$C169=""),"SKU pai obrigatório",""),IF(AND($B169="Variação",$C169&lt;&gt;"",COUNTIFS($A$5:$A$204,$C169,$B$5:$B$204,"Produto pai")=0),"SKU pai não encontrado como Produto pai",""),IF(AND($B169&lt;&gt;"Variação",$C169&lt;&gt;""),"SKU pai indevido",""),IF(AND($K169&lt;&gt;"",COUNTIF($K$5:$K$204,$K169)&gt;1),"EAN/GTIN duplicado",""),IF(AND($K169&lt;&gt;"",NOT(AND(OR(LEN($K169)=8,LEN($K169)=12,LEN($K169)=13,LEN($K169)=14),IFERROR(ISNUMBER(1*$K169),FALSE())))),"EAN/GTIN com formato inválido",""),IF(AND($H169&lt;&gt;"",$I169&lt;&gt;"",COUNTIFS(Listas!$M$5:$M$34,$H169,Listas!$N$5:$N$34,$I169)=0),"Categoria/subcategoria incompatíveis",""),IF(AND(OR($B169="Produto simples",$B169="Variação"),$W169&lt;&gt;"",$V169&lt;&gt;"",$W169&gt;=$V169),"Preço promocional deve ser menor",""),IF(AND(OR($B169="Produto simples",$B169="Variação"),$AD169&lt;&gt;"",$U169&lt;&gt;"",$AD169&lt;=$U169),"Preço considerado não supera o custo",""),IF(AND(OR($B169="Produto simples",$B169="Variação"),OR($Q169&lt;=0,$R169&lt;=0,$S169&lt;=0,$T169&lt;=0)),"Peso ou dimensão ausente/inválida",""),IF(AND($B169="Variação",$F169=""),"Nome da variação obrigatório",""),IF(AND($B169="Variação",$N169="",$O169=""),"Informe cor ou tamanho",""),IF(AND($AA169&lt;&gt;"",$AB169&lt;&gt;"",$AB169&lt;$AA169),"Revisão anterior à criação",""),IF(OR($AB169="",IFERROR(TODAY()-$AB169&gt;Listas!$B$4,TRUE())),"Revisão pendente",""),IF(AND(ISNUMBER($AE169),$AE169&lt;Listas!$B$3),"Margem abaixo do limite",""),IF($AF169&lt;Listas!$B$5,"Cadastro abaixo da meta",""),IF(AND(OR($B169="Produto simples",$B169="Variação"),$Z169="Não definido"),"Canal de venda não definido","")))</f>
        <v/>
      </c>
    </row>
    <row r="170" customFormat="false" ht="21.75" hidden="false" customHeight="true" outlineLevel="0" collapsed="false">
      <c r="A170" s="17"/>
      <c r="B170" s="17"/>
      <c r="C170" s="17"/>
      <c r="D170" s="18"/>
      <c r="E170" s="18"/>
      <c r="F170" s="17"/>
      <c r="G170" s="17"/>
      <c r="H170" s="17"/>
      <c r="I170" s="17"/>
      <c r="J170" s="17"/>
      <c r="K170" s="19"/>
      <c r="L170" s="17"/>
      <c r="M170" s="18"/>
      <c r="N170" s="17"/>
      <c r="O170" s="17"/>
      <c r="P170" s="17"/>
      <c r="Q170" s="20"/>
      <c r="R170" s="20"/>
      <c r="S170" s="20"/>
      <c r="T170" s="20"/>
      <c r="U170" s="21"/>
      <c r="V170" s="21"/>
      <c r="W170" s="21"/>
      <c r="X170" s="22"/>
      <c r="Y170" s="23"/>
      <c r="Z170" s="23"/>
      <c r="AA170" s="24"/>
      <c r="AB170" s="24"/>
      <c r="AC170" s="23"/>
      <c r="AD170" s="25" t="str">
        <f aca="false">IF(COUNTA($A170:$AC170)=0,"",IF($B170="Produto pai","",IF(AND(ISNUMBER($W170),$W170&gt;0,ISNUMBER($V170),$W170&lt;$V170),$W170,IF(ISNUMBER($V170),$V170,""))))</f>
        <v/>
      </c>
      <c r="AE170" s="26" t="str">
        <f aca="false">IF(OR($AD170="",NOT(ISNUMBER($U170)),$AD170&lt;=0),"",($AD170-$U170)/$AD170)</f>
        <v/>
      </c>
      <c r="AF170" s="26" t="str">
        <f aca="false">IF(COUNTA($A170:$AC170)=0,"",(--($A170&lt;&gt;"")+--($B170&lt;&gt;"")+--($D170&lt;&gt;"")+--($E170&lt;&gt;"")+--($G170&lt;&gt;"")+--($H170&lt;&gt;"")+--($I170&lt;&gt;"")+--($J170&lt;&gt;"")+--($M170&lt;&gt;"")+--($Y170&lt;&gt;"")+--($AA170&lt;&gt;"")+--($AC170&lt;&gt;"")+IF(OR($B170="Produto simples",$B170="Variação"),--($Q170&gt;0)+--($R170&gt;0)+--($S170&gt;0)+--($T170&gt;0)+--($U170&gt;0)+--($V170&gt;0)+--($Z170&lt;&gt;""),0)+IF($B170="Variação",--($C170&lt;&gt;"")+--($F170&lt;&gt;"")+--(OR($N170&lt;&gt;"",$O170&lt;&gt;"")),0))/(12+IF(OR($B170="Produto simples",$B170="Variação"),7,0)+IF($B170="Variação",3,0)))</f>
        <v/>
      </c>
      <c r="AG170" s="27" t="str">
        <f aca="true">IF(COUNTA($A170:$AC170)=0,"",_xlfn.TEXTJOIN(" | ",TRUE(),IF($A170="","SKU obrigatório",""),IF(AND($A170&lt;&gt;"",COUNTIF($A$5:$A$204,$A170)&gt;1),"SKU duplicado",""),IF($D170="","Nome obrigatório",""),IF(AND($B170="Variação",$C170=""),"SKU pai obrigatório",""),IF(AND($B170="Variação",$C170&lt;&gt;"",COUNTIFS($A$5:$A$204,$C170,$B$5:$B$204,"Produto pai")=0),"SKU pai não encontrado como Produto pai",""),IF(AND($B170&lt;&gt;"Variação",$C170&lt;&gt;""),"SKU pai indevido",""),IF(AND($K170&lt;&gt;"",COUNTIF($K$5:$K$204,$K170)&gt;1),"EAN/GTIN duplicado",""),IF(AND($K170&lt;&gt;"",NOT(AND(OR(LEN($K170)=8,LEN($K170)=12,LEN($K170)=13,LEN($K170)=14),IFERROR(ISNUMBER(1*$K170),FALSE())))),"EAN/GTIN com formato inválido",""),IF(AND($H170&lt;&gt;"",$I170&lt;&gt;"",COUNTIFS(Listas!$M$5:$M$34,$H170,Listas!$N$5:$N$34,$I170)=0),"Categoria/subcategoria incompatíveis",""),IF(AND(OR($B170="Produto simples",$B170="Variação"),$W170&lt;&gt;"",$V170&lt;&gt;"",$W170&gt;=$V170),"Preço promocional deve ser menor",""),IF(AND(OR($B170="Produto simples",$B170="Variação"),$AD170&lt;&gt;"",$U170&lt;&gt;"",$AD170&lt;=$U170),"Preço considerado não supera o custo",""),IF(AND(OR($B170="Produto simples",$B170="Variação"),OR($Q170&lt;=0,$R170&lt;=0,$S170&lt;=0,$T170&lt;=0)),"Peso ou dimensão ausente/inválida",""),IF(AND($B170="Variação",$F170=""),"Nome da variação obrigatório",""),IF(AND($B170="Variação",$N170="",$O170=""),"Informe cor ou tamanho",""),IF(AND($AA170&lt;&gt;"",$AB170&lt;&gt;"",$AB170&lt;$AA170),"Revisão anterior à criação",""),IF(OR($AB170="",IFERROR(TODAY()-$AB170&gt;Listas!$B$4,TRUE())),"Revisão pendente",""),IF(AND(ISNUMBER($AE170),$AE170&lt;Listas!$B$3),"Margem abaixo do limite",""),IF($AF170&lt;Listas!$B$5,"Cadastro abaixo da meta",""),IF(AND(OR($B170="Produto simples",$B170="Variação"),$Z170="Não definido"),"Canal de venda não definido","")))</f>
        <v/>
      </c>
    </row>
    <row r="171" customFormat="false" ht="21.75" hidden="false" customHeight="true" outlineLevel="0" collapsed="false">
      <c r="A171" s="17"/>
      <c r="B171" s="17"/>
      <c r="C171" s="17"/>
      <c r="D171" s="18"/>
      <c r="E171" s="18"/>
      <c r="F171" s="17"/>
      <c r="G171" s="17"/>
      <c r="H171" s="17"/>
      <c r="I171" s="17"/>
      <c r="J171" s="17"/>
      <c r="K171" s="19"/>
      <c r="L171" s="17"/>
      <c r="M171" s="18"/>
      <c r="N171" s="17"/>
      <c r="O171" s="17"/>
      <c r="P171" s="17"/>
      <c r="Q171" s="20"/>
      <c r="R171" s="20"/>
      <c r="S171" s="20"/>
      <c r="T171" s="20"/>
      <c r="U171" s="21"/>
      <c r="V171" s="21"/>
      <c r="W171" s="21"/>
      <c r="X171" s="22"/>
      <c r="Y171" s="23"/>
      <c r="Z171" s="23"/>
      <c r="AA171" s="24"/>
      <c r="AB171" s="24"/>
      <c r="AC171" s="23"/>
      <c r="AD171" s="25" t="str">
        <f aca="false">IF(COUNTA($A171:$AC171)=0,"",IF($B171="Produto pai","",IF(AND(ISNUMBER($W171),$W171&gt;0,ISNUMBER($V171),$W171&lt;$V171),$W171,IF(ISNUMBER($V171),$V171,""))))</f>
        <v/>
      </c>
      <c r="AE171" s="26" t="str">
        <f aca="false">IF(OR($AD171="",NOT(ISNUMBER($U171)),$AD171&lt;=0),"",($AD171-$U171)/$AD171)</f>
        <v/>
      </c>
      <c r="AF171" s="26" t="str">
        <f aca="false">IF(COUNTA($A171:$AC171)=0,"",(--($A171&lt;&gt;"")+--($B171&lt;&gt;"")+--($D171&lt;&gt;"")+--($E171&lt;&gt;"")+--($G171&lt;&gt;"")+--($H171&lt;&gt;"")+--($I171&lt;&gt;"")+--($J171&lt;&gt;"")+--($M171&lt;&gt;"")+--($Y171&lt;&gt;"")+--($AA171&lt;&gt;"")+--($AC171&lt;&gt;"")+IF(OR($B171="Produto simples",$B171="Variação"),--($Q171&gt;0)+--($R171&gt;0)+--($S171&gt;0)+--($T171&gt;0)+--($U171&gt;0)+--($V171&gt;0)+--($Z171&lt;&gt;""),0)+IF($B171="Variação",--($C171&lt;&gt;"")+--($F171&lt;&gt;"")+--(OR($N171&lt;&gt;"",$O171&lt;&gt;"")),0))/(12+IF(OR($B171="Produto simples",$B171="Variação"),7,0)+IF($B171="Variação",3,0)))</f>
        <v/>
      </c>
      <c r="AG171" s="27" t="str">
        <f aca="true">IF(COUNTA($A171:$AC171)=0,"",_xlfn.TEXTJOIN(" | ",TRUE(),IF($A171="","SKU obrigatório",""),IF(AND($A171&lt;&gt;"",COUNTIF($A$5:$A$204,$A171)&gt;1),"SKU duplicado",""),IF($D171="","Nome obrigatório",""),IF(AND($B171="Variação",$C171=""),"SKU pai obrigatório",""),IF(AND($B171="Variação",$C171&lt;&gt;"",COUNTIFS($A$5:$A$204,$C171,$B$5:$B$204,"Produto pai")=0),"SKU pai não encontrado como Produto pai",""),IF(AND($B171&lt;&gt;"Variação",$C171&lt;&gt;""),"SKU pai indevido",""),IF(AND($K171&lt;&gt;"",COUNTIF($K$5:$K$204,$K171)&gt;1),"EAN/GTIN duplicado",""),IF(AND($K171&lt;&gt;"",NOT(AND(OR(LEN($K171)=8,LEN($K171)=12,LEN($K171)=13,LEN($K171)=14),IFERROR(ISNUMBER(1*$K171),FALSE())))),"EAN/GTIN com formato inválido",""),IF(AND($H171&lt;&gt;"",$I171&lt;&gt;"",COUNTIFS(Listas!$M$5:$M$34,$H171,Listas!$N$5:$N$34,$I171)=0),"Categoria/subcategoria incompatíveis",""),IF(AND(OR($B171="Produto simples",$B171="Variação"),$W171&lt;&gt;"",$V171&lt;&gt;"",$W171&gt;=$V171),"Preço promocional deve ser menor",""),IF(AND(OR($B171="Produto simples",$B171="Variação"),$AD171&lt;&gt;"",$U171&lt;&gt;"",$AD171&lt;=$U171),"Preço considerado não supera o custo",""),IF(AND(OR($B171="Produto simples",$B171="Variação"),OR($Q171&lt;=0,$R171&lt;=0,$S171&lt;=0,$T171&lt;=0)),"Peso ou dimensão ausente/inválida",""),IF(AND($B171="Variação",$F171=""),"Nome da variação obrigatório",""),IF(AND($B171="Variação",$N171="",$O171=""),"Informe cor ou tamanho",""),IF(AND($AA171&lt;&gt;"",$AB171&lt;&gt;"",$AB171&lt;$AA171),"Revisão anterior à criação",""),IF(OR($AB171="",IFERROR(TODAY()-$AB171&gt;Listas!$B$4,TRUE())),"Revisão pendente",""),IF(AND(ISNUMBER($AE171),$AE171&lt;Listas!$B$3),"Margem abaixo do limite",""),IF($AF171&lt;Listas!$B$5,"Cadastro abaixo da meta",""),IF(AND(OR($B171="Produto simples",$B171="Variação"),$Z171="Não definido"),"Canal de venda não definido","")))</f>
        <v/>
      </c>
    </row>
    <row r="172" customFormat="false" ht="21.75" hidden="false" customHeight="true" outlineLevel="0" collapsed="false">
      <c r="A172" s="17"/>
      <c r="B172" s="17"/>
      <c r="C172" s="17"/>
      <c r="D172" s="18"/>
      <c r="E172" s="18"/>
      <c r="F172" s="17"/>
      <c r="G172" s="17"/>
      <c r="H172" s="17"/>
      <c r="I172" s="17"/>
      <c r="J172" s="17"/>
      <c r="K172" s="19"/>
      <c r="L172" s="17"/>
      <c r="M172" s="18"/>
      <c r="N172" s="17"/>
      <c r="O172" s="17"/>
      <c r="P172" s="17"/>
      <c r="Q172" s="20"/>
      <c r="R172" s="20"/>
      <c r="S172" s="20"/>
      <c r="T172" s="20"/>
      <c r="U172" s="21"/>
      <c r="V172" s="21"/>
      <c r="W172" s="21"/>
      <c r="X172" s="22"/>
      <c r="Y172" s="23"/>
      <c r="Z172" s="23"/>
      <c r="AA172" s="24"/>
      <c r="AB172" s="24"/>
      <c r="AC172" s="23"/>
      <c r="AD172" s="25" t="str">
        <f aca="false">IF(COUNTA($A172:$AC172)=0,"",IF($B172="Produto pai","",IF(AND(ISNUMBER($W172),$W172&gt;0,ISNUMBER($V172),$W172&lt;$V172),$W172,IF(ISNUMBER($V172),$V172,""))))</f>
        <v/>
      </c>
      <c r="AE172" s="26" t="str">
        <f aca="false">IF(OR($AD172="",NOT(ISNUMBER($U172)),$AD172&lt;=0),"",($AD172-$U172)/$AD172)</f>
        <v/>
      </c>
      <c r="AF172" s="26" t="str">
        <f aca="false">IF(COUNTA($A172:$AC172)=0,"",(--($A172&lt;&gt;"")+--($B172&lt;&gt;"")+--($D172&lt;&gt;"")+--($E172&lt;&gt;"")+--($G172&lt;&gt;"")+--($H172&lt;&gt;"")+--($I172&lt;&gt;"")+--($J172&lt;&gt;"")+--($M172&lt;&gt;"")+--($Y172&lt;&gt;"")+--($AA172&lt;&gt;"")+--($AC172&lt;&gt;"")+IF(OR($B172="Produto simples",$B172="Variação"),--($Q172&gt;0)+--($R172&gt;0)+--($S172&gt;0)+--($T172&gt;0)+--($U172&gt;0)+--($V172&gt;0)+--($Z172&lt;&gt;""),0)+IF($B172="Variação",--($C172&lt;&gt;"")+--($F172&lt;&gt;"")+--(OR($N172&lt;&gt;"",$O172&lt;&gt;"")),0))/(12+IF(OR($B172="Produto simples",$B172="Variação"),7,0)+IF($B172="Variação",3,0)))</f>
        <v/>
      </c>
      <c r="AG172" s="27" t="str">
        <f aca="true">IF(COUNTA($A172:$AC172)=0,"",_xlfn.TEXTJOIN(" | ",TRUE(),IF($A172="","SKU obrigatório",""),IF(AND($A172&lt;&gt;"",COUNTIF($A$5:$A$204,$A172)&gt;1),"SKU duplicado",""),IF($D172="","Nome obrigatório",""),IF(AND($B172="Variação",$C172=""),"SKU pai obrigatório",""),IF(AND($B172="Variação",$C172&lt;&gt;"",COUNTIFS($A$5:$A$204,$C172,$B$5:$B$204,"Produto pai")=0),"SKU pai não encontrado como Produto pai",""),IF(AND($B172&lt;&gt;"Variação",$C172&lt;&gt;""),"SKU pai indevido",""),IF(AND($K172&lt;&gt;"",COUNTIF($K$5:$K$204,$K172)&gt;1),"EAN/GTIN duplicado",""),IF(AND($K172&lt;&gt;"",NOT(AND(OR(LEN($K172)=8,LEN($K172)=12,LEN($K172)=13,LEN($K172)=14),IFERROR(ISNUMBER(1*$K172),FALSE())))),"EAN/GTIN com formato inválido",""),IF(AND($H172&lt;&gt;"",$I172&lt;&gt;"",COUNTIFS(Listas!$M$5:$M$34,$H172,Listas!$N$5:$N$34,$I172)=0),"Categoria/subcategoria incompatíveis",""),IF(AND(OR($B172="Produto simples",$B172="Variação"),$W172&lt;&gt;"",$V172&lt;&gt;"",$W172&gt;=$V172),"Preço promocional deve ser menor",""),IF(AND(OR($B172="Produto simples",$B172="Variação"),$AD172&lt;&gt;"",$U172&lt;&gt;"",$AD172&lt;=$U172),"Preço considerado não supera o custo",""),IF(AND(OR($B172="Produto simples",$B172="Variação"),OR($Q172&lt;=0,$R172&lt;=0,$S172&lt;=0,$T172&lt;=0)),"Peso ou dimensão ausente/inválida",""),IF(AND($B172="Variação",$F172=""),"Nome da variação obrigatório",""),IF(AND($B172="Variação",$N172="",$O172=""),"Informe cor ou tamanho",""),IF(AND($AA172&lt;&gt;"",$AB172&lt;&gt;"",$AB172&lt;$AA172),"Revisão anterior à criação",""),IF(OR($AB172="",IFERROR(TODAY()-$AB172&gt;Listas!$B$4,TRUE())),"Revisão pendente",""),IF(AND(ISNUMBER($AE172),$AE172&lt;Listas!$B$3),"Margem abaixo do limite",""),IF($AF172&lt;Listas!$B$5,"Cadastro abaixo da meta",""),IF(AND(OR($B172="Produto simples",$B172="Variação"),$Z172="Não definido"),"Canal de venda não definido","")))</f>
        <v/>
      </c>
    </row>
    <row r="173" customFormat="false" ht="21.75" hidden="false" customHeight="true" outlineLevel="0" collapsed="false">
      <c r="A173" s="17"/>
      <c r="B173" s="17"/>
      <c r="C173" s="17"/>
      <c r="D173" s="18"/>
      <c r="E173" s="18"/>
      <c r="F173" s="17"/>
      <c r="G173" s="17"/>
      <c r="H173" s="17"/>
      <c r="I173" s="17"/>
      <c r="J173" s="17"/>
      <c r="K173" s="19"/>
      <c r="L173" s="17"/>
      <c r="M173" s="18"/>
      <c r="N173" s="17"/>
      <c r="O173" s="17"/>
      <c r="P173" s="17"/>
      <c r="Q173" s="20"/>
      <c r="R173" s="20"/>
      <c r="S173" s="20"/>
      <c r="T173" s="20"/>
      <c r="U173" s="21"/>
      <c r="V173" s="21"/>
      <c r="W173" s="21"/>
      <c r="X173" s="22"/>
      <c r="Y173" s="23"/>
      <c r="Z173" s="23"/>
      <c r="AA173" s="24"/>
      <c r="AB173" s="24"/>
      <c r="AC173" s="23"/>
      <c r="AD173" s="25" t="str">
        <f aca="false">IF(COUNTA($A173:$AC173)=0,"",IF($B173="Produto pai","",IF(AND(ISNUMBER($W173),$W173&gt;0,ISNUMBER($V173),$W173&lt;$V173),$W173,IF(ISNUMBER($V173),$V173,""))))</f>
        <v/>
      </c>
      <c r="AE173" s="26" t="str">
        <f aca="false">IF(OR($AD173="",NOT(ISNUMBER($U173)),$AD173&lt;=0),"",($AD173-$U173)/$AD173)</f>
        <v/>
      </c>
      <c r="AF173" s="26" t="str">
        <f aca="false">IF(COUNTA($A173:$AC173)=0,"",(--($A173&lt;&gt;"")+--($B173&lt;&gt;"")+--($D173&lt;&gt;"")+--($E173&lt;&gt;"")+--($G173&lt;&gt;"")+--($H173&lt;&gt;"")+--($I173&lt;&gt;"")+--($J173&lt;&gt;"")+--($M173&lt;&gt;"")+--($Y173&lt;&gt;"")+--($AA173&lt;&gt;"")+--($AC173&lt;&gt;"")+IF(OR($B173="Produto simples",$B173="Variação"),--($Q173&gt;0)+--($R173&gt;0)+--($S173&gt;0)+--($T173&gt;0)+--($U173&gt;0)+--($V173&gt;0)+--($Z173&lt;&gt;""),0)+IF($B173="Variação",--($C173&lt;&gt;"")+--($F173&lt;&gt;"")+--(OR($N173&lt;&gt;"",$O173&lt;&gt;"")),0))/(12+IF(OR($B173="Produto simples",$B173="Variação"),7,0)+IF($B173="Variação",3,0)))</f>
        <v/>
      </c>
      <c r="AG173" s="27" t="str">
        <f aca="true">IF(COUNTA($A173:$AC173)=0,"",_xlfn.TEXTJOIN(" | ",TRUE(),IF($A173="","SKU obrigatório",""),IF(AND($A173&lt;&gt;"",COUNTIF($A$5:$A$204,$A173)&gt;1),"SKU duplicado",""),IF($D173="","Nome obrigatório",""),IF(AND($B173="Variação",$C173=""),"SKU pai obrigatório",""),IF(AND($B173="Variação",$C173&lt;&gt;"",COUNTIFS($A$5:$A$204,$C173,$B$5:$B$204,"Produto pai")=0),"SKU pai não encontrado como Produto pai",""),IF(AND($B173&lt;&gt;"Variação",$C173&lt;&gt;""),"SKU pai indevido",""),IF(AND($K173&lt;&gt;"",COUNTIF($K$5:$K$204,$K173)&gt;1),"EAN/GTIN duplicado",""),IF(AND($K173&lt;&gt;"",NOT(AND(OR(LEN($K173)=8,LEN($K173)=12,LEN($K173)=13,LEN($K173)=14),IFERROR(ISNUMBER(1*$K173),FALSE())))),"EAN/GTIN com formato inválido",""),IF(AND($H173&lt;&gt;"",$I173&lt;&gt;"",COUNTIFS(Listas!$M$5:$M$34,$H173,Listas!$N$5:$N$34,$I173)=0),"Categoria/subcategoria incompatíveis",""),IF(AND(OR($B173="Produto simples",$B173="Variação"),$W173&lt;&gt;"",$V173&lt;&gt;"",$W173&gt;=$V173),"Preço promocional deve ser menor",""),IF(AND(OR($B173="Produto simples",$B173="Variação"),$AD173&lt;&gt;"",$U173&lt;&gt;"",$AD173&lt;=$U173),"Preço considerado não supera o custo",""),IF(AND(OR($B173="Produto simples",$B173="Variação"),OR($Q173&lt;=0,$R173&lt;=0,$S173&lt;=0,$T173&lt;=0)),"Peso ou dimensão ausente/inválida",""),IF(AND($B173="Variação",$F173=""),"Nome da variação obrigatório",""),IF(AND($B173="Variação",$N173="",$O173=""),"Informe cor ou tamanho",""),IF(AND($AA173&lt;&gt;"",$AB173&lt;&gt;"",$AB173&lt;$AA173),"Revisão anterior à criação",""),IF(OR($AB173="",IFERROR(TODAY()-$AB173&gt;Listas!$B$4,TRUE())),"Revisão pendente",""),IF(AND(ISNUMBER($AE173),$AE173&lt;Listas!$B$3),"Margem abaixo do limite",""),IF($AF173&lt;Listas!$B$5,"Cadastro abaixo da meta",""),IF(AND(OR($B173="Produto simples",$B173="Variação"),$Z173="Não definido"),"Canal de venda não definido","")))</f>
        <v/>
      </c>
    </row>
    <row r="174" customFormat="false" ht="21.75" hidden="false" customHeight="true" outlineLevel="0" collapsed="false">
      <c r="A174" s="17"/>
      <c r="B174" s="17"/>
      <c r="C174" s="17"/>
      <c r="D174" s="18"/>
      <c r="E174" s="18"/>
      <c r="F174" s="17"/>
      <c r="G174" s="17"/>
      <c r="H174" s="17"/>
      <c r="I174" s="17"/>
      <c r="J174" s="17"/>
      <c r="K174" s="19"/>
      <c r="L174" s="17"/>
      <c r="M174" s="18"/>
      <c r="N174" s="17"/>
      <c r="O174" s="17"/>
      <c r="P174" s="17"/>
      <c r="Q174" s="20"/>
      <c r="R174" s="20"/>
      <c r="S174" s="20"/>
      <c r="T174" s="20"/>
      <c r="U174" s="21"/>
      <c r="V174" s="21"/>
      <c r="W174" s="21"/>
      <c r="X174" s="22"/>
      <c r="Y174" s="23"/>
      <c r="Z174" s="23"/>
      <c r="AA174" s="24"/>
      <c r="AB174" s="24"/>
      <c r="AC174" s="23"/>
      <c r="AD174" s="25" t="str">
        <f aca="false">IF(COUNTA($A174:$AC174)=0,"",IF($B174="Produto pai","",IF(AND(ISNUMBER($W174),$W174&gt;0,ISNUMBER($V174),$W174&lt;$V174),$W174,IF(ISNUMBER($V174),$V174,""))))</f>
        <v/>
      </c>
      <c r="AE174" s="26" t="str">
        <f aca="false">IF(OR($AD174="",NOT(ISNUMBER($U174)),$AD174&lt;=0),"",($AD174-$U174)/$AD174)</f>
        <v/>
      </c>
      <c r="AF174" s="26" t="str">
        <f aca="false">IF(COUNTA($A174:$AC174)=0,"",(--($A174&lt;&gt;"")+--($B174&lt;&gt;"")+--($D174&lt;&gt;"")+--($E174&lt;&gt;"")+--($G174&lt;&gt;"")+--($H174&lt;&gt;"")+--($I174&lt;&gt;"")+--($J174&lt;&gt;"")+--($M174&lt;&gt;"")+--($Y174&lt;&gt;"")+--($AA174&lt;&gt;"")+--($AC174&lt;&gt;"")+IF(OR($B174="Produto simples",$B174="Variação"),--($Q174&gt;0)+--($R174&gt;0)+--($S174&gt;0)+--($T174&gt;0)+--($U174&gt;0)+--($V174&gt;0)+--($Z174&lt;&gt;""),0)+IF($B174="Variação",--($C174&lt;&gt;"")+--($F174&lt;&gt;"")+--(OR($N174&lt;&gt;"",$O174&lt;&gt;"")),0))/(12+IF(OR($B174="Produto simples",$B174="Variação"),7,0)+IF($B174="Variação",3,0)))</f>
        <v/>
      </c>
      <c r="AG174" s="27" t="str">
        <f aca="true">IF(COUNTA($A174:$AC174)=0,"",_xlfn.TEXTJOIN(" | ",TRUE(),IF($A174="","SKU obrigatório",""),IF(AND($A174&lt;&gt;"",COUNTIF($A$5:$A$204,$A174)&gt;1),"SKU duplicado",""),IF($D174="","Nome obrigatório",""),IF(AND($B174="Variação",$C174=""),"SKU pai obrigatório",""),IF(AND($B174="Variação",$C174&lt;&gt;"",COUNTIFS($A$5:$A$204,$C174,$B$5:$B$204,"Produto pai")=0),"SKU pai não encontrado como Produto pai",""),IF(AND($B174&lt;&gt;"Variação",$C174&lt;&gt;""),"SKU pai indevido",""),IF(AND($K174&lt;&gt;"",COUNTIF($K$5:$K$204,$K174)&gt;1),"EAN/GTIN duplicado",""),IF(AND($K174&lt;&gt;"",NOT(AND(OR(LEN($K174)=8,LEN($K174)=12,LEN($K174)=13,LEN($K174)=14),IFERROR(ISNUMBER(1*$K174),FALSE())))),"EAN/GTIN com formato inválido",""),IF(AND($H174&lt;&gt;"",$I174&lt;&gt;"",COUNTIFS(Listas!$M$5:$M$34,$H174,Listas!$N$5:$N$34,$I174)=0),"Categoria/subcategoria incompatíveis",""),IF(AND(OR($B174="Produto simples",$B174="Variação"),$W174&lt;&gt;"",$V174&lt;&gt;"",$W174&gt;=$V174),"Preço promocional deve ser menor",""),IF(AND(OR($B174="Produto simples",$B174="Variação"),$AD174&lt;&gt;"",$U174&lt;&gt;"",$AD174&lt;=$U174),"Preço considerado não supera o custo",""),IF(AND(OR($B174="Produto simples",$B174="Variação"),OR($Q174&lt;=0,$R174&lt;=0,$S174&lt;=0,$T174&lt;=0)),"Peso ou dimensão ausente/inválida",""),IF(AND($B174="Variação",$F174=""),"Nome da variação obrigatório",""),IF(AND($B174="Variação",$N174="",$O174=""),"Informe cor ou tamanho",""),IF(AND($AA174&lt;&gt;"",$AB174&lt;&gt;"",$AB174&lt;$AA174),"Revisão anterior à criação",""),IF(OR($AB174="",IFERROR(TODAY()-$AB174&gt;Listas!$B$4,TRUE())),"Revisão pendente",""),IF(AND(ISNUMBER($AE174),$AE174&lt;Listas!$B$3),"Margem abaixo do limite",""),IF($AF174&lt;Listas!$B$5,"Cadastro abaixo da meta",""),IF(AND(OR($B174="Produto simples",$B174="Variação"),$Z174="Não definido"),"Canal de venda não definido","")))</f>
        <v/>
      </c>
    </row>
    <row r="175" customFormat="false" ht="21.75" hidden="false" customHeight="true" outlineLevel="0" collapsed="false">
      <c r="A175" s="17"/>
      <c r="B175" s="17"/>
      <c r="C175" s="17"/>
      <c r="D175" s="18"/>
      <c r="E175" s="18"/>
      <c r="F175" s="17"/>
      <c r="G175" s="17"/>
      <c r="H175" s="17"/>
      <c r="I175" s="17"/>
      <c r="J175" s="17"/>
      <c r="K175" s="19"/>
      <c r="L175" s="17"/>
      <c r="M175" s="18"/>
      <c r="N175" s="17"/>
      <c r="O175" s="17"/>
      <c r="P175" s="17"/>
      <c r="Q175" s="20"/>
      <c r="R175" s="20"/>
      <c r="S175" s="20"/>
      <c r="T175" s="20"/>
      <c r="U175" s="21"/>
      <c r="V175" s="21"/>
      <c r="W175" s="21"/>
      <c r="X175" s="22"/>
      <c r="Y175" s="23"/>
      <c r="Z175" s="23"/>
      <c r="AA175" s="24"/>
      <c r="AB175" s="24"/>
      <c r="AC175" s="23"/>
      <c r="AD175" s="25" t="str">
        <f aca="false">IF(COUNTA($A175:$AC175)=0,"",IF($B175="Produto pai","",IF(AND(ISNUMBER($W175),$W175&gt;0,ISNUMBER($V175),$W175&lt;$V175),$W175,IF(ISNUMBER($V175),$V175,""))))</f>
        <v/>
      </c>
      <c r="AE175" s="26" t="str">
        <f aca="false">IF(OR($AD175="",NOT(ISNUMBER($U175)),$AD175&lt;=0),"",($AD175-$U175)/$AD175)</f>
        <v/>
      </c>
      <c r="AF175" s="26" t="str">
        <f aca="false">IF(COUNTA($A175:$AC175)=0,"",(--($A175&lt;&gt;"")+--($B175&lt;&gt;"")+--($D175&lt;&gt;"")+--($E175&lt;&gt;"")+--($G175&lt;&gt;"")+--($H175&lt;&gt;"")+--($I175&lt;&gt;"")+--($J175&lt;&gt;"")+--($M175&lt;&gt;"")+--($Y175&lt;&gt;"")+--($AA175&lt;&gt;"")+--($AC175&lt;&gt;"")+IF(OR($B175="Produto simples",$B175="Variação"),--($Q175&gt;0)+--($R175&gt;0)+--($S175&gt;0)+--($T175&gt;0)+--($U175&gt;0)+--($V175&gt;0)+--($Z175&lt;&gt;""),0)+IF($B175="Variação",--($C175&lt;&gt;"")+--($F175&lt;&gt;"")+--(OR($N175&lt;&gt;"",$O175&lt;&gt;"")),0))/(12+IF(OR($B175="Produto simples",$B175="Variação"),7,0)+IF($B175="Variação",3,0)))</f>
        <v/>
      </c>
      <c r="AG175" s="27" t="str">
        <f aca="true">IF(COUNTA($A175:$AC175)=0,"",_xlfn.TEXTJOIN(" | ",TRUE(),IF($A175="","SKU obrigatório",""),IF(AND($A175&lt;&gt;"",COUNTIF($A$5:$A$204,$A175)&gt;1),"SKU duplicado",""),IF($D175="","Nome obrigatório",""),IF(AND($B175="Variação",$C175=""),"SKU pai obrigatório",""),IF(AND($B175="Variação",$C175&lt;&gt;"",COUNTIFS($A$5:$A$204,$C175,$B$5:$B$204,"Produto pai")=0),"SKU pai não encontrado como Produto pai",""),IF(AND($B175&lt;&gt;"Variação",$C175&lt;&gt;""),"SKU pai indevido",""),IF(AND($K175&lt;&gt;"",COUNTIF($K$5:$K$204,$K175)&gt;1),"EAN/GTIN duplicado",""),IF(AND($K175&lt;&gt;"",NOT(AND(OR(LEN($K175)=8,LEN($K175)=12,LEN($K175)=13,LEN($K175)=14),IFERROR(ISNUMBER(1*$K175),FALSE())))),"EAN/GTIN com formato inválido",""),IF(AND($H175&lt;&gt;"",$I175&lt;&gt;"",COUNTIFS(Listas!$M$5:$M$34,$H175,Listas!$N$5:$N$34,$I175)=0),"Categoria/subcategoria incompatíveis",""),IF(AND(OR($B175="Produto simples",$B175="Variação"),$W175&lt;&gt;"",$V175&lt;&gt;"",$W175&gt;=$V175),"Preço promocional deve ser menor",""),IF(AND(OR($B175="Produto simples",$B175="Variação"),$AD175&lt;&gt;"",$U175&lt;&gt;"",$AD175&lt;=$U175),"Preço considerado não supera o custo",""),IF(AND(OR($B175="Produto simples",$B175="Variação"),OR($Q175&lt;=0,$R175&lt;=0,$S175&lt;=0,$T175&lt;=0)),"Peso ou dimensão ausente/inválida",""),IF(AND($B175="Variação",$F175=""),"Nome da variação obrigatório",""),IF(AND($B175="Variação",$N175="",$O175=""),"Informe cor ou tamanho",""),IF(AND($AA175&lt;&gt;"",$AB175&lt;&gt;"",$AB175&lt;$AA175),"Revisão anterior à criação",""),IF(OR($AB175="",IFERROR(TODAY()-$AB175&gt;Listas!$B$4,TRUE())),"Revisão pendente",""),IF(AND(ISNUMBER($AE175),$AE175&lt;Listas!$B$3),"Margem abaixo do limite",""),IF($AF175&lt;Listas!$B$5,"Cadastro abaixo da meta",""),IF(AND(OR($B175="Produto simples",$B175="Variação"),$Z175="Não definido"),"Canal de venda não definido","")))</f>
        <v/>
      </c>
    </row>
    <row r="176" customFormat="false" ht="21.75" hidden="false" customHeight="true" outlineLevel="0" collapsed="false">
      <c r="A176" s="17"/>
      <c r="B176" s="17"/>
      <c r="C176" s="17"/>
      <c r="D176" s="18"/>
      <c r="E176" s="18"/>
      <c r="F176" s="17"/>
      <c r="G176" s="17"/>
      <c r="H176" s="17"/>
      <c r="I176" s="17"/>
      <c r="J176" s="17"/>
      <c r="K176" s="19"/>
      <c r="L176" s="17"/>
      <c r="M176" s="18"/>
      <c r="N176" s="17"/>
      <c r="O176" s="17"/>
      <c r="P176" s="17"/>
      <c r="Q176" s="20"/>
      <c r="R176" s="20"/>
      <c r="S176" s="20"/>
      <c r="T176" s="20"/>
      <c r="U176" s="21"/>
      <c r="V176" s="21"/>
      <c r="W176" s="21"/>
      <c r="X176" s="22"/>
      <c r="Y176" s="23"/>
      <c r="Z176" s="23"/>
      <c r="AA176" s="24"/>
      <c r="AB176" s="24"/>
      <c r="AC176" s="23"/>
      <c r="AD176" s="25" t="str">
        <f aca="false">IF(COUNTA($A176:$AC176)=0,"",IF($B176="Produto pai","",IF(AND(ISNUMBER($W176),$W176&gt;0,ISNUMBER($V176),$W176&lt;$V176),$W176,IF(ISNUMBER($V176),$V176,""))))</f>
        <v/>
      </c>
      <c r="AE176" s="26" t="str">
        <f aca="false">IF(OR($AD176="",NOT(ISNUMBER($U176)),$AD176&lt;=0),"",($AD176-$U176)/$AD176)</f>
        <v/>
      </c>
      <c r="AF176" s="26" t="str">
        <f aca="false">IF(COUNTA($A176:$AC176)=0,"",(--($A176&lt;&gt;"")+--($B176&lt;&gt;"")+--($D176&lt;&gt;"")+--($E176&lt;&gt;"")+--($G176&lt;&gt;"")+--($H176&lt;&gt;"")+--($I176&lt;&gt;"")+--($J176&lt;&gt;"")+--($M176&lt;&gt;"")+--($Y176&lt;&gt;"")+--($AA176&lt;&gt;"")+--($AC176&lt;&gt;"")+IF(OR($B176="Produto simples",$B176="Variação"),--($Q176&gt;0)+--($R176&gt;0)+--($S176&gt;0)+--($T176&gt;0)+--($U176&gt;0)+--($V176&gt;0)+--($Z176&lt;&gt;""),0)+IF($B176="Variação",--($C176&lt;&gt;"")+--($F176&lt;&gt;"")+--(OR($N176&lt;&gt;"",$O176&lt;&gt;"")),0))/(12+IF(OR($B176="Produto simples",$B176="Variação"),7,0)+IF($B176="Variação",3,0)))</f>
        <v/>
      </c>
      <c r="AG176" s="27" t="str">
        <f aca="true">IF(COUNTA($A176:$AC176)=0,"",_xlfn.TEXTJOIN(" | ",TRUE(),IF($A176="","SKU obrigatório",""),IF(AND($A176&lt;&gt;"",COUNTIF($A$5:$A$204,$A176)&gt;1),"SKU duplicado",""),IF($D176="","Nome obrigatório",""),IF(AND($B176="Variação",$C176=""),"SKU pai obrigatório",""),IF(AND($B176="Variação",$C176&lt;&gt;"",COUNTIFS($A$5:$A$204,$C176,$B$5:$B$204,"Produto pai")=0),"SKU pai não encontrado como Produto pai",""),IF(AND($B176&lt;&gt;"Variação",$C176&lt;&gt;""),"SKU pai indevido",""),IF(AND($K176&lt;&gt;"",COUNTIF($K$5:$K$204,$K176)&gt;1),"EAN/GTIN duplicado",""),IF(AND($K176&lt;&gt;"",NOT(AND(OR(LEN($K176)=8,LEN($K176)=12,LEN($K176)=13,LEN($K176)=14),IFERROR(ISNUMBER(1*$K176),FALSE())))),"EAN/GTIN com formato inválido",""),IF(AND($H176&lt;&gt;"",$I176&lt;&gt;"",COUNTIFS(Listas!$M$5:$M$34,$H176,Listas!$N$5:$N$34,$I176)=0),"Categoria/subcategoria incompatíveis",""),IF(AND(OR($B176="Produto simples",$B176="Variação"),$W176&lt;&gt;"",$V176&lt;&gt;"",$W176&gt;=$V176),"Preço promocional deve ser menor",""),IF(AND(OR($B176="Produto simples",$B176="Variação"),$AD176&lt;&gt;"",$U176&lt;&gt;"",$AD176&lt;=$U176),"Preço considerado não supera o custo",""),IF(AND(OR($B176="Produto simples",$B176="Variação"),OR($Q176&lt;=0,$R176&lt;=0,$S176&lt;=0,$T176&lt;=0)),"Peso ou dimensão ausente/inválida",""),IF(AND($B176="Variação",$F176=""),"Nome da variação obrigatório",""),IF(AND($B176="Variação",$N176="",$O176=""),"Informe cor ou tamanho",""),IF(AND($AA176&lt;&gt;"",$AB176&lt;&gt;"",$AB176&lt;$AA176),"Revisão anterior à criação",""),IF(OR($AB176="",IFERROR(TODAY()-$AB176&gt;Listas!$B$4,TRUE())),"Revisão pendente",""),IF(AND(ISNUMBER($AE176),$AE176&lt;Listas!$B$3),"Margem abaixo do limite",""),IF($AF176&lt;Listas!$B$5,"Cadastro abaixo da meta",""),IF(AND(OR($B176="Produto simples",$B176="Variação"),$Z176="Não definido"),"Canal de venda não definido","")))</f>
        <v/>
      </c>
    </row>
    <row r="177" customFormat="false" ht="21.75" hidden="false" customHeight="true" outlineLevel="0" collapsed="false">
      <c r="A177" s="17"/>
      <c r="B177" s="17"/>
      <c r="C177" s="17"/>
      <c r="D177" s="18"/>
      <c r="E177" s="18"/>
      <c r="F177" s="17"/>
      <c r="G177" s="17"/>
      <c r="H177" s="17"/>
      <c r="I177" s="17"/>
      <c r="J177" s="17"/>
      <c r="K177" s="19"/>
      <c r="L177" s="17"/>
      <c r="M177" s="18"/>
      <c r="N177" s="17"/>
      <c r="O177" s="17"/>
      <c r="P177" s="17"/>
      <c r="Q177" s="20"/>
      <c r="R177" s="20"/>
      <c r="S177" s="20"/>
      <c r="T177" s="20"/>
      <c r="U177" s="21"/>
      <c r="V177" s="21"/>
      <c r="W177" s="21"/>
      <c r="X177" s="22"/>
      <c r="Y177" s="23"/>
      <c r="Z177" s="23"/>
      <c r="AA177" s="24"/>
      <c r="AB177" s="24"/>
      <c r="AC177" s="23"/>
      <c r="AD177" s="25" t="str">
        <f aca="false">IF(COUNTA($A177:$AC177)=0,"",IF($B177="Produto pai","",IF(AND(ISNUMBER($W177),$W177&gt;0,ISNUMBER($V177),$W177&lt;$V177),$W177,IF(ISNUMBER($V177),$V177,""))))</f>
        <v/>
      </c>
      <c r="AE177" s="26" t="str">
        <f aca="false">IF(OR($AD177="",NOT(ISNUMBER($U177)),$AD177&lt;=0),"",($AD177-$U177)/$AD177)</f>
        <v/>
      </c>
      <c r="AF177" s="26" t="str">
        <f aca="false">IF(COUNTA($A177:$AC177)=0,"",(--($A177&lt;&gt;"")+--($B177&lt;&gt;"")+--($D177&lt;&gt;"")+--($E177&lt;&gt;"")+--($G177&lt;&gt;"")+--($H177&lt;&gt;"")+--($I177&lt;&gt;"")+--($J177&lt;&gt;"")+--($M177&lt;&gt;"")+--($Y177&lt;&gt;"")+--($AA177&lt;&gt;"")+--($AC177&lt;&gt;"")+IF(OR($B177="Produto simples",$B177="Variação"),--($Q177&gt;0)+--($R177&gt;0)+--($S177&gt;0)+--($T177&gt;0)+--($U177&gt;0)+--($V177&gt;0)+--($Z177&lt;&gt;""),0)+IF($B177="Variação",--($C177&lt;&gt;"")+--($F177&lt;&gt;"")+--(OR($N177&lt;&gt;"",$O177&lt;&gt;"")),0))/(12+IF(OR($B177="Produto simples",$B177="Variação"),7,0)+IF($B177="Variação",3,0)))</f>
        <v/>
      </c>
      <c r="AG177" s="27" t="str">
        <f aca="true">IF(COUNTA($A177:$AC177)=0,"",_xlfn.TEXTJOIN(" | ",TRUE(),IF($A177="","SKU obrigatório",""),IF(AND($A177&lt;&gt;"",COUNTIF($A$5:$A$204,$A177)&gt;1),"SKU duplicado",""),IF($D177="","Nome obrigatório",""),IF(AND($B177="Variação",$C177=""),"SKU pai obrigatório",""),IF(AND($B177="Variação",$C177&lt;&gt;"",COUNTIFS($A$5:$A$204,$C177,$B$5:$B$204,"Produto pai")=0),"SKU pai não encontrado como Produto pai",""),IF(AND($B177&lt;&gt;"Variação",$C177&lt;&gt;""),"SKU pai indevido",""),IF(AND($K177&lt;&gt;"",COUNTIF($K$5:$K$204,$K177)&gt;1),"EAN/GTIN duplicado",""),IF(AND($K177&lt;&gt;"",NOT(AND(OR(LEN($K177)=8,LEN($K177)=12,LEN($K177)=13,LEN($K177)=14),IFERROR(ISNUMBER(1*$K177),FALSE())))),"EAN/GTIN com formato inválido",""),IF(AND($H177&lt;&gt;"",$I177&lt;&gt;"",COUNTIFS(Listas!$M$5:$M$34,$H177,Listas!$N$5:$N$34,$I177)=0),"Categoria/subcategoria incompatíveis",""),IF(AND(OR($B177="Produto simples",$B177="Variação"),$W177&lt;&gt;"",$V177&lt;&gt;"",$W177&gt;=$V177),"Preço promocional deve ser menor",""),IF(AND(OR($B177="Produto simples",$B177="Variação"),$AD177&lt;&gt;"",$U177&lt;&gt;"",$AD177&lt;=$U177),"Preço considerado não supera o custo",""),IF(AND(OR($B177="Produto simples",$B177="Variação"),OR($Q177&lt;=0,$R177&lt;=0,$S177&lt;=0,$T177&lt;=0)),"Peso ou dimensão ausente/inválida",""),IF(AND($B177="Variação",$F177=""),"Nome da variação obrigatório",""),IF(AND($B177="Variação",$N177="",$O177=""),"Informe cor ou tamanho",""),IF(AND($AA177&lt;&gt;"",$AB177&lt;&gt;"",$AB177&lt;$AA177),"Revisão anterior à criação",""),IF(OR($AB177="",IFERROR(TODAY()-$AB177&gt;Listas!$B$4,TRUE())),"Revisão pendente",""),IF(AND(ISNUMBER($AE177),$AE177&lt;Listas!$B$3),"Margem abaixo do limite",""),IF($AF177&lt;Listas!$B$5,"Cadastro abaixo da meta",""),IF(AND(OR($B177="Produto simples",$B177="Variação"),$Z177="Não definido"),"Canal de venda não definido","")))</f>
        <v/>
      </c>
    </row>
    <row r="178" customFormat="false" ht="21.75" hidden="false" customHeight="true" outlineLevel="0" collapsed="false">
      <c r="A178" s="17"/>
      <c r="B178" s="17"/>
      <c r="C178" s="17"/>
      <c r="D178" s="18"/>
      <c r="E178" s="18"/>
      <c r="F178" s="17"/>
      <c r="G178" s="17"/>
      <c r="H178" s="17"/>
      <c r="I178" s="17"/>
      <c r="J178" s="17"/>
      <c r="K178" s="19"/>
      <c r="L178" s="17"/>
      <c r="M178" s="18"/>
      <c r="N178" s="17"/>
      <c r="O178" s="17"/>
      <c r="P178" s="17"/>
      <c r="Q178" s="20"/>
      <c r="R178" s="20"/>
      <c r="S178" s="20"/>
      <c r="T178" s="20"/>
      <c r="U178" s="21"/>
      <c r="V178" s="21"/>
      <c r="W178" s="21"/>
      <c r="X178" s="22"/>
      <c r="Y178" s="23"/>
      <c r="Z178" s="23"/>
      <c r="AA178" s="24"/>
      <c r="AB178" s="24"/>
      <c r="AC178" s="23"/>
      <c r="AD178" s="25" t="str">
        <f aca="false">IF(COUNTA($A178:$AC178)=0,"",IF($B178="Produto pai","",IF(AND(ISNUMBER($W178),$W178&gt;0,ISNUMBER($V178),$W178&lt;$V178),$W178,IF(ISNUMBER($V178),$V178,""))))</f>
        <v/>
      </c>
      <c r="AE178" s="26" t="str">
        <f aca="false">IF(OR($AD178="",NOT(ISNUMBER($U178)),$AD178&lt;=0),"",($AD178-$U178)/$AD178)</f>
        <v/>
      </c>
      <c r="AF178" s="26" t="str">
        <f aca="false">IF(COUNTA($A178:$AC178)=0,"",(--($A178&lt;&gt;"")+--($B178&lt;&gt;"")+--($D178&lt;&gt;"")+--($E178&lt;&gt;"")+--($G178&lt;&gt;"")+--($H178&lt;&gt;"")+--($I178&lt;&gt;"")+--($J178&lt;&gt;"")+--($M178&lt;&gt;"")+--($Y178&lt;&gt;"")+--($AA178&lt;&gt;"")+--($AC178&lt;&gt;"")+IF(OR($B178="Produto simples",$B178="Variação"),--($Q178&gt;0)+--($R178&gt;0)+--($S178&gt;0)+--($T178&gt;0)+--($U178&gt;0)+--($V178&gt;0)+--($Z178&lt;&gt;""),0)+IF($B178="Variação",--($C178&lt;&gt;"")+--($F178&lt;&gt;"")+--(OR($N178&lt;&gt;"",$O178&lt;&gt;"")),0))/(12+IF(OR($B178="Produto simples",$B178="Variação"),7,0)+IF($B178="Variação",3,0)))</f>
        <v/>
      </c>
      <c r="AG178" s="27" t="str">
        <f aca="true">IF(COUNTA($A178:$AC178)=0,"",_xlfn.TEXTJOIN(" | ",TRUE(),IF($A178="","SKU obrigatório",""),IF(AND($A178&lt;&gt;"",COUNTIF($A$5:$A$204,$A178)&gt;1),"SKU duplicado",""),IF($D178="","Nome obrigatório",""),IF(AND($B178="Variação",$C178=""),"SKU pai obrigatório",""),IF(AND($B178="Variação",$C178&lt;&gt;"",COUNTIFS($A$5:$A$204,$C178,$B$5:$B$204,"Produto pai")=0),"SKU pai não encontrado como Produto pai",""),IF(AND($B178&lt;&gt;"Variação",$C178&lt;&gt;""),"SKU pai indevido",""),IF(AND($K178&lt;&gt;"",COUNTIF($K$5:$K$204,$K178)&gt;1),"EAN/GTIN duplicado",""),IF(AND($K178&lt;&gt;"",NOT(AND(OR(LEN($K178)=8,LEN($K178)=12,LEN($K178)=13,LEN($K178)=14),IFERROR(ISNUMBER(1*$K178),FALSE())))),"EAN/GTIN com formato inválido",""),IF(AND($H178&lt;&gt;"",$I178&lt;&gt;"",COUNTIFS(Listas!$M$5:$M$34,$H178,Listas!$N$5:$N$34,$I178)=0),"Categoria/subcategoria incompatíveis",""),IF(AND(OR($B178="Produto simples",$B178="Variação"),$W178&lt;&gt;"",$V178&lt;&gt;"",$W178&gt;=$V178),"Preço promocional deve ser menor",""),IF(AND(OR($B178="Produto simples",$B178="Variação"),$AD178&lt;&gt;"",$U178&lt;&gt;"",$AD178&lt;=$U178),"Preço considerado não supera o custo",""),IF(AND(OR($B178="Produto simples",$B178="Variação"),OR($Q178&lt;=0,$R178&lt;=0,$S178&lt;=0,$T178&lt;=0)),"Peso ou dimensão ausente/inválida",""),IF(AND($B178="Variação",$F178=""),"Nome da variação obrigatório",""),IF(AND($B178="Variação",$N178="",$O178=""),"Informe cor ou tamanho",""),IF(AND($AA178&lt;&gt;"",$AB178&lt;&gt;"",$AB178&lt;$AA178),"Revisão anterior à criação",""),IF(OR($AB178="",IFERROR(TODAY()-$AB178&gt;Listas!$B$4,TRUE())),"Revisão pendente",""),IF(AND(ISNUMBER($AE178),$AE178&lt;Listas!$B$3),"Margem abaixo do limite",""),IF($AF178&lt;Listas!$B$5,"Cadastro abaixo da meta",""),IF(AND(OR($B178="Produto simples",$B178="Variação"),$Z178="Não definido"),"Canal de venda não definido","")))</f>
        <v/>
      </c>
    </row>
    <row r="179" customFormat="false" ht="21.75" hidden="false" customHeight="true" outlineLevel="0" collapsed="false">
      <c r="A179" s="17"/>
      <c r="B179" s="17"/>
      <c r="C179" s="17"/>
      <c r="D179" s="18"/>
      <c r="E179" s="18"/>
      <c r="F179" s="17"/>
      <c r="G179" s="17"/>
      <c r="H179" s="17"/>
      <c r="I179" s="17"/>
      <c r="J179" s="17"/>
      <c r="K179" s="19"/>
      <c r="L179" s="17"/>
      <c r="M179" s="18"/>
      <c r="N179" s="17"/>
      <c r="O179" s="17"/>
      <c r="P179" s="17"/>
      <c r="Q179" s="20"/>
      <c r="R179" s="20"/>
      <c r="S179" s="20"/>
      <c r="T179" s="20"/>
      <c r="U179" s="21"/>
      <c r="V179" s="21"/>
      <c r="W179" s="21"/>
      <c r="X179" s="22"/>
      <c r="Y179" s="23"/>
      <c r="Z179" s="23"/>
      <c r="AA179" s="24"/>
      <c r="AB179" s="24"/>
      <c r="AC179" s="23"/>
      <c r="AD179" s="25" t="str">
        <f aca="false">IF(COUNTA($A179:$AC179)=0,"",IF($B179="Produto pai","",IF(AND(ISNUMBER($W179),$W179&gt;0,ISNUMBER($V179),$W179&lt;$V179),$W179,IF(ISNUMBER($V179),$V179,""))))</f>
        <v/>
      </c>
      <c r="AE179" s="26" t="str">
        <f aca="false">IF(OR($AD179="",NOT(ISNUMBER($U179)),$AD179&lt;=0),"",($AD179-$U179)/$AD179)</f>
        <v/>
      </c>
      <c r="AF179" s="26" t="str">
        <f aca="false">IF(COUNTA($A179:$AC179)=0,"",(--($A179&lt;&gt;"")+--($B179&lt;&gt;"")+--($D179&lt;&gt;"")+--($E179&lt;&gt;"")+--($G179&lt;&gt;"")+--($H179&lt;&gt;"")+--($I179&lt;&gt;"")+--($J179&lt;&gt;"")+--($M179&lt;&gt;"")+--($Y179&lt;&gt;"")+--($AA179&lt;&gt;"")+--($AC179&lt;&gt;"")+IF(OR($B179="Produto simples",$B179="Variação"),--($Q179&gt;0)+--($R179&gt;0)+--($S179&gt;0)+--($T179&gt;0)+--($U179&gt;0)+--($V179&gt;0)+--($Z179&lt;&gt;""),0)+IF($B179="Variação",--($C179&lt;&gt;"")+--($F179&lt;&gt;"")+--(OR($N179&lt;&gt;"",$O179&lt;&gt;"")),0))/(12+IF(OR($B179="Produto simples",$B179="Variação"),7,0)+IF($B179="Variação",3,0)))</f>
        <v/>
      </c>
      <c r="AG179" s="27" t="str">
        <f aca="true">IF(COUNTA($A179:$AC179)=0,"",_xlfn.TEXTJOIN(" | ",TRUE(),IF($A179="","SKU obrigatório",""),IF(AND($A179&lt;&gt;"",COUNTIF($A$5:$A$204,$A179)&gt;1),"SKU duplicado",""),IF($D179="","Nome obrigatório",""),IF(AND($B179="Variação",$C179=""),"SKU pai obrigatório",""),IF(AND($B179="Variação",$C179&lt;&gt;"",COUNTIFS($A$5:$A$204,$C179,$B$5:$B$204,"Produto pai")=0),"SKU pai não encontrado como Produto pai",""),IF(AND($B179&lt;&gt;"Variação",$C179&lt;&gt;""),"SKU pai indevido",""),IF(AND($K179&lt;&gt;"",COUNTIF($K$5:$K$204,$K179)&gt;1),"EAN/GTIN duplicado",""),IF(AND($K179&lt;&gt;"",NOT(AND(OR(LEN($K179)=8,LEN($K179)=12,LEN($K179)=13,LEN($K179)=14),IFERROR(ISNUMBER(1*$K179),FALSE())))),"EAN/GTIN com formato inválido",""),IF(AND($H179&lt;&gt;"",$I179&lt;&gt;"",COUNTIFS(Listas!$M$5:$M$34,$H179,Listas!$N$5:$N$34,$I179)=0),"Categoria/subcategoria incompatíveis",""),IF(AND(OR($B179="Produto simples",$B179="Variação"),$W179&lt;&gt;"",$V179&lt;&gt;"",$W179&gt;=$V179),"Preço promocional deve ser menor",""),IF(AND(OR($B179="Produto simples",$B179="Variação"),$AD179&lt;&gt;"",$U179&lt;&gt;"",$AD179&lt;=$U179),"Preço considerado não supera o custo",""),IF(AND(OR($B179="Produto simples",$B179="Variação"),OR($Q179&lt;=0,$R179&lt;=0,$S179&lt;=0,$T179&lt;=0)),"Peso ou dimensão ausente/inválida",""),IF(AND($B179="Variação",$F179=""),"Nome da variação obrigatório",""),IF(AND($B179="Variação",$N179="",$O179=""),"Informe cor ou tamanho",""),IF(AND($AA179&lt;&gt;"",$AB179&lt;&gt;"",$AB179&lt;$AA179),"Revisão anterior à criação",""),IF(OR($AB179="",IFERROR(TODAY()-$AB179&gt;Listas!$B$4,TRUE())),"Revisão pendente",""),IF(AND(ISNUMBER($AE179),$AE179&lt;Listas!$B$3),"Margem abaixo do limite",""),IF($AF179&lt;Listas!$B$5,"Cadastro abaixo da meta",""),IF(AND(OR($B179="Produto simples",$B179="Variação"),$Z179="Não definido"),"Canal de venda não definido","")))</f>
        <v/>
      </c>
    </row>
    <row r="180" customFormat="false" ht="21.75" hidden="false" customHeight="true" outlineLevel="0" collapsed="false">
      <c r="A180" s="17"/>
      <c r="B180" s="17"/>
      <c r="C180" s="17"/>
      <c r="D180" s="18"/>
      <c r="E180" s="18"/>
      <c r="F180" s="17"/>
      <c r="G180" s="17"/>
      <c r="H180" s="17"/>
      <c r="I180" s="17"/>
      <c r="J180" s="17"/>
      <c r="K180" s="19"/>
      <c r="L180" s="17"/>
      <c r="M180" s="18"/>
      <c r="N180" s="17"/>
      <c r="O180" s="17"/>
      <c r="P180" s="17"/>
      <c r="Q180" s="20"/>
      <c r="R180" s="20"/>
      <c r="S180" s="20"/>
      <c r="T180" s="20"/>
      <c r="U180" s="21"/>
      <c r="V180" s="21"/>
      <c r="W180" s="21"/>
      <c r="X180" s="22"/>
      <c r="Y180" s="23"/>
      <c r="Z180" s="23"/>
      <c r="AA180" s="24"/>
      <c r="AB180" s="24"/>
      <c r="AC180" s="23"/>
      <c r="AD180" s="25" t="str">
        <f aca="false">IF(COUNTA($A180:$AC180)=0,"",IF($B180="Produto pai","",IF(AND(ISNUMBER($W180),$W180&gt;0,ISNUMBER($V180),$W180&lt;$V180),$W180,IF(ISNUMBER($V180),$V180,""))))</f>
        <v/>
      </c>
      <c r="AE180" s="26" t="str">
        <f aca="false">IF(OR($AD180="",NOT(ISNUMBER($U180)),$AD180&lt;=0),"",($AD180-$U180)/$AD180)</f>
        <v/>
      </c>
      <c r="AF180" s="26" t="str">
        <f aca="false">IF(COUNTA($A180:$AC180)=0,"",(--($A180&lt;&gt;"")+--($B180&lt;&gt;"")+--($D180&lt;&gt;"")+--($E180&lt;&gt;"")+--($G180&lt;&gt;"")+--($H180&lt;&gt;"")+--($I180&lt;&gt;"")+--($J180&lt;&gt;"")+--($M180&lt;&gt;"")+--($Y180&lt;&gt;"")+--($AA180&lt;&gt;"")+--($AC180&lt;&gt;"")+IF(OR($B180="Produto simples",$B180="Variação"),--($Q180&gt;0)+--($R180&gt;0)+--($S180&gt;0)+--($T180&gt;0)+--($U180&gt;0)+--($V180&gt;0)+--($Z180&lt;&gt;""),0)+IF($B180="Variação",--($C180&lt;&gt;"")+--($F180&lt;&gt;"")+--(OR($N180&lt;&gt;"",$O180&lt;&gt;"")),0))/(12+IF(OR($B180="Produto simples",$B180="Variação"),7,0)+IF($B180="Variação",3,0)))</f>
        <v/>
      </c>
      <c r="AG180" s="27" t="str">
        <f aca="true">IF(COUNTA($A180:$AC180)=0,"",_xlfn.TEXTJOIN(" | ",TRUE(),IF($A180="","SKU obrigatório",""),IF(AND($A180&lt;&gt;"",COUNTIF($A$5:$A$204,$A180)&gt;1),"SKU duplicado",""),IF($D180="","Nome obrigatório",""),IF(AND($B180="Variação",$C180=""),"SKU pai obrigatório",""),IF(AND($B180="Variação",$C180&lt;&gt;"",COUNTIFS($A$5:$A$204,$C180,$B$5:$B$204,"Produto pai")=0),"SKU pai não encontrado como Produto pai",""),IF(AND($B180&lt;&gt;"Variação",$C180&lt;&gt;""),"SKU pai indevido",""),IF(AND($K180&lt;&gt;"",COUNTIF($K$5:$K$204,$K180)&gt;1),"EAN/GTIN duplicado",""),IF(AND($K180&lt;&gt;"",NOT(AND(OR(LEN($K180)=8,LEN($K180)=12,LEN($K180)=13,LEN($K180)=14),IFERROR(ISNUMBER(1*$K180),FALSE())))),"EAN/GTIN com formato inválido",""),IF(AND($H180&lt;&gt;"",$I180&lt;&gt;"",COUNTIFS(Listas!$M$5:$M$34,$H180,Listas!$N$5:$N$34,$I180)=0),"Categoria/subcategoria incompatíveis",""),IF(AND(OR($B180="Produto simples",$B180="Variação"),$W180&lt;&gt;"",$V180&lt;&gt;"",$W180&gt;=$V180),"Preço promocional deve ser menor",""),IF(AND(OR($B180="Produto simples",$B180="Variação"),$AD180&lt;&gt;"",$U180&lt;&gt;"",$AD180&lt;=$U180),"Preço considerado não supera o custo",""),IF(AND(OR($B180="Produto simples",$B180="Variação"),OR($Q180&lt;=0,$R180&lt;=0,$S180&lt;=0,$T180&lt;=0)),"Peso ou dimensão ausente/inválida",""),IF(AND($B180="Variação",$F180=""),"Nome da variação obrigatório",""),IF(AND($B180="Variação",$N180="",$O180=""),"Informe cor ou tamanho",""),IF(AND($AA180&lt;&gt;"",$AB180&lt;&gt;"",$AB180&lt;$AA180),"Revisão anterior à criação",""),IF(OR($AB180="",IFERROR(TODAY()-$AB180&gt;Listas!$B$4,TRUE())),"Revisão pendente",""),IF(AND(ISNUMBER($AE180),$AE180&lt;Listas!$B$3),"Margem abaixo do limite",""),IF($AF180&lt;Listas!$B$5,"Cadastro abaixo da meta",""),IF(AND(OR($B180="Produto simples",$B180="Variação"),$Z180="Não definido"),"Canal de venda não definido","")))</f>
        <v/>
      </c>
    </row>
    <row r="181" customFormat="false" ht="21.75" hidden="false" customHeight="true" outlineLevel="0" collapsed="false">
      <c r="A181" s="17"/>
      <c r="B181" s="17"/>
      <c r="C181" s="17"/>
      <c r="D181" s="18"/>
      <c r="E181" s="18"/>
      <c r="F181" s="17"/>
      <c r="G181" s="17"/>
      <c r="H181" s="17"/>
      <c r="I181" s="17"/>
      <c r="J181" s="17"/>
      <c r="K181" s="19"/>
      <c r="L181" s="17"/>
      <c r="M181" s="18"/>
      <c r="N181" s="17"/>
      <c r="O181" s="17"/>
      <c r="P181" s="17"/>
      <c r="Q181" s="20"/>
      <c r="R181" s="20"/>
      <c r="S181" s="20"/>
      <c r="T181" s="20"/>
      <c r="U181" s="21"/>
      <c r="V181" s="21"/>
      <c r="W181" s="21"/>
      <c r="X181" s="22"/>
      <c r="Y181" s="23"/>
      <c r="Z181" s="23"/>
      <c r="AA181" s="24"/>
      <c r="AB181" s="24"/>
      <c r="AC181" s="23"/>
      <c r="AD181" s="25" t="str">
        <f aca="false">IF(COUNTA($A181:$AC181)=0,"",IF($B181="Produto pai","",IF(AND(ISNUMBER($W181),$W181&gt;0,ISNUMBER($V181),$W181&lt;$V181),$W181,IF(ISNUMBER($V181),$V181,""))))</f>
        <v/>
      </c>
      <c r="AE181" s="26" t="str">
        <f aca="false">IF(OR($AD181="",NOT(ISNUMBER($U181)),$AD181&lt;=0),"",($AD181-$U181)/$AD181)</f>
        <v/>
      </c>
      <c r="AF181" s="26" t="str">
        <f aca="false">IF(COUNTA($A181:$AC181)=0,"",(--($A181&lt;&gt;"")+--($B181&lt;&gt;"")+--($D181&lt;&gt;"")+--($E181&lt;&gt;"")+--($G181&lt;&gt;"")+--($H181&lt;&gt;"")+--($I181&lt;&gt;"")+--($J181&lt;&gt;"")+--($M181&lt;&gt;"")+--($Y181&lt;&gt;"")+--($AA181&lt;&gt;"")+--($AC181&lt;&gt;"")+IF(OR($B181="Produto simples",$B181="Variação"),--($Q181&gt;0)+--($R181&gt;0)+--($S181&gt;0)+--($T181&gt;0)+--($U181&gt;0)+--($V181&gt;0)+--($Z181&lt;&gt;""),0)+IF($B181="Variação",--($C181&lt;&gt;"")+--($F181&lt;&gt;"")+--(OR($N181&lt;&gt;"",$O181&lt;&gt;"")),0))/(12+IF(OR($B181="Produto simples",$B181="Variação"),7,0)+IF($B181="Variação",3,0)))</f>
        <v/>
      </c>
      <c r="AG181" s="27" t="str">
        <f aca="true">IF(COUNTA($A181:$AC181)=0,"",_xlfn.TEXTJOIN(" | ",TRUE(),IF($A181="","SKU obrigatório",""),IF(AND($A181&lt;&gt;"",COUNTIF($A$5:$A$204,$A181)&gt;1),"SKU duplicado",""),IF($D181="","Nome obrigatório",""),IF(AND($B181="Variação",$C181=""),"SKU pai obrigatório",""),IF(AND($B181="Variação",$C181&lt;&gt;"",COUNTIFS($A$5:$A$204,$C181,$B$5:$B$204,"Produto pai")=0),"SKU pai não encontrado como Produto pai",""),IF(AND($B181&lt;&gt;"Variação",$C181&lt;&gt;""),"SKU pai indevido",""),IF(AND($K181&lt;&gt;"",COUNTIF($K$5:$K$204,$K181)&gt;1),"EAN/GTIN duplicado",""),IF(AND($K181&lt;&gt;"",NOT(AND(OR(LEN($K181)=8,LEN($K181)=12,LEN($K181)=13,LEN($K181)=14),IFERROR(ISNUMBER(1*$K181),FALSE())))),"EAN/GTIN com formato inválido",""),IF(AND($H181&lt;&gt;"",$I181&lt;&gt;"",COUNTIFS(Listas!$M$5:$M$34,$H181,Listas!$N$5:$N$34,$I181)=0),"Categoria/subcategoria incompatíveis",""),IF(AND(OR($B181="Produto simples",$B181="Variação"),$W181&lt;&gt;"",$V181&lt;&gt;"",$W181&gt;=$V181),"Preço promocional deve ser menor",""),IF(AND(OR($B181="Produto simples",$B181="Variação"),$AD181&lt;&gt;"",$U181&lt;&gt;"",$AD181&lt;=$U181),"Preço considerado não supera o custo",""),IF(AND(OR($B181="Produto simples",$B181="Variação"),OR($Q181&lt;=0,$R181&lt;=0,$S181&lt;=0,$T181&lt;=0)),"Peso ou dimensão ausente/inválida",""),IF(AND($B181="Variação",$F181=""),"Nome da variação obrigatório",""),IF(AND($B181="Variação",$N181="",$O181=""),"Informe cor ou tamanho",""),IF(AND($AA181&lt;&gt;"",$AB181&lt;&gt;"",$AB181&lt;$AA181),"Revisão anterior à criação",""),IF(OR($AB181="",IFERROR(TODAY()-$AB181&gt;Listas!$B$4,TRUE())),"Revisão pendente",""),IF(AND(ISNUMBER($AE181),$AE181&lt;Listas!$B$3),"Margem abaixo do limite",""),IF($AF181&lt;Listas!$B$5,"Cadastro abaixo da meta",""),IF(AND(OR($B181="Produto simples",$B181="Variação"),$Z181="Não definido"),"Canal de venda não definido","")))</f>
        <v/>
      </c>
    </row>
    <row r="182" customFormat="false" ht="21.75" hidden="false" customHeight="true" outlineLevel="0" collapsed="false">
      <c r="A182" s="17"/>
      <c r="B182" s="17"/>
      <c r="C182" s="17"/>
      <c r="D182" s="18"/>
      <c r="E182" s="18"/>
      <c r="F182" s="17"/>
      <c r="G182" s="17"/>
      <c r="H182" s="17"/>
      <c r="I182" s="17"/>
      <c r="J182" s="17"/>
      <c r="K182" s="19"/>
      <c r="L182" s="17"/>
      <c r="M182" s="18"/>
      <c r="N182" s="17"/>
      <c r="O182" s="17"/>
      <c r="P182" s="17"/>
      <c r="Q182" s="20"/>
      <c r="R182" s="20"/>
      <c r="S182" s="20"/>
      <c r="T182" s="20"/>
      <c r="U182" s="21"/>
      <c r="V182" s="21"/>
      <c r="W182" s="21"/>
      <c r="X182" s="22"/>
      <c r="Y182" s="23"/>
      <c r="Z182" s="23"/>
      <c r="AA182" s="24"/>
      <c r="AB182" s="24"/>
      <c r="AC182" s="23"/>
      <c r="AD182" s="25" t="str">
        <f aca="false">IF(COUNTA($A182:$AC182)=0,"",IF($B182="Produto pai","",IF(AND(ISNUMBER($W182),$W182&gt;0,ISNUMBER($V182),$W182&lt;$V182),$W182,IF(ISNUMBER($V182),$V182,""))))</f>
        <v/>
      </c>
      <c r="AE182" s="26" t="str">
        <f aca="false">IF(OR($AD182="",NOT(ISNUMBER($U182)),$AD182&lt;=0),"",($AD182-$U182)/$AD182)</f>
        <v/>
      </c>
      <c r="AF182" s="26" t="str">
        <f aca="false">IF(COUNTA($A182:$AC182)=0,"",(--($A182&lt;&gt;"")+--($B182&lt;&gt;"")+--($D182&lt;&gt;"")+--($E182&lt;&gt;"")+--($G182&lt;&gt;"")+--($H182&lt;&gt;"")+--($I182&lt;&gt;"")+--($J182&lt;&gt;"")+--($M182&lt;&gt;"")+--($Y182&lt;&gt;"")+--($AA182&lt;&gt;"")+--($AC182&lt;&gt;"")+IF(OR($B182="Produto simples",$B182="Variação"),--($Q182&gt;0)+--($R182&gt;0)+--($S182&gt;0)+--($T182&gt;0)+--($U182&gt;0)+--($V182&gt;0)+--($Z182&lt;&gt;""),0)+IF($B182="Variação",--($C182&lt;&gt;"")+--($F182&lt;&gt;"")+--(OR($N182&lt;&gt;"",$O182&lt;&gt;"")),0))/(12+IF(OR($B182="Produto simples",$B182="Variação"),7,0)+IF($B182="Variação",3,0)))</f>
        <v/>
      </c>
      <c r="AG182" s="27" t="str">
        <f aca="true">IF(COUNTA($A182:$AC182)=0,"",_xlfn.TEXTJOIN(" | ",TRUE(),IF($A182="","SKU obrigatório",""),IF(AND($A182&lt;&gt;"",COUNTIF($A$5:$A$204,$A182)&gt;1),"SKU duplicado",""),IF($D182="","Nome obrigatório",""),IF(AND($B182="Variação",$C182=""),"SKU pai obrigatório",""),IF(AND($B182="Variação",$C182&lt;&gt;"",COUNTIFS($A$5:$A$204,$C182,$B$5:$B$204,"Produto pai")=0),"SKU pai não encontrado como Produto pai",""),IF(AND($B182&lt;&gt;"Variação",$C182&lt;&gt;""),"SKU pai indevido",""),IF(AND($K182&lt;&gt;"",COUNTIF($K$5:$K$204,$K182)&gt;1),"EAN/GTIN duplicado",""),IF(AND($K182&lt;&gt;"",NOT(AND(OR(LEN($K182)=8,LEN($K182)=12,LEN($K182)=13,LEN($K182)=14),IFERROR(ISNUMBER(1*$K182),FALSE())))),"EAN/GTIN com formato inválido",""),IF(AND($H182&lt;&gt;"",$I182&lt;&gt;"",COUNTIFS(Listas!$M$5:$M$34,$H182,Listas!$N$5:$N$34,$I182)=0),"Categoria/subcategoria incompatíveis",""),IF(AND(OR($B182="Produto simples",$B182="Variação"),$W182&lt;&gt;"",$V182&lt;&gt;"",$W182&gt;=$V182),"Preço promocional deve ser menor",""),IF(AND(OR($B182="Produto simples",$B182="Variação"),$AD182&lt;&gt;"",$U182&lt;&gt;"",$AD182&lt;=$U182),"Preço considerado não supera o custo",""),IF(AND(OR($B182="Produto simples",$B182="Variação"),OR($Q182&lt;=0,$R182&lt;=0,$S182&lt;=0,$T182&lt;=0)),"Peso ou dimensão ausente/inválida",""),IF(AND($B182="Variação",$F182=""),"Nome da variação obrigatório",""),IF(AND($B182="Variação",$N182="",$O182=""),"Informe cor ou tamanho",""),IF(AND($AA182&lt;&gt;"",$AB182&lt;&gt;"",$AB182&lt;$AA182),"Revisão anterior à criação",""),IF(OR($AB182="",IFERROR(TODAY()-$AB182&gt;Listas!$B$4,TRUE())),"Revisão pendente",""),IF(AND(ISNUMBER($AE182),$AE182&lt;Listas!$B$3),"Margem abaixo do limite",""),IF($AF182&lt;Listas!$B$5,"Cadastro abaixo da meta",""),IF(AND(OR($B182="Produto simples",$B182="Variação"),$Z182="Não definido"),"Canal de venda não definido","")))</f>
        <v/>
      </c>
    </row>
    <row r="183" customFormat="false" ht="21.75" hidden="false" customHeight="true" outlineLevel="0" collapsed="false">
      <c r="A183" s="17"/>
      <c r="B183" s="17"/>
      <c r="C183" s="17"/>
      <c r="D183" s="18"/>
      <c r="E183" s="18"/>
      <c r="F183" s="17"/>
      <c r="G183" s="17"/>
      <c r="H183" s="17"/>
      <c r="I183" s="17"/>
      <c r="J183" s="17"/>
      <c r="K183" s="19"/>
      <c r="L183" s="17"/>
      <c r="M183" s="18"/>
      <c r="N183" s="17"/>
      <c r="O183" s="17"/>
      <c r="P183" s="17"/>
      <c r="Q183" s="20"/>
      <c r="R183" s="20"/>
      <c r="S183" s="20"/>
      <c r="T183" s="20"/>
      <c r="U183" s="21"/>
      <c r="V183" s="21"/>
      <c r="W183" s="21"/>
      <c r="X183" s="22"/>
      <c r="Y183" s="23"/>
      <c r="Z183" s="23"/>
      <c r="AA183" s="24"/>
      <c r="AB183" s="24"/>
      <c r="AC183" s="23"/>
      <c r="AD183" s="25" t="str">
        <f aca="false">IF(COUNTA($A183:$AC183)=0,"",IF($B183="Produto pai","",IF(AND(ISNUMBER($W183),$W183&gt;0,ISNUMBER($V183),$W183&lt;$V183),$W183,IF(ISNUMBER($V183),$V183,""))))</f>
        <v/>
      </c>
      <c r="AE183" s="26" t="str">
        <f aca="false">IF(OR($AD183="",NOT(ISNUMBER($U183)),$AD183&lt;=0),"",($AD183-$U183)/$AD183)</f>
        <v/>
      </c>
      <c r="AF183" s="26" t="str">
        <f aca="false">IF(COUNTA($A183:$AC183)=0,"",(--($A183&lt;&gt;"")+--($B183&lt;&gt;"")+--($D183&lt;&gt;"")+--($E183&lt;&gt;"")+--($G183&lt;&gt;"")+--($H183&lt;&gt;"")+--($I183&lt;&gt;"")+--($J183&lt;&gt;"")+--($M183&lt;&gt;"")+--($Y183&lt;&gt;"")+--($AA183&lt;&gt;"")+--($AC183&lt;&gt;"")+IF(OR($B183="Produto simples",$B183="Variação"),--($Q183&gt;0)+--($R183&gt;0)+--($S183&gt;0)+--($T183&gt;0)+--($U183&gt;0)+--($V183&gt;0)+--($Z183&lt;&gt;""),0)+IF($B183="Variação",--($C183&lt;&gt;"")+--($F183&lt;&gt;"")+--(OR($N183&lt;&gt;"",$O183&lt;&gt;"")),0))/(12+IF(OR($B183="Produto simples",$B183="Variação"),7,0)+IF($B183="Variação",3,0)))</f>
        <v/>
      </c>
      <c r="AG183" s="27" t="str">
        <f aca="true">IF(COUNTA($A183:$AC183)=0,"",_xlfn.TEXTJOIN(" | ",TRUE(),IF($A183="","SKU obrigatório",""),IF(AND($A183&lt;&gt;"",COUNTIF($A$5:$A$204,$A183)&gt;1),"SKU duplicado",""),IF($D183="","Nome obrigatório",""),IF(AND($B183="Variação",$C183=""),"SKU pai obrigatório",""),IF(AND($B183="Variação",$C183&lt;&gt;"",COUNTIFS($A$5:$A$204,$C183,$B$5:$B$204,"Produto pai")=0),"SKU pai não encontrado como Produto pai",""),IF(AND($B183&lt;&gt;"Variação",$C183&lt;&gt;""),"SKU pai indevido",""),IF(AND($K183&lt;&gt;"",COUNTIF($K$5:$K$204,$K183)&gt;1),"EAN/GTIN duplicado",""),IF(AND($K183&lt;&gt;"",NOT(AND(OR(LEN($K183)=8,LEN($K183)=12,LEN($K183)=13,LEN($K183)=14),IFERROR(ISNUMBER(1*$K183),FALSE())))),"EAN/GTIN com formato inválido",""),IF(AND($H183&lt;&gt;"",$I183&lt;&gt;"",COUNTIFS(Listas!$M$5:$M$34,$H183,Listas!$N$5:$N$34,$I183)=0),"Categoria/subcategoria incompatíveis",""),IF(AND(OR($B183="Produto simples",$B183="Variação"),$W183&lt;&gt;"",$V183&lt;&gt;"",$W183&gt;=$V183),"Preço promocional deve ser menor",""),IF(AND(OR($B183="Produto simples",$B183="Variação"),$AD183&lt;&gt;"",$U183&lt;&gt;"",$AD183&lt;=$U183),"Preço considerado não supera o custo",""),IF(AND(OR($B183="Produto simples",$B183="Variação"),OR($Q183&lt;=0,$R183&lt;=0,$S183&lt;=0,$T183&lt;=0)),"Peso ou dimensão ausente/inválida",""),IF(AND($B183="Variação",$F183=""),"Nome da variação obrigatório",""),IF(AND($B183="Variação",$N183="",$O183=""),"Informe cor ou tamanho",""),IF(AND($AA183&lt;&gt;"",$AB183&lt;&gt;"",$AB183&lt;$AA183),"Revisão anterior à criação",""),IF(OR($AB183="",IFERROR(TODAY()-$AB183&gt;Listas!$B$4,TRUE())),"Revisão pendente",""),IF(AND(ISNUMBER($AE183),$AE183&lt;Listas!$B$3),"Margem abaixo do limite",""),IF($AF183&lt;Listas!$B$5,"Cadastro abaixo da meta",""),IF(AND(OR($B183="Produto simples",$B183="Variação"),$Z183="Não definido"),"Canal de venda não definido","")))</f>
        <v/>
      </c>
    </row>
    <row r="184" customFormat="false" ht="21.75" hidden="false" customHeight="true" outlineLevel="0" collapsed="false">
      <c r="A184" s="17"/>
      <c r="B184" s="17"/>
      <c r="C184" s="17"/>
      <c r="D184" s="18"/>
      <c r="E184" s="18"/>
      <c r="F184" s="17"/>
      <c r="G184" s="17"/>
      <c r="H184" s="17"/>
      <c r="I184" s="17"/>
      <c r="J184" s="17"/>
      <c r="K184" s="19"/>
      <c r="L184" s="17"/>
      <c r="M184" s="18"/>
      <c r="N184" s="17"/>
      <c r="O184" s="17"/>
      <c r="P184" s="17"/>
      <c r="Q184" s="20"/>
      <c r="R184" s="20"/>
      <c r="S184" s="20"/>
      <c r="T184" s="20"/>
      <c r="U184" s="21"/>
      <c r="V184" s="21"/>
      <c r="W184" s="21"/>
      <c r="X184" s="22"/>
      <c r="Y184" s="23"/>
      <c r="Z184" s="23"/>
      <c r="AA184" s="24"/>
      <c r="AB184" s="24"/>
      <c r="AC184" s="23"/>
      <c r="AD184" s="25" t="str">
        <f aca="false">IF(COUNTA($A184:$AC184)=0,"",IF($B184="Produto pai","",IF(AND(ISNUMBER($W184),$W184&gt;0,ISNUMBER($V184),$W184&lt;$V184),$W184,IF(ISNUMBER($V184),$V184,""))))</f>
        <v/>
      </c>
      <c r="AE184" s="26" t="str">
        <f aca="false">IF(OR($AD184="",NOT(ISNUMBER($U184)),$AD184&lt;=0),"",($AD184-$U184)/$AD184)</f>
        <v/>
      </c>
      <c r="AF184" s="26" t="str">
        <f aca="false">IF(COUNTA($A184:$AC184)=0,"",(--($A184&lt;&gt;"")+--($B184&lt;&gt;"")+--($D184&lt;&gt;"")+--($E184&lt;&gt;"")+--($G184&lt;&gt;"")+--($H184&lt;&gt;"")+--($I184&lt;&gt;"")+--($J184&lt;&gt;"")+--($M184&lt;&gt;"")+--($Y184&lt;&gt;"")+--($AA184&lt;&gt;"")+--($AC184&lt;&gt;"")+IF(OR($B184="Produto simples",$B184="Variação"),--($Q184&gt;0)+--($R184&gt;0)+--($S184&gt;0)+--($T184&gt;0)+--($U184&gt;0)+--($V184&gt;0)+--($Z184&lt;&gt;""),0)+IF($B184="Variação",--($C184&lt;&gt;"")+--($F184&lt;&gt;"")+--(OR($N184&lt;&gt;"",$O184&lt;&gt;"")),0))/(12+IF(OR($B184="Produto simples",$B184="Variação"),7,0)+IF($B184="Variação",3,0)))</f>
        <v/>
      </c>
      <c r="AG184" s="27" t="str">
        <f aca="true">IF(COUNTA($A184:$AC184)=0,"",_xlfn.TEXTJOIN(" | ",TRUE(),IF($A184="","SKU obrigatório",""),IF(AND($A184&lt;&gt;"",COUNTIF($A$5:$A$204,$A184)&gt;1),"SKU duplicado",""),IF($D184="","Nome obrigatório",""),IF(AND($B184="Variação",$C184=""),"SKU pai obrigatório",""),IF(AND($B184="Variação",$C184&lt;&gt;"",COUNTIFS($A$5:$A$204,$C184,$B$5:$B$204,"Produto pai")=0),"SKU pai não encontrado como Produto pai",""),IF(AND($B184&lt;&gt;"Variação",$C184&lt;&gt;""),"SKU pai indevido",""),IF(AND($K184&lt;&gt;"",COUNTIF($K$5:$K$204,$K184)&gt;1),"EAN/GTIN duplicado",""),IF(AND($K184&lt;&gt;"",NOT(AND(OR(LEN($K184)=8,LEN($K184)=12,LEN($K184)=13,LEN($K184)=14),IFERROR(ISNUMBER(1*$K184),FALSE())))),"EAN/GTIN com formato inválido",""),IF(AND($H184&lt;&gt;"",$I184&lt;&gt;"",COUNTIFS(Listas!$M$5:$M$34,$H184,Listas!$N$5:$N$34,$I184)=0),"Categoria/subcategoria incompatíveis",""),IF(AND(OR($B184="Produto simples",$B184="Variação"),$W184&lt;&gt;"",$V184&lt;&gt;"",$W184&gt;=$V184),"Preço promocional deve ser menor",""),IF(AND(OR($B184="Produto simples",$B184="Variação"),$AD184&lt;&gt;"",$U184&lt;&gt;"",$AD184&lt;=$U184),"Preço considerado não supera o custo",""),IF(AND(OR($B184="Produto simples",$B184="Variação"),OR($Q184&lt;=0,$R184&lt;=0,$S184&lt;=0,$T184&lt;=0)),"Peso ou dimensão ausente/inválida",""),IF(AND($B184="Variação",$F184=""),"Nome da variação obrigatório",""),IF(AND($B184="Variação",$N184="",$O184=""),"Informe cor ou tamanho",""),IF(AND($AA184&lt;&gt;"",$AB184&lt;&gt;"",$AB184&lt;$AA184),"Revisão anterior à criação",""),IF(OR($AB184="",IFERROR(TODAY()-$AB184&gt;Listas!$B$4,TRUE())),"Revisão pendente",""),IF(AND(ISNUMBER($AE184),$AE184&lt;Listas!$B$3),"Margem abaixo do limite",""),IF($AF184&lt;Listas!$B$5,"Cadastro abaixo da meta",""),IF(AND(OR($B184="Produto simples",$B184="Variação"),$Z184="Não definido"),"Canal de venda não definido","")))</f>
        <v/>
      </c>
    </row>
    <row r="185" customFormat="false" ht="21.75" hidden="false" customHeight="true" outlineLevel="0" collapsed="false">
      <c r="A185" s="17"/>
      <c r="B185" s="17"/>
      <c r="C185" s="17"/>
      <c r="D185" s="18"/>
      <c r="E185" s="18"/>
      <c r="F185" s="17"/>
      <c r="G185" s="17"/>
      <c r="H185" s="17"/>
      <c r="I185" s="17"/>
      <c r="J185" s="17"/>
      <c r="K185" s="19"/>
      <c r="L185" s="17"/>
      <c r="M185" s="18"/>
      <c r="N185" s="17"/>
      <c r="O185" s="17"/>
      <c r="P185" s="17"/>
      <c r="Q185" s="20"/>
      <c r="R185" s="20"/>
      <c r="S185" s="20"/>
      <c r="T185" s="20"/>
      <c r="U185" s="21"/>
      <c r="V185" s="21"/>
      <c r="W185" s="21"/>
      <c r="X185" s="22"/>
      <c r="Y185" s="23"/>
      <c r="Z185" s="23"/>
      <c r="AA185" s="24"/>
      <c r="AB185" s="24"/>
      <c r="AC185" s="23"/>
      <c r="AD185" s="25" t="str">
        <f aca="false">IF(COUNTA($A185:$AC185)=0,"",IF($B185="Produto pai","",IF(AND(ISNUMBER($W185),$W185&gt;0,ISNUMBER($V185),$W185&lt;$V185),$W185,IF(ISNUMBER($V185),$V185,""))))</f>
        <v/>
      </c>
      <c r="AE185" s="26" t="str">
        <f aca="false">IF(OR($AD185="",NOT(ISNUMBER($U185)),$AD185&lt;=0),"",($AD185-$U185)/$AD185)</f>
        <v/>
      </c>
      <c r="AF185" s="26" t="str">
        <f aca="false">IF(COUNTA($A185:$AC185)=0,"",(--($A185&lt;&gt;"")+--($B185&lt;&gt;"")+--($D185&lt;&gt;"")+--($E185&lt;&gt;"")+--($G185&lt;&gt;"")+--($H185&lt;&gt;"")+--($I185&lt;&gt;"")+--($J185&lt;&gt;"")+--($M185&lt;&gt;"")+--($Y185&lt;&gt;"")+--($AA185&lt;&gt;"")+--($AC185&lt;&gt;"")+IF(OR($B185="Produto simples",$B185="Variação"),--($Q185&gt;0)+--($R185&gt;0)+--($S185&gt;0)+--($T185&gt;0)+--($U185&gt;0)+--($V185&gt;0)+--($Z185&lt;&gt;""),0)+IF($B185="Variação",--($C185&lt;&gt;"")+--($F185&lt;&gt;"")+--(OR($N185&lt;&gt;"",$O185&lt;&gt;"")),0))/(12+IF(OR($B185="Produto simples",$B185="Variação"),7,0)+IF($B185="Variação",3,0)))</f>
        <v/>
      </c>
      <c r="AG185" s="27" t="str">
        <f aca="true">IF(COUNTA($A185:$AC185)=0,"",_xlfn.TEXTJOIN(" | ",TRUE(),IF($A185="","SKU obrigatório",""),IF(AND($A185&lt;&gt;"",COUNTIF($A$5:$A$204,$A185)&gt;1),"SKU duplicado",""),IF($D185="","Nome obrigatório",""),IF(AND($B185="Variação",$C185=""),"SKU pai obrigatório",""),IF(AND($B185="Variação",$C185&lt;&gt;"",COUNTIFS($A$5:$A$204,$C185,$B$5:$B$204,"Produto pai")=0),"SKU pai não encontrado como Produto pai",""),IF(AND($B185&lt;&gt;"Variação",$C185&lt;&gt;""),"SKU pai indevido",""),IF(AND($K185&lt;&gt;"",COUNTIF($K$5:$K$204,$K185)&gt;1),"EAN/GTIN duplicado",""),IF(AND($K185&lt;&gt;"",NOT(AND(OR(LEN($K185)=8,LEN($K185)=12,LEN($K185)=13,LEN($K185)=14),IFERROR(ISNUMBER(1*$K185),FALSE())))),"EAN/GTIN com formato inválido",""),IF(AND($H185&lt;&gt;"",$I185&lt;&gt;"",COUNTIFS(Listas!$M$5:$M$34,$H185,Listas!$N$5:$N$34,$I185)=0),"Categoria/subcategoria incompatíveis",""),IF(AND(OR($B185="Produto simples",$B185="Variação"),$W185&lt;&gt;"",$V185&lt;&gt;"",$W185&gt;=$V185),"Preço promocional deve ser menor",""),IF(AND(OR($B185="Produto simples",$B185="Variação"),$AD185&lt;&gt;"",$U185&lt;&gt;"",$AD185&lt;=$U185),"Preço considerado não supera o custo",""),IF(AND(OR($B185="Produto simples",$B185="Variação"),OR($Q185&lt;=0,$R185&lt;=0,$S185&lt;=0,$T185&lt;=0)),"Peso ou dimensão ausente/inválida",""),IF(AND($B185="Variação",$F185=""),"Nome da variação obrigatório",""),IF(AND($B185="Variação",$N185="",$O185=""),"Informe cor ou tamanho",""),IF(AND($AA185&lt;&gt;"",$AB185&lt;&gt;"",$AB185&lt;$AA185),"Revisão anterior à criação",""),IF(OR($AB185="",IFERROR(TODAY()-$AB185&gt;Listas!$B$4,TRUE())),"Revisão pendente",""),IF(AND(ISNUMBER($AE185),$AE185&lt;Listas!$B$3),"Margem abaixo do limite",""),IF($AF185&lt;Listas!$B$5,"Cadastro abaixo da meta",""),IF(AND(OR($B185="Produto simples",$B185="Variação"),$Z185="Não definido"),"Canal de venda não definido","")))</f>
        <v/>
      </c>
    </row>
    <row r="186" customFormat="false" ht="21.75" hidden="false" customHeight="true" outlineLevel="0" collapsed="false">
      <c r="A186" s="17"/>
      <c r="B186" s="17"/>
      <c r="C186" s="17"/>
      <c r="D186" s="18"/>
      <c r="E186" s="18"/>
      <c r="F186" s="17"/>
      <c r="G186" s="17"/>
      <c r="H186" s="17"/>
      <c r="I186" s="17"/>
      <c r="J186" s="17"/>
      <c r="K186" s="19"/>
      <c r="L186" s="17"/>
      <c r="M186" s="18"/>
      <c r="N186" s="17"/>
      <c r="O186" s="17"/>
      <c r="P186" s="17"/>
      <c r="Q186" s="20"/>
      <c r="R186" s="20"/>
      <c r="S186" s="20"/>
      <c r="T186" s="20"/>
      <c r="U186" s="21"/>
      <c r="V186" s="21"/>
      <c r="W186" s="21"/>
      <c r="X186" s="22"/>
      <c r="Y186" s="23"/>
      <c r="Z186" s="23"/>
      <c r="AA186" s="24"/>
      <c r="AB186" s="24"/>
      <c r="AC186" s="23"/>
      <c r="AD186" s="25" t="str">
        <f aca="false">IF(COUNTA($A186:$AC186)=0,"",IF($B186="Produto pai","",IF(AND(ISNUMBER($W186),$W186&gt;0,ISNUMBER($V186),$W186&lt;$V186),$W186,IF(ISNUMBER($V186),$V186,""))))</f>
        <v/>
      </c>
      <c r="AE186" s="26" t="str">
        <f aca="false">IF(OR($AD186="",NOT(ISNUMBER($U186)),$AD186&lt;=0),"",($AD186-$U186)/$AD186)</f>
        <v/>
      </c>
      <c r="AF186" s="26" t="str">
        <f aca="false">IF(COUNTA($A186:$AC186)=0,"",(--($A186&lt;&gt;"")+--($B186&lt;&gt;"")+--($D186&lt;&gt;"")+--($E186&lt;&gt;"")+--($G186&lt;&gt;"")+--($H186&lt;&gt;"")+--($I186&lt;&gt;"")+--($J186&lt;&gt;"")+--($M186&lt;&gt;"")+--($Y186&lt;&gt;"")+--($AA186&lt;&gt;"")+--($AC186&lt;&gt;"")+IF(OR($B186="Produto simples",$B186="Variação"),--($Q186&gt;0)+--($R186&gt;0)+--($S186&gt;0)+--($T186&gt;0)+--($U186&gt;0)+--($V186&gt;0)+--($Z186&lt;&gt;""),0)+IF($B186="Variação",--($C186&lt;&gt;"")+--($F186&lt;&gt;"")+--(OR($N186&lt;&gt;"",$O186&lt;&gt;"")),0))/(12+IF(OR($B186="Produto simples",$B186="Variação"),7,0)+IF($B186="Variação",3,0)))</f>
        <v/>
      </c>
      <c r="AG186" s="27" t="str">
        <f aca="true">IF(COUNTA($A186:$AC186)=0,"",_xlfn.TEXTJOIN(" | ",TRUE(),IF($A186="","SKU obrigatório",""),IF(AND($A186&lt;&gt;"",COUNTIF($A$5:$A$204,$A186)&gt;1),"SKU duplicado",""),IF($D186="","Nome obrigatório",""),IF(AND($B186="Variação",$C186=""),"SKU pai obrigatório",""),IF(AND($B186="Variação",$C186&lt;&gt;"",COUNTIFS($A$5:$A$204,$C186,$B$5:$B$204,"Produto pai")=0),"SKU pai não encontrado como Produto pai",""),IF(AND($B186&lt;&gt;"Variação",$C186&lt;&gt;""),"SKU pai indevido",""),IF(AND($K186&lt;&gt;"",COUNTIF($K$5:$K$204,$K186)&gt;1),"EAN/GTIN duplicado",""),IF(AND($K186&lt;&gt;"",NOT(AND(OR(LEN($K186)=8,LEN($K186)=12,LEN($K186)=13,LEN($K186)=14),IFERROR(ISNUMBER(1*$K186),FALSE())))),"EAN/GTIN com formato inválido",""),IF(AND($H186&lt;&gt;"",$I186&lt;&gt;"",COUNTIFS(Listas!$M$5:$M$34,$H186,Listas!$N$5:$N$34,$I186)=0),"Categoria/subcategoria incompatíveis",""),IF(AND(OR($B186="Produto simples",$B186="Variação"),$W186&lt;&gt;"",$V186&lt;&gt;"",$W186&gt;=$V186),"Preço promocional deve ser menor",""),IF(AND(OR($B186="Produto simples",$B186="Variação"),$AD186&lt;&gt;"",$U186&lt;&gt;"",$AD186&lt;=$U186),"Preço considerado não supera o custo",""),IF(AND(OR($B186="Produto simples",$B186="Variação"),OR($Q186&lt;=0,$R186&lt;=0,$S186&lt;=0,$T186&lt;=0)),"Peso ou dimensão ausente/inválida",""),IF(AND($B186="Variação",$F186=""),"Nome da variação obrigatório",""),IF(AND($B186="Variação",$N186="",$O186=""),"Informe cor ou tamanho",""),IF(AND($AA186&lt;&gt;"",$AB186&lt;&gt;"",$AB186&lt;$AA186),"Revisão anterior à criação",""),IF(OR($AB186="",IFERROR(TODAY()-$AB186&gt;Listas!$B$4,TRUE())),"Revisão pendente",""),IF(AND(ISNUMBER($AE186),$AE186&lt;Listas!$B$3),"Margem abaixo do limite",""),IF($AF186&lt;Listas!$B$5,"Cadastro abaixo da meta",""),IF(AND(OR($B186="Produto simples",$B186="Variação"),$Z186="Não definido"),"Canal de venda não definido","")))</f>
        <v/>
      </c>
    </row>
    <row r="187" customFormat="false" ht="21.75" hidden="false" customHeight="true" outlineLevel="0" collapsed="false">
      <c r="A187" s="17"/>
      <c r="B187" s="17"/>
      <c r="C187" s="17"/>
      <c r="D187" s="18"/>
      <c r="E187" s="18"/>
      <c r="F187" s="17"/>
      <c r="G187" s="17"/>
      <c r="H187" s="17"/>
      <c r="I187" s="17"/>
      <c r="J187" s="17"/>
      <c r="K187" s="19"/>
      <c r="L187" s="17"/>
      <c r="M187" s="18"/>
      <c r="N187" s="17"/>
      <c r="O187" s="17"/>
      <c r="P187" s="17"/>
      <c r="Q187" s="20"/>
      <c r="R187" s="20"/>
      <c r="S187" s="20"/>
      <c r="T187" s="20"/>
      <c r="U187" s="21"/>
      <c r="V187" s="21"/>
      <c r="W187" s="21"/>
      <c r="X187" s="22"/>
      <c r="Y187" s="23"/>
      <c r="Z187" s="23"/>
      <c r="AA187" s="24"/>
      <c r="AB187" s="24"/>
      <c r="AC187" s="23"/>
      <c r="AD187" s="25" t="str">
        <f aca="false">IF(COUNTA($A187:$AC187)=0,"",IF($B187="Produto pai","",IF(AND(ISNUMBER($W187),$W187&gt;0,ISNUMBER($V187),$W187&lt;$V187),$W187,IF(ISNUMBER($V187),$V187,""))))</f>
        <v/>
      </c>
      <c r="AE187" s="26" t="str">
        <f aca="false">IF(OR($AD187="",NOT(ISNUMBER($U187)),$AD187&lt;=0),"",($AD187-$U187)/$AD187)</f>
        <v/>
      </c>
      <c r="AF187" s="26" t="str">
        <f aca="false">IF(COUNTA($A187:$AC187)=0,"",(--($A187&lt;&gt;"")+--($B187&lt;&gt;"")+--($D187&lt;&gt;"")+--($E187&lt;&gt;"")+--($G187&lt;&gt;"")+--($H187&lt;&gt;"")+--($I187&lt;&gt;"")+--($J187&lt;&gt;"")+--($M187&lt;&gt;"")+--($Y187&lt;&gt;"")+--($AA187&lt;&gt;"")+--($AC187&lt;&gt;"")+IF(OR($B187="Produto simples",$B187="Variação"),--($Q187&gt;0)+--($R187&gt;0)+--($S187&gt;0)+--($T187&gt;0)+--($U187&gt;0)+--($V187&gt;0)+--($Z187&lt;&gt;""),0)+IF($B187="Variação",--($C187&lt;&gt;"")+--($F187&lt;&gt;"")+--(OR($N187&lt;&gt;"",$O187&lt;&gt;"")),0))/(12+IF(OR($B187="Produto simples",$B187="Variação"),7,0)+IF($B187="Variação",3,0)))</f>
        <v/>
      </c>
      <c r="AG187" s="27" t="str">
        <f aca="true">IF(COUNTA($A187:$AC187)=0,"",_xlfn.TEXTJOIN(" | ",TRUE(),IF($A187="","SKU obrigatório",""),IF(AND($A187&lt;&gt;"",COUNTIF($A$5:$A$204,$A187)&gt;1),"SKU duplicado",""),IF($D187="","Nome obrigatório",""),IF(AND($B187="Variação",$C187=""),"SKU pai obrigatório",""),IF(AND($B187="Variação",$C187&lt;&gt;"",COUNTIFS($A$5:$A$204,$C187,$B$5:$B$204,"Produto pai")=0),"SKU pai não encontrado como Produto pai",""),IF(AND($B187&lt;&gt;"Variação",$C187&lt;&gt;""),"SKU pai indevido",""),IF(AND($K187&lt;&gt;"",COUNTIF($K$5:$K$204,$K187)&gt;1),"EAN/GTIN duplicado",""),IF(AND($K187&lt;&gt;"",NOT(AND(OR(LEN($K187)=8,LEN($K187)=12,LEN($K187)=13,LEN($K187)=14),IFERROR(ISNUMBER(1*$K187),FALSE())))),"EAN/GTIN com formato inválido",""),IF(AND($H187&lt;&gt;"",$I187&lt;&gt;"",COUNTIFS(Listas!$M$5:$M$34,$H187,Listas!$N$5:$N$34,$I187)=0),"Categoria/subcategoria incompatíveis",""),IF(AND(OR($B187="Produto simples",$B187="Variação"),$W187&lt;&gt;"",$V187&lt;&gt;"",$W187&gt;=$V187),"Preço promocional deve ser menor",""),IF(AND(OR($B187="Produto simples",$B187="Variação"),$AD187&lt;&gt;"",$U187&lt;&gt;"",$AD187&lt;=$U187),"Preço considerado não supera o custo",""),IF(AND(OR($B187="Produto simples",$B187="Variação"),OR($Q187&lt;=0,$R187&lt;=0,$S187&lt;=0,$T187&lt;=0)),"Peso ou dimensão ausente/inválida",""),IF(AND($B187="Variação",$F187=""),"Nome da variação obrigatório",""),IF(AND($B187="Variação",$N187="",$O187=""),"Informe cor ou tamanho",""),IF(AND($AA187&lt;&gt;"",$AB187&lt;&gt;"",$AB187&lt;$AA187),"Revisão anterior à criação",""),IF(OR($AB187="",IFERROR(TODAY()-$AB187&gt;Listas!$B$4,TRUE())),"Revisão pendente",""),IF(AND(ISNUMBER($AE187),$AE187&lt;Listas!$B$3),"Margem abaixo do limite",""),IF($AF187&lt;Listas!$B$5,"Cadastro abaixo da meta",""),IF(AND(OR($B187="Produto simples",$B187="Variação"),$Z187="Não definido"),"Canal de venda não definido","")))</f>
        <v/>
      </c>
    </row>
    <row r="188" customFormat="false" ht="21.75" hidden="false" customHeight="true" outlineLevel="0" collapsed="false">
      <c r="A188" s="17"/>
      <c r="B188" s="17"/>
      <c r="C188" s="17"/>
      <c r="D188" s="18"/>
      <c r="E188" s="18"/>
      <c r="F188" s="17"/>
      <c r="G188" s="17"/>
      <c r="H188" s="17"/>
      <c r="I188" s="17"/>
      <c r="J188" s="17"/>
      <c r="K188" s="19"/>
      <c r="L188" s="17"/>
      <c r="M188" s="18"/>
      <c r="N188" s="17"/>
      <c r="O188" s="17"/>
      <c r="P188" s="17"/>
      <c r="Q188" s="20"/>
      <c r="R188" s="20"/>
      <c r="S188" s="20"/>
      <c r="T188" s="20"/>
      <c r="U188" s="21"/>
      <c r="V188" s="21"/>
      <c r="W188" s="21"/>
      <c r="X188" s="22"/>
      <c r="Y188" s="23"/>
      <c r="Z188" s="23"/>
      <c r="AA188" s="24"/>
      <c r="AB188" s="24"/>
      <c r="AC188" s="23"/>
      <c r="AD188" s="25" t="str">
        <f aca="false">IF(COUNTA($A188:$AC188)=0,"",IF($B188="Produto pai","",IF(AND(ISNUMBER($W188),$W188&gt;0,ISNUMBER($V188),$W188&lt;$V188),$W188,IF(ISNUMBER($V188),$V188,""))))</f>
        <v/>
      </c>
      <c r="AE188" s="26" t="str">
        <f aca="false">IF(OR($AD188="",NOT(ISNUMBER($U188)),$AD188&lt;=0),"",($AD188-$U188)/$AD188)</f>
        <v/>
      </c>
      <c r="AF188" s="26" t="str">
        <f aca="false">IF(COUNTA($A188:$AC188)=0,"",(--($A188&lt;&gt;"")+--($B188&lt;&gt;"")+--($D188&lt;&gt;"")+--($E188&lt;&gt;"")+--($G188&lt;&gt;"")+--($H188&lt;&gt;"")+--($I188&lt;&gt;"")+--($J188&lt;&gt;"")+--($M188&lt;&gt;"")+--($Y188&lt;&gt;"")+--($AA188&lt;&gt;"")+--($AC188&lt;&gt;"")+IF(OR($B188="Produto simples",$B188="Variação"),--($Q188&gt;0)+--($R188&gt;0)+--($S188&gt;0)+--($T188&gt;0)+--($U188&gt;0)+--($V188&gt;0)+--($Z188&lt;&gt;""),0)+IF($B188="Variação",--($C188&lt;&gt;"")+--($F188&lt;&gt;"")+--(OR($N188&lt;&gt;"",$O188&lt;&gt;"")),0))/(12+IF(OR($B188="Produto simples",$B188="Variação"),7,0)+IF($B188="Variação",3,0)))</f>
        <v/>
      </c>
      <c r="AG188" s="27" t="str">
        <f aca="true">IF(COUNTA($A188:$AC188)=0,"",_xlfn.TEXTJOIN(" | ",TRUE(),IF($A188="","SKU obrigatório",""),IF(AND($A188&lt;&gt;"",COUNTIF($A$5:$A$204,$A188)&gt;1),"SKU duplicado",""),IF($D188="","Nome obrigatório",""),IF(AND($B188="Variação",$C188=""),"SKU pai obrigatório",""),IF(AND($B188="Variação",$C188&lt;&gt;"",COUNTIFS($A$5:$A$204,$C188,$B$5:$B$204,"Produto pai")=0),"SKU pai não encontrado como Produto pai",""),IF(AND($B188&lt;&gt;"Variação",$C188&lt;&gt;""),"SKU pai indevido",""),IF(AND($K188&lt;&gt;"",COUNTIF($K$5:$K$204,$K188)&gt;1),"EAN/GTIN duplicado",""),IF(AND($K188&lt;&gt;"",NOT(AND(OR(LEN($K188)=8,LEN($K188)=12,LEN($K188)=13,LEN($K188)=14),IFERROR(ISNUMBER(1*$K188),FALSE())))),"EAN/GTIN com formato inválido",""),IF(AND($H188&lt;&gt;"",$I188&lt;&gt;"",COUNTIFS(Listas!$M$5:$M$34,$H188,Listas!$N$5:$N$34,$I188)=0),"Categoria/subcategoria incompatíveis",""),IF(AND(OR($B188="Produto simples",$B188="Variação"),$W188&lt;&gt;"",$V188&lt;&gt;"",$W188&gt;=$V188),"Preço promocional deve ser menor",""),IF(AND(OR($B188="Produto simples",$B188="Variação"),$AD188&lt;&gt;"",$U188&lt;&gt;"",$AD188&lt;=$U188),"Preço considerado não supera o custo",""),IF(AND(OR($B188="Produto simples",$B188="Variação"),OR($Q188&lt;=0,$R188&lt;=0,$S188&lt;=0,$T188&lt;=0)),"Peso ou dimensão ausente/inválida",""),IF(AND($B188="Variação",$F188=""),"Nome da variação obrigatório",""),IF(AND($B188="Variação",$N188="",$O188=""),"Informe cor ou tamanho",""),IF(AND($AA188&lt;&gt;"",$AB188&lt;&gt;"",$AB188&lt;$AA188),"Revisão anterior à criação",""),IF(OR($AB188="",IFERROR(TODAY()-$AB188&gt;Listas!$B$4,TRUE())),"Revisão pendente",""),IF(AND(ISNUMBER($AE188),$AE188&lt;Listas!$B$3),"Margem abaixo do limite",""),IF($AF188&lt;Listas!$B$5,"Cadastro abaixo da meta",""),IF(AND(OR($B188="Produto simples",$B188="Variação"),$Z188="Não definido"),"Canal de venda não definido","")))</f>
        <v/>
      </c>
    </row>
    <row r="189" customFormat="false" ht="21.75" hidden="false" customHeight="true" outlineLevel="0" collapsed="false">
      <c r="A189" s="17"/>
      <c r="B189" s="17"/>
      <c r="C189" s="17"/>
      <c r="D189" s="18"/>
      <c r="E189" s="18"/>
      <c r="F189" s="17"/>
      <c r="G189" s="17"/>
      <c r="H189" s="17"/>
      <c r="I189" s="17"/>
      <c r="J189" s="17"/>
      <c r="K189" s="19"/>
      <c r="L189" s="17"/>
      <c r="M189" s="18"/>
      <c r="N189" s="17"/>
      <c r="O189" s="17"/>
      <c r="P189" s="17"/>
      <c r="Q189" s="20"/>
      <c r="R189" s="20"/>
      <c r="S189" s="20"/>
      <c r="T189" s="20"/>
      <c r="U189" s="21"/>
      <c r="V189" s="21"/>
      <c r="W189" s="21"/>
      <c r="X189" s="22"/>
      <c r="Y189" s="23"/>
      <c r="Z189" s="23"/>
      <c r="AA189" s="24"/>
      <c r="AB189" s="24"/>
      <c r="AC189" s="23"/>
      <c r="AD189" s="25" t="str">
        <f aca="false">IF(COUNTA($A189:$AC189)=0,"",IF($B189="Produto pai","",IF(AND(ISNUMBER($W189),$W189&gt;0,ISNUMBER($V189),$W189&lt;$V189),$W189,IF(ISNUMBER($V189),$V189,""))))</f>
        <v/>
      </c>
      <c r="AE189" s="26" t="str">
        <f aca="false">IF(OR($AD189="",NOT(ISNUMBER($U189)),$AD189&lt;=0),"",($AD189-$U189)/$AD189)</f>
        <v/>
      </c>
      <c r="AF189" s="26" t="str">
        <f aca="false">IF(COUNTA($A189:$AC189)=0,"",(--($A189&lt;&gt;"")+--($B189&lt;&gt;"")+--($D189&lt;&gt;"")+--($E189&lt;&gt;"")+--($G189&lt;&gt;"")+--($H189&lt;&gt;"")+--($I189&lt;&gt;"")+--($J189&lt;&gt;"")+--($M189&lt;&gt;"")+--($Y189&lt;&gt;"")+--($AA189&lt;&gt;"")+--($AC189&lt;&gt;"")+IF(OR($B189="Produto simples",$B189="Variação"),--($Q189&gt;0)+--($R189&gt;0)+--($S189&gt;0)+--($T189&gt;0)+--($U189&gt;0)+--($V189&gt;0)+--($Z189&lt;&gt;""),0)+IF($B189="Variação",--($C189&lt;&gt;"")+--($F189&lt;&gt;"")+--(OR($N189&lt;&gt;"",$O189&lt;&gt;"")),0))/(12+IF(OR($B189="Produto simples",$B189="Variação"),7,0)+IF($B189="Variação",3,0)))</f>
        <v/>
      </c>
      <c r="AG189" s="27" t="str">
        <f aca="true">IF(COUNTA($A189:$AC189)=0,"",_xlfn.TEXTJOIN(" | ",TRUE(),IF($A189="","SKU obrigatório",""),IF(AND($A189&lt;&gt;"",COUNTIF($A$5:$A$204,$A189)&gt;1),"SKU duplicado",""),IF($D189="","Nome obrigatório",""),IF(AND($B189="Variação",$C189=""),"SKU pai obrigatório",""),IF(AND($B189="Variação",$C189&lt;&gt;"",COUNTIFS($A$5:$A$204,$C189,$B$5:$B$204,"Produto pai")=0),"SKU pai não encontrado como Produto pai",""),IF(AND($B189&lt;&gt;"Variação",$C189&lt;&gt;""),"SKU pai indevido",""),IF(AND($K189&lt;&gt;"",COUNTIF($K$5:$K$204,$K189)&gt;1),"EAN/GTIN duplicado",""),IF(AND($K189&lt;&gt;"",NOT(AND(OR(LEN($K189)=8,LEN($K189)=12,LEN($K189)=13,LEN($K189)=14),IFERROR(ISNUMBER(1*$K189),FALSE())))),"EAN/GTIN com formato inválido",""),IF(AND($H189&lt;&gt;"",$I189&lt;&gt;"",COUNTIFS(Listas!$M$5:$M$34,$H189,Listas!$N$5:$N$34,$I189)=0),"Categoria/subcategoria incompatíveis",""),IF(AND(OR($B189="Produto simples",$B189="Variação"),$W189&lt;&gt;"",$V189&lt;&gt;"",$W189&gt;=$V189),"Preço promocional deve ser menor",""),IF(AND(OR($B189="Produto simples",$B189="Variação"),$AD189&lt;&gt;"",$U189&lt;&gt;"",$AD189&lt;=$U189),"Preço considerado não supera o custo",""),IF(AND(OR($B189="Produto simples",$B189="Variação"),OR($Q189&lt;=0,$R189&lt;=0,$S189&lt;=0,$T189&lt;=0)),"Peso ou dimensão ausente/inválida",""),IF(AND($B189="Variação",$F189=""),"Nome da variação obrigatório",""),IF(AND($B189="Variação",$N189="",$O189=""),"Informe cor ou tamanho",""),IF(AND($AA189&lt;&gt;"",$AB189&lt;&gt;"",$AB189&lt;$AA189),"Revisão anterior à criação",""),IF(OR($AB189="",IFERROR(TODAY()-$AB189&gt;Listas!$B$4,TRUE())),"Revisão pendente",""),IF(AND(ISNUMBER($AE189),$AE189&lt;Listas!$B$3),"Margem abaixo do limite",""),IF($AF189&lt;Listas!$B$5,"Cadastro abaixo da meta",""),IF(AND(OR($B189="Produto simples",$B189="Variação"),$Z189="Não definido"),"Canal de venda não definido","")))</f>
        <v/>
      </c>
    </row>
    <row r="190" customFormat="false" ht="21.75" hidden="false" customHeight="true" outlineLevel="0" collapsed="false">
      <c r="A190" s="17"/>
      <c r="B190" s="17"/>
      <c r="C190" s="17"/>
      <c r="D190" s="18"/>
      <c r="E190" s="18"/>
      <c r="F190" s="17"/>
      <c r="G190" s="17"/>
      <c r="H190" s="17"/>
      <c r="I190" s="17"/>
      <c r="J190" s="17"/>
      <c r="K190" s="19"/>
      <c r="L190" s="17"/>
      <c r="M190" s="18"/>
      <c r="N190" s="17"/>
      <c r="O190" s="17"/>
      <c r="P190" s="17"/>
      <c r="Q190" s="20"/>
      <c r="R190" s="20"/>
      <c r="S190" s="20"/>
      <c r="T190" s="20"/>
      <c r="U190" s="21"/>
      <c r="V190" s="21"/>
      <c r="W190" s="21"/>
      <c r="X190" s="22"/>
      <c r="Y190" s="23"/>
      <c r="Z190" s="23"/>
      <c r="AA190" s="24"/>
      <c r="AB190" s="24"/>
      <c r="AC190" s="23"/>
      <c r="AD190" s="25" t="str">
        <f aca="false">IF(COUNTA($A190:$AC190)=0,"",IF($B190="Produto pai","",IF(AND(ISNUMBER($W190),$W190&gt;0,ISNUMBER($V190),$W190&lt;$V190),$W190,IF(ISNUMBER($V190),$V190,""))))</f>
        <v/>
      </c>
      <c r="AE190" s="26" t="str">
        <f aca="false">IF(OR($AD190="",NOT(ISNUMBER($U190)),$AD190&lt;=0),"",($AD190-$U190)/$AD190)</f>
        <v/>
      </c>
      <c r="AF190" s="26" t="str">
        <f aca="false">IF(COUNTA($A190:$AC190)=0,"",(--($A190&lt;&gt;"")+--($B190&lt;&gt;"")+--($D190&lt;&gt;"")+--($E190&lt;&gt;"")+--($G190&lt;&gt;"")+--($H190&lt;&gt;"")+--($I190&lt;&gt;"")+--($J190&lt;&gt;"")+--($M190&lt;&gt;"")+--($Y190&lt;&gt;"")+--($AA190&lt;&gt;"")+--($AC190&lt;&gt;"")+IF(OR($B190="Produto simples",$B190="Variação"),--($Q190&gt;0)+--($R190&gt;0)+--($S190&gt;0)+--($T190&gt;0)+--($U190&gt;0)+--($V190&gt;0)+--($Z190&lt;&gt;""),0)+IF($B190="Variação",--($C190&lt;&gt;"")+--($F190&lt;&gt;"")+--(OR($N190&lt;&gt;"",$O190&lt;&gt;"")),0))/(12+IF(OR($B190="Produto simples",$B190="Variação"),7,0)+IF($B190="Variação",3,0)))</f>
        <v/>
      </c>
      <c r="AG190" s="27" t="str">
        <f aca="true">IF(COUNTA($A190:$AC190)=0,"",_xlfn.TEXTJOIN(" | ",TRUE(),IF($A190="","SKU obrigatório",""),IF(AND($A190&lt;&gt;"",COUNTIF($A$5:$A$204,$A190)&gt;1),"SKU duplicado",""),IF($D190="","Nome obrigatório",""),IF(AND($B190="Variação",$C190=""),"SKU pai obrigatório",""),IF(AND($B190="Variação",$C190&lt;&gt;"",COUNTIFS($A$5:$A$204,$C190,$B$5:$B$204,"Produto pai")=0),"SKU pai não encontrado como Produto pai",""),IF(AND($B190&lt;&gt;"Variação",$C190&lt;&gt;""),"SKU pai indevido",""),IF(AND($K190&lt;&gt;"",COUNTIF($K$5:$K$204,$K190)&gt;1),"EAN/GTIN duplicado",""),IF(AND($K190&lt;&gt;"",NOT(AND(OR(LEN($K190)=8,LEN($K190)=12,LEN($K190)=13,LEN($K190)=14),IFERROR(ISNUMBER(1*$K190),FALSE())))),"EAN/GTIN com formato inválido",""),IF(AND($H190&lt;&gt;"",$I190&lt;&gt;"",COUNTIFS(Listas!$M$5:$M$34,$H190,Listas!$N$5:$N$34,$I190)=0),"Categoria/subcategoria incompatíveis",""),IF(AND(OR($B190="Produto simples",$B190="Variação"),$W190&lt;&gt;"",$V190&lt;&gt;"",$W190&gt;=$V190),"Preço promocional deve ser menor",""),IF(AND(OR($B190="Produto simples",$B190="Variação"),$AD190&lt;&gt;"",$U190&lt;&gt;"",$AD190&lt;=$U190),"Preço considerado não supera o custo",""),IF(AND(OR($B190="Produto simples",$B190="Variação"),OR($Q190&lt;=0,$R190&lt;=0,$S190&lt;=0,$T190&lt;=0)),"Peso ou dimensão ausente/inválida",""),IF(AND($B190="Variação",$F190=""),"Nome da variação obrigatório",""),IF(AND($B190="Variação",$N190="",$O190=""),"Informe cor ou tamanho",""),IF(AND($AA190&lt;&gt;"",$AB190&lt;&gt;"",$AB190&lt;$AA190),"Revisão anterior à criação",""),IF(OR($AB190="",IFERROR(TODAY()-$AB190&gt;Listas!$B$4,TRUE())),"Revisão pendente",""),IF(AND(ISNUMBER($AE190),$AE190&lt;Listas!$B$3),"Margem abaixo do limite",""),IF($AF190&lt;Listas!$B$5,"Cadastro abaixo da meta",""),IF(AND(OR($B190="Produto simples",$B190="Variação"),$Z190="Não definido"),"Canal de venda não definido","")))</f>
        <v/>
      </c>
    </row>
    <row r="191" customFormat="false" ht="21.75" hidden="false" customHeight="true" outlineLevel="0" collapsed="false">
      <c r="A191" s="17"/>
      <c r="B191" s="17"/>
      <c r="C191" s="17"/>
      <c r="D191" s="18"/>
      <c r="E191" s="18"/>
      <c r="F191" s="17"/>
      <c r="G191" s="17"/>
      <c r="H191" s="17"/>
      <c r="I191" s="17"/>
      <c r="J191" s="17"/>
      <c r="K191" s="19"/>
      <c r="L191" s="17"/>
      <c r="M191" s="18"/>
      <c r="N191" s="17"/>
      <c r="O191" s="17"/>
      <c r="P191" s="17"/>
      <c r="Q191" s="20"/>
      <c r="R191" s="20"/>
      <c r="S191" s="20"/>
      <c r="T191" s="20"/>
      <c r="U191" s="21"/>
      <c r="V191" s="21"/>
      <c r="W191" s="21"/>
      <c r="X191" s="22"/>
      <c r="Y191" s="23"/>
      <c r="Z191" s="23"/>
      <c r="AA191" s="24"/>
      <c r="AB191" s="24"/>
      <c r="AC191" s="23"/>
      <c r="AD191" s="25" t="str">
        <f aca="false">IF(COUNTA($A191:$AC191)=0,"",IF($B191="Produto pai","",IF(AND(ISNUMBER($W191),$W191&gt;0,ISNUMBER($V191),$W191&lt;$V191),$W191,IF(ISNUMBER($V191),$V191,""))))</f>
        <v/>
      </c>
      <c r="AE191" s="26" t="str">
        <f aca="false">IF(OR($AD191="",NOT(ISNUMBER($U191)),$AD191&lt;=0),"",($AD191-$U191)/$AD191)</f>
        <v/>
      </c>
      <c r="AF191" s="26" t="str">
        <f aca="false">IF(COUNTA($A191:$AC191)=0,"",(--($A191&lt;&gt;"")+--($B191&lt;&gt;"")+--($D191&lt;&gt;"")+--($E191&lt;&gt;"")+--($G191&lt;&gt;"")+--($H191&lt;&gt;"")+--($I191&lt;&gt;"")+--($J191&lt;&gt;"")+--($M191&lt;&gt;"")+--($Y191&lt;&gt;"")+--($AA191&lt;&gt;"")+--($AC191&lt;&gt;"")+IF(OR($B191="Produto simples",$B191="Variação"),--($Q191&gt;0)+--($R191&gt;0)+--($S191&gt;0)+--($T191&gt;0)+--($U191&gt;0)+--($V191&gt;0)+--($Z191&lt;&gt;""),0)+IF($B191="Variação",--($C191&lt;&gt;"")+--($F191&lt;&gt;"")+--(OR($N191&lt;&gt;"",$O191&lt;&gt;"")),0))/(12+IF(OR($B191="Produto simples",$B191="Variação"),7,0)+IF($B191="Variação",3,0)))</f>
        <v/>
      </c>
      <c r="AG191" s="27" t="str">
        <f aca="true">IF(COUNTA($A191:$AC191)=0,"",_xlfn.TEXTJOIN(" | ",TRUE(),IF($A191="","SKU obrigatório",""),IF(AND($A191&lt;&gt;"",COUNTIF($A$5:$A$204,$A191)&gt;1),"SKU duplicado",""),IF($D191="","Nome obrigatório",""),IF(AND($B191="Variação",$C191=""),"SKU pai obrigatório",""),IF(AND($B191="Variação",$C191&lt;&gt;"",COUNTIFS($A$5:$A$204,$C191,$B$5:$B$204,"Produto pai")=0),"SKU pai não encontrado como Produto pai",""),IF(AND($B191&lt;&gt;"Variação",$C191&lt;&gt;""),"SKU pai indevido",""),IF(AND($K191&lt;&gt;"",COUNTIF($K$5:$K$204,$K191)&gt;1),"EAN/GTIN duplicado",""),IF(AND($K191&lt;&gt;"",NOT(AND(OR(LEN($K191)=8,LEN($K191)=12,LEN($K191)=13,LEN($K191)=14),IFERROR(ISNUMBER(1*$K191),FALSE())))),"EAN/GTIN com formato inválido",""),IF(AND($H191&lt;&gt;"",$I191&lt;&gt;"",COUNTIFS(Listas!$M$5:$M$34,$H191,Listas!$N$5:$N$34,$I191)=0),"Categoria/subcategoria incompatíveis",""),IF(AND(OR($B191="Produto simples",$B191="Variação"),$W191&lt;&gt;"",$V191&lt;&gt;"",$W191&gt;=$V191),"Preço promocional deve ser menor",""),IF(AND(OR($B191="Produto simples",$B191="Variação"),$AD191&lt;&gt;"",$U191&lt;&gt;"",$AD191&lt;=$U191),"Preço considerado não supera o custo",""),IF(AND(OR($B191="Produto simples",$B191="Variação"),OR($Q191&lt;=0,$R191&lt;=0,$S191&lt;=0,$T191&lt;=0)),"Peso ou dimensão ausente/inválida",""),IF(AND($B191="Variação",$F191=""),"Nome da variação obrigatório",""),IF(AND($B191="Variação",$N191="",$O191=""),"Informe cor ou tamanho",""),IF(AND($AA191&lt;&gt;"",$AB191&lt;&gt;"",$AB191&lt;$AA191),"Revisão anterior à criação",""),IF(OR($AB191="",IFERROR(TODAY()-$AB191&gt;Listas!$B$4,TRUE())),"Revisão pendente",""),IF(AND(ISNUMBER($AE191),$AE191&lt;Listas!$B$3),"Margem abaixo do limite",""),IF($AF191&lt;Listas!$B$5,"Cadastro abaixo da meta",""),IF(AND(OR($B191="Produto simples",$B191="Variação"),$Z191="Não definido"),"Canal de venda não definido","")))</f>
        <v/>
      </c>
    </row>
    <row r="192" customFormat="false" ht="21.75" hidden="false" customHeight="true" outlineLevel="0" collapsed="false">
      <c r="A192" s="17"/>
      <c r="B192" s="17"/>
      <c r="C192" s="17"/>
      <c r="D192" s="18"/>
      <c r="E192" s="18"/>
      <c r="F192" s="17"/>
      <c r="G192" s="17"/>
      <c r="H192" s="17"/>
      <c r="I192" s="17"/>
      <c r="J192" s="17"/>
      <c r="K192" s="19"/>
      <c r="L192" s="17"/>
      <c r="M192" s="18"/>
      <c r="N192" s="17"/>
      <c r="O192" s="17"/>
      <c r="P192" s="17"/>
      <c r="Q192" s="20"/>
      <c r="R192" s="20"/>
      <c r="S192" s="20"/>
      <c r="T192" s="20"/>
      <c r="U192" s="21"/>
      <c r="V192" s="21"/>
      <c r="W192" s="21"/>
      <c r="X192" s="22"/>
      <c r="Y192" s="23"/>
      <c r="Z192" s="23"/>
      <c r="AA192" s="24"/>
      <c r="AB192" s="24"/>
      <c r="AC192" s="23"/>
      <c r="AD192" s="25" t="str">
        <f aca="false">IF(COUNTA($A192:$AC192)=0,"",IF($B192="Produto pai","",IF(AND(ISNUMBER($W192),$W192&gt;0,ISNUMBER($V192),$W192&lt;$V192),$W192,IF(ISNUMBER($V192),$V192,""))))</f>
        <v/>
      </c>
      <c r="AE192" s="26" t="str">
        <f aca="false">IF(OR($AD192="",NOT(ISNUMBER($U192)),$AD192&lt;=0),"",($AD192-$U192)/$AD192)</f>
        <v/>
      </c>
      <c r="AF192" s="26" t="str">
        <f aca="false">IF(COUNTA($A192:$AC192)=0,"",(--($A192&lt;&gt;"")+--($B192&lt;&gt;"")+--($D192&lt;&gt;"")+--($E192&lt;&gt;"")+--($G192&lt;&gt;"")+--($H192&lt;&gt;"")+--($I192&lt;&gt;"")+--($J192&lt;&gt;"")+--($M192&lt;&gt;"")+--($Y192&lt;&gt;"")+--($AA192&lt;&gt;"")+--($AC192&lt;&gt;"")+IF(OR($B192="Produto simples",$B192="Variação"),--($Q192&gt;0)+--($R192&gt;0)+--($S192&gt;0)+--($T192&gt;0)+--($U192&gt;0)+--($V192&gt;0)+--($Z192&lt;&gt;""),0)+IF($B192="Variação",--($C192&lt;&gt;"")+--($F192&lt;&gt;"")+--(OR($N192&lt;&gt;"",$O192&lt;&gt;"")),0))/(12+IF(OR($B192="Produto simples",$B192="Variação"),7,0)+IF($B192="Variação",3,0)))</f>
        <v/>
      </c>
      <c r="AG192" s="27" t="str">
        <f aca="true">IF(COUNTA($A192:$AC192)=0,"",_xlfn.TEXTJOIN(" | ",TRUE(),IF($A192="","SKU obrigatório",""),IF(AND($A192&lt;&gt;"",COUNTIF($A$5:$A$204,$A192)&gt;1),"SKU duplicado",""),IF($D192="","Nome obrigatório",""),IF(AND($B192="Variação",$C192=""),"SKU pai obrigatório",""),IF(AND($B192="Variação",$C192&lt;&gt;"",COUNTIFS($A$5:$A$204,$C192,$B$5:$B$204,"Produto pai")=0),"SKU pai não encontrado como Produto pai",""),IF(AND($B192&lt;&gt;"Variação",$C192&lt;&gt;""),"SKU pai indevido",""),IF(AND($K192&lt;&gt;"",COUNTIF($K$5:$K$204,$K192)&gt;1),"EAN/GTIN duplicado",""),IF(AND($K192&lt;&gt;"",NOT(AND(OR(LEN($K192)=8,LEN($K192)=12,LEN($K192)=13,LEN($K192)=14),IFERROR(ISNUMBER(1*$K192),FALSE())))),"EAN/GTIN com formato inválido",""),IF(AND($H192&lt;&gt;"",$I192&lt;&gt;"",COUNTIFS(Listas!$M$5:$M$34,$H192,Listas!$N$5:$N$34,$I192)=0),"Categoria/subcategoria incompatíveis",""),IF(AND(OR($B192="Produto simples",$B192="Variação"),$W192&lt;&gt;"",$V192&lt;&gt;"",$W192&gt;=$V192),"Preço promocional deve ser menor",""),IF(AND(OR($B192="Produto simples",$B192="Variação"),$AD192&lt;&gt;"",$U192&lt;&gt;"",$AD192&lt;=$U192),"Preço considerado não supera o custo",""),IF(AND(OR($B192="Produto simples",$B192="Variação"),OR($Q192&lt;=0,$R192&lt;=0,$S192&lt;=0,$T192&lt;=0)),"Peso ou dimensão ausente/inválida",""),IF(AND($B192="Variação",$F192=""),"Nome da variação obrigatório",""),IF(AND($B192="Variação",$N192="",$O192=""),"Informe cor ou tamanho",""),IF(AND($AA192&lt;&gt;"",$AB192&lt;&gt;"",$AB192&lt;$AA192),"Revisão anterior à criação",""),IF(OR($AB192="",IFERROR(TODAY()-$AB192&gt;Listas!$B$4,TRUE())),"Revisão pendente",""),IF(AND(ISNUMBER($AE192),$AE192&lt;Listas!$B$3),"Margem abaixo do limite",""),IF($AF192&lt;Listas!$B$5,"Cadastro abaixo da meta",""),IF(AND(OR($B192="Produto simples",$B192="Variação"),$Z192="Não definido"),"Canal de venda não definido","")))</f>
        <v/>
      </c>
    </row>
    <row r="193" customFormat="false" ht="21.75" hidden="false" customHeight="true" outlineLevel="0" collapsed="false">
      <c r="A193" s="17"/>
      <c r="B193" s="17"/>
      <c r="C193" s="17"/>
      <c r="D193" s="18"/>
      <c r="E193" s="18"/>
      <c r="F193" s="17"/>
      <c r="G193" s="17"/>
      <c r="H193" s="17"/>
      <c r="I193" s="17"/>
      <c r="J193" s="17"/>
      <c r="K193" s="19"/>
      <c r="L193" s="17"/>
      <c r="M193" s="18"/>
      <c r="N193" s="17"/>
      <c r="O193" s="17"/>
      <c r="P193" s="17"/>
      <c r="Q193" s="20"/>
      <c r="R193" s="20"/>
      <c r="S193" s="20"/>
      <c r="T193" s="20"/>
      <c r="U193" s="21"/>
      <c r="V193" s="21"/>
      <c r="W193" s="21"/>
      <c r="X193" s="22"/>
      <c r="Y193" s="23"/>
      <c r="Z193" s="23"/>
      <c r="AA193" s="24"/>
      <c r="AB193" s="24"/>
      <c r="AC193" s="23"/>
      <c r="AD193" s="25" t="str">
        <f aca="false">IF(COUNTA($A193:$AC193)=0,"",IF($B193="Produto pai","",IF(AND(ISNUMBER($W193),$W193&gt;0,ISNUMBER($V193),$W193&lt;$V193),$W193,IF(ISNUMBER($V193),$V193,""))))</f>
        <v/>
      </c>
      <c r="AE193" s="26" t="str">
        <f aca="false">IF(OR($AD193="",NOT(ISNUMBER($U193)),$AD193&lt;=0),"",($AD193-$U193)/$AD193)</f>
        <v/>
      </c>
      <c r="AF193" s="26" t="str">
        <f aca="false">IF(COUNTA($A193:$AC193)=0,"",(--($A193&lt;&gt;"")+--($B193&lt;&gt;"")+--($D193&lt;&gt;"")+--($E193&lt;&gt;"")+--($G193&lt;&gt;"")+--($H193&lt;&gt;"")+--($I193&lt;&gt;"")+--($J193&lt;&gt;"")+--($M193&lt;&gt;"")+--($Y193&lt;&gt;"")+--($AA193&lt;&gt;"")+--($AC193&lt;&gt;"")+IF(OR($B193="Produto simples",$B193="Variação"),--($Q193&gt;0)+--($R193&gt;0)+--($S193&gt;0)+--($T193&gt;0)+--($U193&gt;0)+--($V193&gt;0)+--($Z193&lt;&gt;""),0)+IF($B193="Variação",--($C193&lt;&gt;"")+--($F193&lt;&gt;"")+--(OR($N193&lt;&gt;"",$O193&lt;&gt;"")),0))/(12+IF(OR($B193="Produto simples",$B193="Variação"),7,0)+IF($B193="Variação",3,0)))</f>
        <v/>
      </c>
      <c r="AG193" s="27" t="str">
        <f aca="true">IF(COUNTA($A193:$AC193)=0,"",_xlfn.TEXTJOIN(" | ",TRUE(),IF($A193="","SKU obrigatório",""),IF(AND($A193&lt;&gt;"",COUNTIF($A$5:$A$204,$A193)&gt;1),"SKU duplicado",""),IF($D193="","Nome obrigatório",""),IF(AND($B193="Variação",$C193=""),"SKU pai obrigatório",""),IF(AND($B193="Variação",$C193&lt;&gt;"",COUNTIFS($A$5:$A$204,$C193,$B$5:$B$204,"Produto pai")=0),"SKU pai não encontrado como Produto pai",""),IF(AND($B193&lt;&gt;"Variação",$C193&lt;&gt;""),"SKU pai indevido",""),IF(AND($K193&lt;&gt;"",COUNTIF($K$5:$K$204,$K193)&gt;1),"EAN/GTIN duplicado",""),IF(AND($K193&lt;&gt;"",NOT(AND(OR(LEN($K193)=8,LEN($K193)=12,LEN($K193)=13,LEN($K193)=14),IFERROR(ISNUMBER(1*$K193),FALSE())))),"EAN/GTIN com formato inválido",""),IF(AND($H193&lt;&gt;"",$I193&lt;&gt;"",COUNTIFS(Listas!$M$5:$M$34,$H193,Listas!$N$5:$N$34,$I193)=0),"Categoria/subcategoria incompatíveis",""),IF(AND(OR($B193="Produto simples",$B193="Variação"),$W193&lt;&gt;"",$V193&lt;&gt;"",$W193&gt;=$V193),"Preço promocional deve ser menor",""),IF(AND(OR($B193="Produto simples",$B193="Variação"),$AD193&lt;&gt;"",$U193&lt;&gt;"",$AD193&lt;=$U193),"Preço considerado não supera o custo",""),IF(AND(OR($B193="Produto simples",$B193="Variação"),OR($Q193&lt;=0,$R193&lt;=0,$S193&lt;=0,$T193&lt;=0)),"Peso ou dimensão ausente/inválida",""),IF(AND($B193="Variação",$F193=""),"Nome da variação obrigatório",""),IF(AND($B193="Variação",$N193="",$O193=""),"Informe cor ou tamanho",""),IF(AND($AA193&lt;&gt;"",$AB193&lt;&gt;"",$AB193&lt;$AA193),"Revisão anterior à criação",""),IF(OR($AB193="",IFERROR(TODAY()-$AB193&gt;Listas!$B$4,TRUE())),"Revisão pendente",""),IF(AND(ISNUMBER($AE193),$AE193&lt;Listas!$B$3),"Margem abaixo do limite",""),IF($AF193&lt;Listas!$B$5,"Cadastro abaixo da meta",""),IF(AND(OR($B193="Produto simples",$B193="Variação"),$Z193="Não definido"),"Canal de venda não definido","")))</f>
        <v/>
      </c>
    </row>
    <row r="194" customFormat="false" ht="21.75" hidden="false" customHeight="true" outlineLevel="0" collapsed="false">
      <c r="A194" s="17"/>
      <c r="B194" s="17"/>
      <c r="C194" s="17"/>
      <c r="D194" s="18"/>
      <c r="E194" s="18"/>
      <c r="F194" s="17"/>
      <c r="G194" s="17"/>
      <c r="H194" s="17"/>
      <c r="I194" s="17"/>
      <c r="J194" s="17"/>
      <c r="K194" s="19"/>
      <c r="L194" s="17"/>
      <c r="M194" s="18"/>
      <c r="N194" s="17"/>
      <c r="O194" s="17"/>
      <c r="P194" s="17"/>
      <c r="Q194" s="20"/>
      <c r="R194" s="20"/>
      <c r="S194" s="20"/>
      <c r="T194" s="20"/>
      <c r="U194" s="21"/>
      <c r="V194" s="21"/>
      <c r="W194" s="21"/>
      <c r="X194" s="22"/>
      <c r="Y194" s="23"/>
      <c r="Z194" s="23"/>
      <c r="AA194" s="24"/>
      <c r="AB194" s="24"/>
      <c r="AC194" s="23"/>
      <c r="AD194" s="25" t="str">
        <f aca="false">IF(COUNTA($A194:$AC194)=0,"",IF($B194="Produto pai","",IF(AND(ISNUMBER($W194),$W194&gt;0,ISNUMBER($V194),$W194&lt;$V194),$W194,IF(ISNUMBER($V194),$V194,""))))</f>
        <v/>
      </c>
      <c r="AE194" s="26" t="str">
        <f aca="false">IF(OR($AD194="",NOT(ISNUMBER($U194)),$AD194&lt;=0),"",($AD194-$U194)/$AD194)</f>
        <v/>
      </c>
      <c r="AF194" s="26" t="str">
        <f aca="false">IF(COUNTA($A194:$AC194)=0,"",(--($A194&lt;&gt;"")+--($B194&lt;&gt;"")+--($D194&lt;&gt;"")+--($E194&lt;&gt;"")+--($G194&lt;&gt;"")+--($H194&lt;&gt;"")+--($I194&lt;&gt;"")+--($J194&lt;&gt;"")+--($M194&lt;&gt;"")+--($Y194&lt;&gt;"")+--($AA194&lt;&gt;"")+--($AC194&lt;&gt;"")+IF(OR($B194="Produto simples",$B194="Variação"),--($Q194&gt;0)+--($R194&gt;0)+--($S194&gt;0)+--($T194&gt;0)+--($U194&gt;0)+--($V194&gt;0)+--($Z194&lt;&gt;""),0)+IF($B194="Variação",--($C194&lt;&gt;"")+--($F194&lt;&gt;"")+--(OR($N194&lt;&gt;"",$O194&lt;&gt;"")),0))/(12+IF(OR($B194="Produto simples",$B194="Variação"),7,0)+IF($B194="Variação",3,0)))</f>
        <v/>
      </c>
      <c r="AG194" s="27" t="str">
        <f aca="true">IF(COUNTA($A194:$AC194)=0,"",_xlfn.TEXTJOIN(" | ",TRUE(),IF($A194="","SKU obrigatório",""),IF(AND($A194&lt;&gt;"",COUNTIF($A$5:$A$204,$A194)&gt;1),"SKU duplicado",""),IF($D194="","Nome obrigatório",""),IF(AND($B194="Variação",$C194=""),"SKU pai obrigatório",""),IF(AND($B194="Variação",$C194&lt;&gt;"",COUNTIFS($A$5:$A$204,$C194,$B$5:$B$204,"Produto pai")=0),"SKU pai não encontrado como Produto pai",""),IF(AND($B194&lt;&gt;"Variação",$C194&lt;&gt;""),"SKU pai indevido",""),IF(AND($K194&lt;&gt;"",COUNTIF($K$5:$K$204,$K194)&gt;1),"EAN/GTIN duplicado",""),IF(AND($K194&lt;&gt;"",NOT(AND(OR(LEN($K194)=8,LEN($K194)=12,LEN($K194)=13,LEN($K194)=14),IFERROR(ISNUMBER(1*$K194),FALSE())))),"EAN/GTIN com formato inválido",""),IF(AND($H194&lt;&gt;"",$I194&lt;&gt;"",COUNTIFS(Listas!$M$5:$M$34,$H194,Listas!$N$5:$N$34,$I194)=0),"Categoria/subcategoria incompatíveis",""),IF(AND(OR($B194="Produto simples",$B194="Variação"),$W194&lt;&gt;"",$V194&lt;&gt;"",$W194&gt;=$V194),"Preço promocional deve ser menor",""),IF(AND(OR($B194="Produto simples",$B194="Variação"),$AD194&lt;&gt;"",$U194&lt;&gt;"",$AD194&lt;=$U194),"Preço considerado não supera o custo",""),IF(AND(OR($B194="Produto simples",$B194="Variação"),OR($Q194&lt;=0,$R194&lt;=0,$S194&lt;=0,$T194&lt;=0)),"Peso ou dimensão ausente/inválida",""),IF(AND($B194="Variação",$F194=""),"Nome da variação obrigatório",""),IF(AND($B194="Variação",$N194="",$O194=""),"Informe cor ou tamanho",""),IF(AND($AA194&lt;&gt;"",$AB194&lt;&gt;"",$AB194&lt;$AA194),"Revisão anterior à criação",""),IF(OR($AB194="",IFERROR(TODAY()-$AB194&gt;Listas!$B$4,TRUE())),"Revisão pendente",""),IF(AND(ISNUMBER($AE194),$AE194&lt;Listas!$B$3),"Margem abaixo do limite",""),IF($AF194&lt;Listas!$B$5,"Cadastro abaixo da meta",""),IF(AND(OR($B194="Produto simples",$B194="Variação"),$Z194="Não definido"),"Canal de venda não definido","")))</f>
        <v/>
      </c>
    </row>
    <row r="195" customFormat="false" ht="21.75" hidden="false" customHeight="true" outlineLevel="0" collapsed="false">
      <c r="A195" s="17"/>
      <c r="B195" s="17"/>
      <c r="C195" s="17"/>
      <c r="D195" s="18"/>
      <c r="E195" s="18"/>
      <c r="F195" s="17"/>
      <c r="G195" s="17"/>
      <c r="H195" s="17"/>
      <c r="I195" s="17"/>
      <c r="J195" s="17"/>
      <c r="K195" s="19"/>
      <c r="L195" s="17"/>
      <c r="M195" s="18"/>
      <c r="N195" s="17"/>
      <c r="O195" s="17"/>
      <c r="P195" s="17"/>
      <c r="Q195" s="20"/>
      <c r="R195" s="20"/>
      <c r="S195" s="20"/>
      <c r="T195" s="20"/>
      <c r="U195" s="21"/>
      <c r="V195" s="21"/>
      <c r="W195" s="21"/>
      <c r="X195" s="22"/>
      <c r="Y195" s="23"/>
      <c r="Z195" s="23"/>
      <c r="AA195" s="24"/>
      <c r="AB195" s="24"/>
      <c r="AC195" s="23"/>
      <c r="AD195" s="25" t="str">
        <f aca="false">IF(COUNTA($A195:$AC195)=0,"",IF($B195="Produto pai","",IF(AND(ISNUMBER($W195),$W195&gt;0,ISNUMBER($V195),$W195&lt;$V195),$W195,IF(ISNUMBER($V195),$V195,""))))</f>
        <v/>
      </c>
      <c r="AE195" s="26" t="str">
        <f aca="false">IF(OR($AD195="",NOT(ISNUMBER($U195)),$AD195&lt;=0),"",($AD195-$U195)/$AD195)</f>
        <v/>
      </c>
      <c r="AF195" s="26" t="str">
        <f aca="false">IF(COUNTA($A195:$AC195)=0,"",(--($A195&lt;&gt;"")+--($B195&lt;&gt;"")+--($D195&lt;&gt;"")+--($E195&lt;&gt;"")+--($G195&lt;&gt;"")+--($H195&lt;&gt;"")+--($I195&lt;&gt;"")+--($J195&lt;&gt;"")+--($M195&lt;&gt;"")+--($Y195&lt;&gt;"")+--($AA195&lt;&gt;"")+--($AC195&lt;&gt;"")+IF(OR($B195="Produto simples",$B195="Variação"),--($Q195&gt;0)+--($R195&gt;0)+--($S195&gt;0)+--($T195&gt;0)+--($U195&gt;0)+--($V195&gt;0)+--($Z195&lt;&gt;""),0)+IF($B195="Variação",--($C195&lt;&gt;"")+--($F195&lt;&gt;"")+--(OR($N195&lt;&gt;"",$O195&lt;&gt;"")),0))/(12+IF(OR($B195="Produto simples",$B195="Variação"),7,0)+IF($B195="Variação",3,0)))</f>
        <v/>
      </c>
      <c r="AG195" s="27" t="str">
        <f aca="true">IF(COUNTA($A195:$AC195)=0,"",_xlfn.TEXTJOIN(" | ",TRUE(),IF($A195="","SKU obrigatório",""),IF(AND($A195&lt;&gt;"",COUNTIF($A$5:$A$204,$A195)&gt;1),"SKU duplicado",""),IF($D195="","Nome obrigatório",""),IF(AND($B195="Variação",$C195=""),"SKU pai obrigatório",""),IF(AND($B195="Variação",$C195&lt;&gt;"",COUNTIFS($A$5:$A$204,$C195,$B$5:$B$204,"Produto pai")=0),"SKU pai não encontrado como Produto pai",""),IF(AND($B195&lt;&gt;"Variação",$C195&lt;&gt;""),"SKU pai indevido",""),IF(AND($K195&lt;&gt;"",COUNTIF($K$5:$K$204,$K195)&gt;1),"EAN/GTIN duplicado",""),IF(AND($K195&lt;&gt;"",NOT(AND(OR(LEN($K195)=8,LEN($K195)=12,LEN($K195)=13,LEN($K195)=14),IFERROR(ISNUMBER(1*$K195),FALSE())))),"EAN/GTIN com formato inválido",""),IF(AND($H195&lt;&gt;"",$I195&lt;&gt;"",COUNTIFS(Listas!$M$5:$M$34,$H195,Listas!$N$5:$N$34,$I195)=0),"Categoria/subcategoria incompatíveis",""),IF(AND(OR($B195="Produto simples",$B195="Variação"),$W195&lt;&gt;"",$V195&lt;&gt;"",$W195&gt;=$V195),"Preço promocional deve ser menor",""),IF(AND(OR($B195="Produto simples",$B195="Variação"),$AD195&lt;&gt;"",$U195&lt;&gt;"",$AD195&lt;=$U195),"Preço considerado não supera o custo",""),IF(AND(OR($B195="Produto simples",$B195="Variação"),OR($Q195&lt;=0,$R195&lt;=0,$S195&lt;=0,$T195&lt;=0)),"Peso ou dimensão ausente/inválida",""),IF(AND($B195="Variação",$F195=""),"Nome da variação obrigatório",""),IF(AND($B195="Variação",$N195="",$O195=""),"Informe cor ou tamanho",""),IF(AND($AA195&lt;&gt;"",$AB195&lt;&gt;"",$AB195&lt;$AA195),"Revisão anterior à criação",""),IF(OR($AB195="",IFERROR(TODAY()-$AB195&gt;Listas!$B$4,TRUE())),"Revisão pendente",""),IF(AND(ISNUMBER($AE195),$AE195&lt;Listas!$B$3),"Margem abaixo do limite",""),IF($AF195&lt;Listas!$B$5,"Cadastro abaixo da meta",""),IF(AND(OR($B195="Produto simples",$B195="Variação"),$Z195="Não definido"),"Canal de venda não definido","")))</f>
        <v/>
      </c>
    </row>
    <row r="196" customFormat="false" ht="21.75" hidden="false" customHeight="true" outlineLevel="0" collapsed="false">
      <c r="A196" s="17"/>
      <c r="B196" s="17"/>
      <c r="C196" s="17"/>
      <c r="D196" s="18"/>
      <c r="E196" s="18"/>
      <c r="F196" s="17"/>
      <c r="G196" s="17"/>
      <c r="H196" s="17"/>
      <c r="I196" s="17"/>
      <c r="J196" s="17"/>
      <c r="K196" s="19"/>
      <c r="L196" s="17"/>
      <c r="M196" s="18"/>
      <c r="N196" s="17"/>
      <c r="O196" s="17"/>
      <c r="P196" s="17"/>
      <c r="Q196" s="20"/>
      <c r="R196" s="20"/>
      <c r="S196" s="20"/>
      <c r="T196" s="20"/>
      <c r="U196" s="21"/>
      <c r="V196" s="21"/>
      <c r="W196" s="21"/>
      <c r="X196" s="22"/>
      <c r="Y196" s="23"/>
      <c r="Z196" s="23"/>
      <c r="AA196" s="24"/>
      <c r="AB196" s="24"/>
      <c r="AC196" s="23"/>
      <c r="AD196" s="25" t="str">
        <f aca="false">IF(COUNTA($A196:$AC196)=0,"",IF($B196="Produto pai","",IF(AND(ISNUMBER($W196),$W196&gt;0,ISNUMBER($V196),$W196&lt;$V196),$W196,IF(ISNUMBER($V196),$V196,""))))</f>
        <v/>
      </c>
      <c r="AE196" s="26" t="str">
        <f aca="false">IF(OR($AD196="",NOT(ISNUMBER($U196)),$AD196&lt;=0),"",($AD196-$U196)/$AD196)</f>
        <v/>
      </c>
      <c r="AF196" s="26" t="str">
        <f aca="false">IF(COUNTA($A196:$AC196)=0,"",(--($A196&lt;&gt;"")+--($B196&lt;&gt;"")+--($D196&lt;&gt;"")+--($E196&lt;&gt;"")+--($G196&lt;&gt;"")+--($H196&lt;&gt;"")+--($I196&lt;&gt;"")+--($J196&lt;&gt;"")+--($M196&lt;&gt;"")+--($Y196&lt;&gt;"")+--($AA196&lt;&gt;"")+--($AC196&lt;&gt;"")+IF(OR($B196="Produto simples",$B196="Variação"),--($Q196&gt;0)+--($R196&gt;0)+--($S196&gt;0)+--($T196&gt;0)+--($U196&gt;0)+--($V196&gt;0)+--($Z196&lt;&gt;""),0)+IF($B196="Variação",--($C196&lt;&gt;"")+--($F196&lt;&gt;"")+--(OR($N196&lt;&gt;"",$O196&lt;&gt;"")),0))/(12+IF(OR($B196="Produto simples",$B196="Variação"),7,0)+IF($B196="Variação",3,0)))</f>
        <v/>
      </c>
      <c r="AG196" s="27" t="str">
        <f aca="true">IF(COUNTA($A196:$AC196)=0,"",_xlfn.TEXTJOIN(" | ",TRUE(),IF($A196="","SKU obrigatório",""),IF(AND($A196&lt;&gt;"",COUNTIF($A$5:$A$204,$A196)&gt;1),"SKU duplicado",""),IF($D196="","Nome obrigatório",""),IF(AND($B196="Variação",$C196=""),"SKU pai obrigatório",""),IF(AND($B196="Variação",$C196&lt;&gt;"",COUNTIFS($A$5:$A$204,$C196,$B$5:$B$204,"Produto pai")=0),"SKU pai não encontrado como Produto pai",""),IF(AND($B196&lt;&gt;"Variação",$C196&lt;&gt;""),"SKU pai indevido",""),IF(AND($K196&lt;&gt;"",COUNTIF($K$5:$K$204,$K196)&gt;1),"EAN/GTIN duplicado",""),IF(AND($K196&lt;&gt;"",NOT(AND(OR(LEN($K196)=8,LEN($K196)=12,LEN($K196)=13,LEN($K196)=14),IFERROR(ISNUMBER(1*$K196),FALSE())))),"EAN/GTIN com formato inválido",""),IF(AND($H196&lt;&gt;"",$I196&lt;&gt;"",COUNTIFS(Listas!$M$5:$M$34,$H196,Listas!$N$5:$N$34,$I196)=0),"Categoria/subcategoria incompatíveis",""),IF(AND(OR($B196="Produto simples",$B196="Variação"),$W196&lt;&gt;"",$V196&lt;&gt;"",$W196&gt;=$V196),"Preço promocional deve ser menor",""),IF(AND(OR($B196="Produto simples",$B196="Variação"),$AD196&lt;&gt;"",$U196&lt;&gt;"",$AD196&lt;=$U196),"Preço considerado não supera o custo",""),IF(AND(OR($B196="Produto simples",$B196="Variação"),OR($Q196&lt;=0,$R196&lt;=0,$S196&lt;=0,$T196&lt;=0)),"Peso ou dimensão ausente/inválida",""),IF(AND($B196="Variação",$F196=""),"Nome da variação obrigatório",""),IF(AND($B196="Variação",$N196="",$O196=""),"Informe cor ou tamanho",""),IF(AND($AA196&lt;&gt;"",$AB196&lt;&gt;"",$AB196&lt;$AA196),"Revisão anterior à criação",""),IF(OR($AB196="",IFERROR(TODAY()-$AB196&gt;Listas!$B$4,TRUE())),"Revisão pendente",""),IF(AND(ISNUMBER($AE196),$AE196&lt;Listas!$B$3),"Margem abaixo do limite",""),IF($AF196&lt;Listas!$B$5,"Cadastro abaixo da meta",""),IF(AND(OR($B196="Produto simples",$B196="Variação"),$Z196="Não definido"),"Canal de venda não definido","")))</f>
        <v/>
      </c>
    </row>
    <row r="197" customFormat="false" ht="21.75" hidden="false" customHeight="true" outlineLevel="0" collapsed="false">
      <c r="A197" s="17"/>
      <c r="B197" s="17"/>
      <c r="C197" s="17"/>
      <c r="D197" s="18"/>
      <c r="E197" s="18"/>
      <c r="F197" s="17"/>
      <c r="G197" s="17"/>
      <c r="H197" s="17"/>
      <c r="I197" s="17"/>
      <c r="J197" s="17"/>
      <c r="K197" s="19"/>
      <c r="L197" s="17"/>
      <c r="M197" s="18"/>
      <c r="N197" s="17"/>
      <c r="O197" s="17"/>
      <c r="P197" s="17"/>
      <c r="Q197" s="20"/>
      <c r="R197" s="20"/>
      <c r="S197" s="20"/>
      <c r="T197" s="20"/>
      <c r="U197" s="21"/>
      <c r="V197" s="21"/>
      <c r="W197" s="21"/>
      <c r="X197" s="22"/>
      <c r="Y197" s="23"/>
      <c r="Z197" s="23"/>
      <c r="AA197" s="24"/>
      <c r="AB197" s="24"/>
      <c r="AC197" s="23"/>
      <c r="AD197" s="25" t="str">
        <f aca="false">IF(COUNTA($A197:$AC197)=0,"",IF($B197="Produto pai","",IF(AND(ISNUMBER($W197),$W197&gt;0,ISNUMBER($V197),$W197&lt;$V197),$W197,IF(ISNUMBER($V197),$V197,""))))</f>
        <v/>
      </c>
      <c r="AE197" s="26" t="str">
        <f aca="false">IF(OR($AD197="",NOT(ISNUMBER($U197)),$AD197&lt;=0),"",($AD197-$U197)/$AD197)</f>
        <v/>
      </c>
      <c r="AF197" s="26" t="str">
        <f aca="false">IF(COUNTA($A197:$AC197)=0,"",(--($A197&lt;&gt;"")+--($B197&lt;&gt;"")+--($D197&lt;&gt;"")+--($E197&lt;&gt;"")+--($G197&lt;&gt;"")+--($H197&lt;&gt;"")+--($I197&lt;&gt;"")+--($J197&lt;&gt;"")+--($M197&lt;&gt;"")+--($Y197&lt;&gt;"")+--($AA197&lt;&gt;"")+--($AC197&lt;&gt;"")+IF(OR($B197="Produto simples",$B197="Variação"),--($Q197&gt;0)+--($R197&gt;0)+--($S197&gt;0)+--($T197&gt;0)+--($U197&gt;0)+--($V197&gt;0)+--($Z197&lt;&gt;""),0)+IF($B197="Variação",--($C197&lt;&gt;"")+--($F197&lt;&gt;"")+--(OR($N197&lt;&gt;"",$O197&lt;&gt;"")),0))/(12+IF(OR($B197="Produto simples",$B197="Variação"),7,0)+IF($B197="Variação",3,0)))</f>
        <v/>
      </c>
      <c r="AG197" s="27" t="str">
        <f aca="true">IF(COUNTA($A197:$AC197)=0,"",_xlfn.TEXTJOIN(" | ",TRUE(),IF($A197="","SKU obrigatório",""),IF(AND($A197&lt;&gt;"",COUNTIF($A$5:$A$204,$A197)&gt;1),"SKU duplicado",""),IF($D197="","Nome obrigatório",""),IF(AND($B197="Variação",$C197=""),"SKU pai obrigatório",""),IF(AND($B197="Variação",$C197&lt;&gt;"",COUNTIFS($A$5:$A$204,$C197,$B$5:$B$204,"Produto pai")=0),"SKU pai não encontrado como Produto pai",""),IF(AND($B197&lt;&gt;"Variação",$C197&lt;&gt;""),"SKU pai indevido",""),IF(AND($K197&lt;&gt;"",COUNTIF($K$5:$K$204,$K197)&gt;1),"EAN/GTIN duplicado",""),IF(AND($K197&lt;&gt;"",NOT(AND(OR(LEN($K197)=8,LEN($K197)=12,LEN($K197)=13,LEN($K197)=14),IFERROR(ISNUMBER(1*$K197),FALSE())))),"EAN/GTIN com formato inválido",""),IF(AND($H197&lt;&gt;"",$I197&lt;&gt;"",COUNTIFS(Listas!$M$5:$M$34,$H197,Listas!$N$5:$N$34,$I197)=0),"Categoria/subcategoria incompatíveis",""),IF(AND(OR($B197="Produto simples",$B197="Variação"),$W197&lt;&gt;"",$V197&lt;&gt;"",$W197&gt;=$V197),"Preço promocional deve ser menor",""),IF(AND(OR($B197="Produto simples",$B197="Variação"),$AD197&lt;&gt;"",$U197&lt;&gt;"",$AD197&lt;=$U197),"Preço considerado não supera o custo",""),IF(AND(OR($B197="Produto simples",$B197="Variação"),OR($Q197&lt;=0,$R197&lt;=0,$S197&lt;=0,$T197&lt;=0)),"Peso ou dimensão ausente/inválida",""),IF(AND($B197="Variação",$F197=""),"Nome da variação obrigatório",""),IF(AND($B197="Variação",$N197="",$O197=""),"Informe cor ou tamanho",""),IF(AND($AA197&lt;&gt;"",$AB197&lt;&gt;"",$AB197&lt;$AA197),"Revisão anterior à criação",""),IF(OR($AB197="",IFERROR(TODAY()-$AB197&gt;Listas!$B$4,TRUE())),"Revisão pendente",""),IF(AND(ISNUMBER($AE197),$AE197&lt;Listas!$B$3),"Margem abaixo do limite",""),IF($AF197&lt;Listas!$B$5,"Cadastro abaixo da meta",""),IF(AND(OR($B197="Produto simples",$B197="Variação"),$Z197="Não definido"),"Canal de venda não definido","")))</f>
        <v/>
      </c>
    </row>
    <row r="198" customFormat="false" ht="21.75" hidden="false" customHeight="true" outlineLevel="0" collapsed="false">
      <c r="A198" s="17"/>
      <c r="B198" s="17"/>
      <c r="C198" s="17"/>
      <c r="D198" s="18"/>
      <c r="E198" s="18"/>
      <c r="F198" s="17"/>
      <c r="G198" s="17"/>
      <c r="H198" s="17"/>
      <c r="I198" s="17"/>
      <c r="J198" s="17"/>
      <c r="K198" s="19"/>
      <c r="L198" s="17"/>
      <c r="M198" s="18"/>
      <c r="N198" s="17"/>
      <c r="O198" s="17"/>
      <c r="P198" s="17"/>
      <c r="Q198" s="20"/>
      <c r="R198" s="20"/>
      <c r="S198" s="20"/>
      <c r="T198" s="20"/>
      <c r="U198" s="21"/>
      <c r="V198" s="21"/>
      <c r="W198" s="21"/>
      <c r="X198" s="22"/>
      <c r="Y198" s="23"/>
      <c r="Z198" s="23"/>
      <c r="AA198" s="24"/>
      <c r="AB198" s="24"/>
      <c r="AC198" s="23"/>
      <c r="AD198" s="25" t="str">
        <f aca="false">IF(COUNTA($A198:$AC198)=0,"",IF($B198="Produto pai","",IF(AND(ISNUMBER($W198),$W198&gt;0,ISNUMBER($V198),$W198&lt;$V198),$W198,IF(ISNUMBER($V198),$V198,""))))</f>
        <v/>
      </c>
      <c r="AE198" s="26" t="str">
        <f aca="false">IF(OR($AD198="",NOT(ISNUMBER($U198)),$AD198&lt;=0),"",($AD198-$U198)/$AD198)</f>
        <v/>
      </c>
      <c r="AF198" s="26" t="str">
        <f aca="false">IF(COUNTA($A198:$AC198)=0,"",(--($A198&lt;&gt;"")+--($B198&lt;&gt;"")+--($D198&lt;&gt;"")+--($E198&lt;&gt;"")+--($G198&lt;&gt;"")+--($H198&lt;&gt;"")+--($I198&lt;&gt;"")+--($J198&lt;&gt;"")+--($M198&lt;&gt;"")+--($Y198&lt;&gt;"")+--($AA198&lt;&gt;"")+--($AC198&lt;&gt;"")+IF(OR($B198="Produto simples",$B198="Variação"),--($Q198&gt;0)+--($R198&gt;0)+--($S198&gt;0)+--($T198&gt;0)+--($U198&gt;0)+--($V198&gt;0)+--($Z198&lt;&gt;""),0)+IF($B198="Variação",--($C198&lt;&gt;"")+--($F198&lt;&gt;"")+--(OR($N198&lt;&gt;"",$O198&lt;&gt;"")),0))/(12+IF(OR($B198="Produto simples",$B198="Variação"),7,0)+IF($B198="Variação",3,0)))</f>
        <v/>
      </c>
      <c r="AG198" s="27" t="str">
        <f aca="true">IF(COUNTA($A198:$AC198)=0,"",_xlfn.TEXTJOIN(" | ",TRUE(),IF($A198="","SKU obrigatório",""),IF(AND($A198&lt;&gt;"",COUNTIF($A$5:$A$204,$A198)&gt;1),"SKU duplicado",""),IF($D198="","Nome obrigatório",""),IF(AND($B198="Variação",$C198=""),"SKU pai obrigatório",""),IF(AND($B198="Variação",$C198&lt;&gt;"",COUNTIFS($A$5:$A$204,$C198,$B$5:$B$204,"Produto pai")=0),"SKU pai não encontrado como Produto pai",""),IF(AND($B198&lt;&gt;"Variação",$C198&lt;&gt;""),"SKU pai indevido",""),IF(AND($K198&lt;&gt;"",COUNTIF($K$5:$K$204,$K198)&gt;1),"EAN/GTIN duplicado",""),IF(AND($K198&lt;&gt;"",NOT(AND(OR(LEN($K198)=8,LEN($K198)=12,LEN($K198)=13,LEN($K198)=14),IFERROR(ISNUMBER(1*$K198),FALSE())))),"EAN/GTIN com formato inválido",""),IF(AND($H198&lt;&gt;"",$I198&lt;&gt;"",COUNTIFS(Listas!$M$5:$M$34,$H198,Listas!$N$5:$N$34,$I198)=0),"Categoria/subcategoria incompatíveis",""),IF(AND(OR($B198="Produto simples",$B198="Variação"),$W198&lt;&gt;"",$V198&lt;&gt;"",$W198&gt;=$V198),"Preço promocional deve ser menor",""),IF(AND(OR($B198="Produto simples",$B198="Variação"),$AD198&lt;&gt;"",$U198&lt;&gt;"",$AD198&lt;=$U198),"Preço considerado não supera o custo",""),IF(AND(OR($B198="Produto simples",$B198="Variação"),OR($Q198&lt;=0,$R198&lt;=0,$S198&lt;=0,$T198&lt;=0)),"Peso ou dimensão ausente/inválida",""),IF(AND($B198="Variação",$F198=""),"Nome da variação obrigatório",""),IF(AND($B198="Variação",$N198="",$O198=""),"Informe cor ou tamanho",""),IF(AND($AA198&lt;&gt;"",$AB198&lt;&gt;"",$AB198&lt;$AA198),"Revisão anterior à criação",""),IF(OR($AB198="",IFERROR(TODAY()-$AB198&gt;Listas!$B$4,TRUE())),"Revisão pendente",""),IF(AND(ISNUMBER($AE198),$AE198&lt;Listas!$B$3),"Margem abaixo do limite",""),IF($AF198&lt;Listas!$B$5,"Cadastro abaixo da meta",""),IF(AND(OR($B198="Produto simples",$B198="Variação"),$Z198="Não definido"),"Canal de venda não definido","")))</f>
        <v/>
      </c>
    </row>
    <row r="199" customFormat="false" ht="21.75" hidden="false" customHeight="true" outlineLevel="0" collapsed="false">
      <c r="A199" s="17"/>
      <c r="B199" s="17"/>
      <c r="C199" s="17"/>
      <c r="D199" s="18"/>
      <c r="E199" s="18"/>
      <c r="F199" s="17"/>
      <c r="G199" s="17"/>
      <c r="H199" s="17"/>
      <c r="I199" s="17"/>
      <c r="J199" s="17"/>
      <c r="K199" s="19"/>
      <c r="L199" s="17"/>
      <c r="M199" s="18"/>
      <c r="N199" s="17"/>
      <c r="O199" s="17"/>
      <c r="P199" s="17"/>
      <c r="Q199" s="20"/>
      <c r="R199" s="20"/>
      <c r="S199" s="20"/>
      <c r="T199" s="20"/>
      <c r="U199" s="21"/>
      <c r="V199" s="21"/>
      <c r="W199" s="21"/>
      <c r="X199" s="22"/>
      <c r="Y199" s="23"/>
      <c r="Z199" s="23"/>
      <c r="AA199" s="24"/>
      <c r="AB199" s="24"/>
      <c r="AC199" s="23"/>
      <c r="AD199" s="25" t="str">
        <f aca="false">IF(COUNTA($A199:$AC199)=0,"",IF($B199="Produto pai","",IF(AND(ISNUMBER($W199),$W199&gt;0,ISNUMBER($V199),$W199&lt;$V199),$W199,IF(ISNUMBER($V199),$V199,""))))</f>
        <v/>
      </c>
      <c r="AE199" s="26" t="str">
        <f aca="false">IF(OR($AD199="",NOT(ISNUMBER($U199)),$AD199&lt;=0),"",($AD199-$U199)/$AD199)</f>
        <v/>
      </c>
      <c r="AF199" s="26" t="str">
        <f aca="false">IF(COUNTA($A199:$AC199)=0,"",(--($A199&lt;&gt;"")+--($B199&lt;&gt;"")+--($D199&lt;&gt;"")+--($E199&lt;&gt;"")+--($G199&lt;&gt;"")+--($H199&lt;&gt;"")+--($I199&lt;&gt;"")+--($J199&lt;&gt;"")+--($M199&lt;&gt;"")+--($Y199&lt;&gt;"")+--($AA199&lt;&gt;"")+--($AC199&lt;&gt;"")+IF(OR($B199="Produto simples",$B199="Variação"),--($Q199&gt;0)+--($R199&gt;0)+--($S199&gt;0)+--($T199&gt;0)+--($U199&gt;0)+--($V199&gt;0)+--($Z199&lt;&gt;""),0)+IF($B199="Variação",--($C199&lt;&gt;"")+--($F199&lt;&gt;"")+--(OR($N199&lt;&gt;"",$O199&lt;&gt;"")),0))/(12+IF(OR($B199="Produto simples",$B199="Variação"),7,0)+IF($B199="Variação",3,0)))</f>
        <v/>
      </c>
      <c r="AG199" s="27" t="str">
        <f aca="true">IF(COUNTA($A199:$AC199)=0,"",_xlfn.TEXTJOIN(" | ",TRUE(),IF($A199="","SKU obrigatório",""),IF(AND($A199&lt;&gt;"",COUNTIF($A$5:$A$204,$A199)&gt;1),"SKU duplicado",""),IF($D199="","Nome obrigatório",""),IF(AND($B199="Variação",$C199=""),"SKU pai obrigatório",""),IF(AND($B199="Variação",$C199&lt;&gt;"",COUNTIFS($A$5:$A$204,$C199,$B$5:$B$204,"Produto pai")=0),"SKU pai não encontrado como Produto pai",""),IF(AND($B199&lt;&gt;"Variação",$C199&lt;&gt;""),"SKU pai indevido",""),IF(AND($K199&lt;&gt;"",COUNTIF($K$5:$K$204,$K199)&gt;1),"EAN/GTIN duplicado",""),IF(AND($K199&lt;&gt;"",NOT(AND(OR(LEN($K199)=8,LEN($K199)=12,LEN($K199)=13,LEN($K199)=14),IFERROR(ISNUMBER(1*$K199),FALSE())))),"EAN/GTIN com formato inválido",""),IF(AND($H199&lt;&gt;"",$I199&lt;&gt;"",COUNTIFS(Listas!$M$5:$M$34,$H199,Listas!$N$5:$N$34,$I199)=0),"Categoria/subcategoria incompatíveis",""),IF(AND(OR($B199="Produto simples",$B199="Variação"),$W199&lt;&gt;"",$V199&lt;&gt;"",$W199&gt;=$V199),"Preço promocional deve ser menor",""),IF(AND(OR($B199="Produto simples",$B199="Variação"),$AD199&lt;&gt;"",$U199&lt;&gt;"",$AD199&lt;=$U199),"Preço considerado não supera o custo",""),IF(AND(OR($B199="Produto simples",$B199="Variação"),OR($Q199&lt;=0,$R199&lt;=0,$S199&lt;=0,$T199&lt;=0)),"Peso ou dimensão ausente/inválida",""),IF(AND($B199="Variação",$F199=""),"Nome da variação obrigatório",""),IF(AND($B199="Variação",$N199="",$O199=""),"Informe cor ou tamanho",""),IF(AND($AA199&lt;&gt;"",$AB199&lt;&gt;"",$AB199&lt;$AA199),"Revisão anterior à criação",""),IF(OR($AB199="",IFERROR(TODAY()-$AB199&gt;Listas!$B$4,TRUE())),"Revisão pendente",""),IF(AND(ISNUMBER($AE199),$AE199&lt;Listas!$B$3),"Margem abaixo do limite",""),IF($AF199&lt;Listas!$B$5,"Cadastro abaixo da meta",""),IF(AND(OR($B199="Produto simples",$B199="Variação"),$Z199="Não definido"),"Canal de venda não definido","")))</f>
        <v/>
      </c>
    </row>
    <row r="200" customFormat="false" ht="21.75" hidden="false" customHeight="true" outlineLevel="0" collapsed="false">
      <c r="A200" s="17"/>
      <c r="B200" s="17"/>
      <c r="C200" s="17"/>
      <c r="D200" s="18"/>
      <c r="E200" s="18"/>
      <c r="F200" s="17"/>
      <c r="G200" s="17"/>
      <c r="H200" s="17"/>
      <c r="I200" s="17"/>
      <c r="J200" s="17"/>
      <c r="K200" s="19"/>
      <c r="L200" s="17"/>
      <c r="M200" s="18"/>
      <c r="N200" s="17"/>
      <c r="O200" s="17"/>
      <c r="P200" s="17"/>
      <c r="Q200" s="20"/>
      <c r="R200" s="20"/>
      <c r="S200" s="20"/>
      <c r="T200" s="20"/>
      <c r="U200" s="21"/>
      <c r="V200" s="21"/>
      <c r="W200" s="21"/>
      <c r="X200" s="22"/>
      <c r="Y200" s="23"/>
      <c r="Z200" s="23"/>
      <c r="AA200" s="24"/>
      <c r="AB200" s="24"/>
      <c r="AC200" s="23"/>
      <c r="AD200" s="25" t="str">
        <f aca="false">IF(COUNTA($A200:$AC200)=0,"",IF($B200="Produto pai","",IF(AND(ISNUMBER($W200),$W200&gt;0,ISNUMBER($V200),$W200&lt;$V200),$W200,IF(ISNUMBER($V200),$V200,""))))</f>
        <v/>
      </c>
      <c r="AE200" s="26" t="str">
        <f aca="false">IF(OR($AD200="",NOT(ISNUMBER($U200)),$AD200&lt;=0),"",($AD200-$U200)/$AD200)</f>
        <v/>
      </c>
      <c r="AF200" s="26" t="str">
        <f aca="false">IF(COUNTA($A200:$AC200)=0,"",(--($A200&lt;&gt;"")+--($B200&lt;&gt;"")+--($D200&lt;&gt;"")+--($E200&lt;&gt;"")+--($G200&lt;&gt;"")+--($H200&lt;&gt;"")+--($I200&lt;&gt;"")+--($J200&lt;&gt;"")+--($M200&lt;&gt;"")+--($Y200&lt;&gt;"")+--($AA200&lt;&gt;"")+--($AC200&lt;&gt;"")+IF(OR($B200="Produto simples",$B200="Variação"),--($Q200&gt;0)+--($R200&gt;0)+--($S200&gt;0)+--($T200&gt;0)+--($U200&gt;0)+--($V200&gt;0)+--($Z200&lt;&gt;""),0)+IF($B200="Variação",--($C200&lt;&gt;"")+--($F200&lt;&gt;"")+--(OR($N200&lt;&gt;"",$O200&lt;&gt;"")),0))/(12+IF(OR($B200="Produto simples",$B200="Variação"),7,0)+IF($B200="Variação",3,0)))</f>
        <v/>
      </c>
      <c r="AG200" s="27" t="str">
        <f aca="true">IF(COUNTA($A200:$AC200)=0,"",_xlfn.TEXTJOIN(" | ",TRUE(),IF($A200="","SKU obrigatório",""),IF(AND($A200&lt;&gt;"",COUNTIF($A$5:$A$204,$A200)&gt;1),"SKU duplicado",""),IF($D200="","Nome obrigatório",""),IF(AND($B200="Variação",$C200=""),"SKU pai obrigatório",""),IF(AND($B200="Variação",$C200&lt;&gt;"",COUNTIFS($A$5:$A$204,$C200,$B$5:$B$204,"Produto pai")=0),"SKU pai não encontrado como Produto pai",""),IF(AND($B200&lt;&gt;"Variação",$C200&lt;&gt;""),"SKU pai indevido",""),IF(AND($K200&lt;&gt;"",COUNTIF($K$5:$K$204,$K200)&gt;1),"EAN/GTIN duplicado",""),IF(AND($K200&lt;&gt;"",NOT(AND(OR(LEN($K200)=8,LEN($K200)=12,LEN($K200)=13,LEN($K200)=14),IFERROR(ISNUMBER(1*$K200),FALSE())))),"EAN/GTIN com formato inválido",""),IF(AND($H200&lt;&gt;"",$I200&lt;&gt;"",COUNTIFS(Listas!$M$5:$M$34,$H200,Listas!$N$5:$N$34,$I200)=0),"Categoria/subcategoria incompatíveis",""),IF(AND(OR($B200="Produto simples",$B200="Variação"),$W200&lt;&gt;"",$V200&lt;&gt;"",$W200&gt;=$V200),"Preço promocional deve ser menor",""),IF(AND(OR($B200="Produto simples",$B200="Variação"),$AD200&lt;&gt;"",$U200&lt;&gt;"",$AD200&lt;=$U200),"Preço considerado não supera o custo",""),IF(AND(OR($B200="Produto simples",$B200="Variação"),OR($Q200&lt;=0,$R200&lt;=0,$S200&lt;=0,$T200&lt;=0)),"Peso ou dimensão ausente/inválida",""),IF(AND($B200="Variação",$F200=""),"Nome da variação obrigatório",""),IF(AND($B200="Variação",$N200="",$O200=""),"Informe cor ou tamanho",""),IF(AND($AA200&lt;&gt;"",$AB200&lt;&gt;"",$AB200&lt;$AA200),"Revisão anterior à criação",""),IF(OR($AB200="",IFERROR(TODAY()-$AB200&gt;Listas!$B$4,TRUE())),"Revisão pendente",""),IF(AND(ISNUMBER($AE200),$AE200&lt;Listas!$B$3),"Margem abaixo do limite",""),IF($AF200&lt;Listas!$B$5,"Cadastro abaixo da meta",""),IF(AND(OR($B200="Produto simples",$B200="Variação"),$Z200="Não definido"),"Canal de venda não definido","")))</f>
        <v/>
      </c>
    </row>
    <row r="201" customFormat="false" ht="21.75" hidden="false" customHeight="true" outlineLevel="0" collapsed="false">
      <c r="A201" s="17"/>
      <c r="B201" s="17"/>
      <c r="C201" s="17"/>
      <c r="D201" s="18"/>
      <c r="E201" s="18"/>
      <c r="F201" s="17"/>
      <c r="G201" s="17"/>
      <c r="H201" s="17"/>
      <c r="I201" s="17"/>
      <c r="J201" s="17"/>
      <c r="K201" s="19"/>
      <c r="L201" s="17"/>
      <c r="M201" s="18"/>
      <c r="N201" s="17"/>
      <c r="O201" s="17"/>
      <c r="P201" s="17"/>
      <c r="Q201" s="20"/>
      <c r="R201" s="20"/>
      <c r="S201" s="20"/>
      <c r="T201" s="20"/>
      <c r="U201" s="21"/>
      <c r="V201" s="21"/>
      <c r="W201" s="21"/>
      <c r="X201" s="22"/>
      <c r="Y201" s="23"/>
      <c r="Z201" s="23"/>
      <c r="AA201" s="24"/>
      <c r="AB201" s="24"/>
      <c r="AC201" s="23"/>
      <c r="AD201" s="25" t="str">
        <f aca="false">IF(COUNTA($A201:$AC201)=0,"",IF($B201="Produto pai","",IF(AND(ISNUMBER($W201),$W201&gt;0,ISNUMBER($V201),$W201&lt;$V201),$W201,IF(ISNUMBER($V201),$V201,""))))</f>
        <v/>
      </c>
      <c r="AE201" s="26" t="str">
        <f aca="false">IF(OR($AD201="",NOT(ISNUMBER($U201)),$AD201&lt;=0),"",($AD201-$U201)/$AD201)</f>
        <v/>
      </c>
      <c r="AF201" s="26" t="str">
        <f aca="false">IF(COUNTA($A201:$AC201)=0,"",(--($A201&lt;&gt;"")+--($B201&lt;&gt;"")+--($D201&lt;&gt;"")+--($E201&lt;&gt;"")+--($G201&lt;&gt;"")+--($H201&lt;&gt;"")+--($I201&lt;&gt;"")+--($J201&lt;&gt;"")+--($M201&lt;&gt;"")+--($Y201&lt;&gt;"")+--($AA201&lt;&gt;"")+--($AC201&lt;&gt;"")+IF(OR($B201="Produto simples",$B201="Variação"),--($Q201&gt;0)+--($R201&gt;0)+--($S201&gt;0)+--($T201&gt;0)+--($U201&gt;0)+--($V201&gt;0)+--($Z201&lt;&gt;""),0)+IF($B201="Variação",--($C201&lt;&gt;"")+--($F201&lt;&gt;"")+--(OR($N201&lt;&gt;"",$O201&lt;&gt;"")),0))/(12+IF(OR($B201="Produto simples",$B201="Variação"),7,0)+IF($B201="Variação",3,0)))</f>
        <v/>
      </c>
      <c r="AG201" s="27" t="str">
        <f aca="true">IF(COUNTA($A201:$AC201)=0,"",_xlfn.TEXTJOIN(" | ",TRUE(),IF($A201="","SKU obrigatório",""),IF(AND($A201&lt;&gt;"",COUNTIF($A$5:$A$204,$A201)&gt;1),"SKU duplicado",""),IF($D201="","Nome obrigatório",""),IF(AND($B201="Variação",$C201=""),"SKU pai obrigatório",""),IF(AND($B201="Variação",$C201&lt;&gt;"",COUNTIFS($A$5:$A$204,$C201,$B$5:$B$204,"Produto pai")=0),"SKU pai não encontrado como Produto pai",""),IF(AND($B201&lt;&gt;"Variação",$C201&lt;&gt;""),"SKU pai indevido",""),IF(AND($K201&lt;&gt;"",COUNTIF($K$5:$K$204,$K201)&gt;1),"EAN/GTIN duplicado",""),IF(AND($K201&lt;&gt;"",NOT(AND(OR(LEN($K201)=8,LEN($K201)=12,LEN($K201)=13,LEN($K201)=14),IFERROR(ISNUMBER(1*$K201),FALSE())))),"EAN/GTIN com formato inválido",""),IF(AND($H201&lt;&gt;"",$I201&lt;&gt;"",COUNTIFS(Listas!$M$5:$M$34,$H201,Listas!$N$5:$N$34,$I201)=0),"Categoria/subcategoria incompatíveis",""),IF(AND(OR($B201="Produto simples",$B201="Variação"),$W201&lt;&gt;"",$V201&lt;&gt;"",$W201&gt;=$V201),"Preço promocional deve ser menor",""),IF(AND(OR($B201="Produto simples",$B201="Variação"),$AD201&lt;&gt;"",$U201&lt;&gt;"",$AD201&lt;=$U201),"Preço considerado não supera o custo",""),IF(AND(OR($B201="Produto simples",$B201="Variação"),OR($Q201&lt;=0,$R201&lt;=0,$S201&lt;=0,$T201&lt;=0)),"Peso ou dimensão ausente/inválida",""),IF(AND($B201="Variação",$F201=""),"Nome da variação obrigatório",""),IF(AND($B201="Variação",$N201="",$O201=""),"Informe cor ou tamanho",""),IF(AND($AA201&lt;&gt;"",$AB201&lt;&gt;"",$AB201&lt;$AA201),"Revisão anterior à criação",""),IF(OR($AB201="",IFERROR(TODAY()-$AB201&gt;Listas!$B$4,TRUE())),"Revisão pendente",""),IF(AND(ISNUMBER($AE201),$AE201&lt;Listas!$B$3),"Margem abaixo do limite",""),IF($AF201&lt;Listas!$B$5,"Cadastro abaixo da meta",""),IF(AND(OR($B201="Produto simples",$B201="Variação"),$Z201="Não definido"),"Canal de venda não definido","")))</f>
        <v/>
      </c>
    </row>
    <row r="202" customFormat="false" ht="21.75" hidden="false" customHeight="true" outlineLevel="0" collapsed="false">
      <c r="A202" s="17"/>
      <c r="B202" s="17"/>
      <c r="C202" s="17"/>
      <c r="D202" s="18"/>
      <c r="E202" s="18"/>
      <c r="F202" s="17"/>
      <c r="G202" s="17"/>
      <c r="H202" s="17"/>
      <c r="I202" s="17"/>
      <c r="J202" s="17"/>
      <c r="K202" s="19"/>
      <c r="L202" s="17"/>
      <c r="M202" s="18"/>
      <c r="N202" s="17"/>
      <c r="O202" s="17"/>
      <c r="P202" s="17"/>
      <c r="Q202" s="20"/>
      <c r="R202" s="20"/>
      <c r="S202" s="20"/>
      <c r="T202" s="20"/>
      <c r="U202" s="21"/>
      <c r="V202" s="21"/>
      <c r="W202" s="21"/>
      <c r="X202" s="22"/>
      <c r="Y202" s="23"/>
      <c r="Z202" s="23"/>
      <c r="AA202" s="24"/>
      <c r="AB202" s="24"/>
      <c r="AC202" s="23"/>
      <c r="AD202" s="25" t="str">
        <f aca="false">IF(COUNTA($A202:$AC202)=0,"",IF($B202="Produto pai","",IF(AND(ISNUMBER($W202),$W202&gt;0,ISNUMBER($V202),$W202&lt;$V202),$W202,IF(ISNUMBER($V202),$V202,""))))</f>
        <v/>
      </c>
      <c r="AE202" s="26" t="str">
        <f aca="false">IF(OR($AD202="",NOT(ISNUMBER($U202)),$AD202&lt;=0),"",($AD202-$U202)/$AD202)</f>
        <v/>
      </c>
      <c r="AF202" s="26" t="str">
        <f aca="false">IF(COUNTA($A202:$AC202)=0,"",(--($A202&lt;&gt;"")+--($B202&lt;&gt;"")+--($D202&lt;&gt;"")+--($E202&lt;&gt;"")+--($G202&lt;&gt;"")+--($H202&lt;&gt;"")+--($I202&lt;&gt;"")+--($J202&lt;&gt;"")+--($M202&lt;&gt;"")+--($Y202&lt;&gt;"")+--($AA202&lt;&gt;"")+--($AC202&lt;&gt;"")+IF(OR($B202="Produto simples",$B202="Variação"),--($Q202&gt;0)+--($R202&gt;0)+--($S202&gt;0)+--($T202&gt;0)+--($U202&gt;0)+--($V202&gt;0)+--($Z202&lt;&gt;""),0)+IF($B202="Variação",--($C202&lt;&gt;"")+--($F202&lt;&gt;"")+--(OR($N202&lt;&gt;"",$O202&lt;&gt;"")),0))/(12+IF(OR($B202="Produto simples",$B202="Variação"),7,0)+IF($B202="Variação",3,0)))</f>
        <v/>
      </c>
      <c r="AG202" s="27" t="str">
        <f aca="true">IF(COUNTA($A202:$AC202)=0,"",_xlfn.TEXTJOIN(" | ",TRUE(),IF($A202="","SKU obrigatório",""),IF(AND($A202&lt;&gt;"",COUNTIF($A$5:$A$204,$A202)&gt;1),"SKU duplicado",""),IF($D202="","Nome obrigatório",""),IF(AND($B202="Variação",$C202=""),"SKU pai obrigatório",""),IF(AND($B202="Variação",$C202&lt;&gt;"",COUNTIFS($A$5:$A$204,$C202,$B$5:$B$204,"Produto pai")=0),"SKU pai não encontrado como Produto pai",""),IF(AND($B202&lt;&gt;"Variação",$C202&lt;&gt;""),"SKU pai indevido",""),IF(AND($K202&lt;&gt;"",COUNTIF($K$5:$K$204,$K202)&gt;1),"EAN/GTIN duplicado",""),IF(AND($K202&lt;&gt;"",NOT(AND(OR(LEN($K202)=8,LEN($K202)=12,LEN($K202)=13,LEN($K202)=14),IFERROR(ISNUMBER(1*$K202),FALSE())))),"EAN/GTIN com formato inválido",""),IF(AND($H202&lt;&gt;"",$I202&lt;&gt;"",COUNTIFS(Listas!$M$5:$M$34,$H202,Listas!$N$5:$N$34,$I202)=0),"Categoria/subcategoria incompatíveis",""),IF(AND(OR($B202="Produto simples",$B202="Variação"),$W202&lt;&gt;"",$V202&lt;&gt;"",$W202&gt;=$V202),"Preço promocional deve ser menor",""),IF(AND(OR($B202="Produto simples",$B202="Variação"),$AD202&lt;&gt;"",$U202&lt;&gt;"",$AD202&lt;=$U202),"Preço considerado não supera o custo",""),IF(AND(OR($B202="Produto simples",$B202="Variação"),OR($Q202&lt;=0,$R202&lt;=0,$S202&lt;=0,$T202&lt;=0)),"Peso ou dimensão ausente/inválida",""),IF(AND($B202="Variação",$F202=""),"Nome da variação obrigatório",""),IF(AND($B202="Variação",$N202="",$O202=""),"Informe cor ou tamanho",""),IF(AND($AA202&lt;&gt;"",$AB202&lt;&gt;"",$AB202&lt;$AA202),"Revisão anterior à criação",""),IF(OR($AB202="",IFERROR(TODAY()-$AB202&gt;Listas!$B$4,TRUE())),"Revisão pendente",""),IF(AND(ISNUMBER($AE202),$AE202&lt;Listas!$B$3),"Margem abaixo do limite",""),IF($AF202&lt;Listas!$B$5,"Cadastro abaixo da meta",""),IF(AND(OR($B202="Produto simples",$B202="Variação"),$Z202="Não definido"),"Canal de venda não definido","")))</f>
        <v/>
      </c>
    </row>
    <row r="203" customFormat="false" ht="21.75" hidden="false" customHeight="true" outlineLevel="0" collapsed="false">
      <c r="A203" s="17"/>
      <c r="B203" s="17"/>
      <c r="C203" s="17"/>
      <c r="D203" s="18"/>
      <c r="E203" s="18"/>
      <c r="F203" s="17"/>
      <c r="G203" s="17"/>
      <c r="H203" s="17"/>
      <c r="I203" s="17"/>
      <c r="J203" s="17"/>
      <c r="K203" s="19"/>
      <c r="L203" s="17"/>
      <c r="M203" s="18"/>
      <c r="N203" s="17"/>
      <c r="O203" s="17"/>
      <c r="P203" s="17"/>
      <c r="Q203" s="20"/>
      <c r="R203" s="20"/>
      <c r="S203" s="20"/>
      <c r="T203" s="20"/>
      <c r="U203" s="21"/>
      <c r="V203" s="21"/>
      <c r="W203" s="21"/>
      <c r="X203" s="22"/>
      <c r="Y203" s="23"/>
      <c r="Z203" s="23"/>
      <c r="AA203" s="24"/>
      <c r="AB203" s="24"/>
      <c r="AC203" s="23"/>
      <c r="AD203" s="25" t="str">
        <f aca="false">IF(COUNTA($A203:$AC203)=0,"",IF($B203="Produto pai","",IF(AND(ISNUMBER($W203),$W203&gt;0,ISNUMBER($V203),$W203&lt;$V203),$W203,IF(ISNUMBER($V203),$V203,""))))</f>
        <v/>
      </c>
      <c r="AE203" s="26" t="str">
        <f aca="false">IF(OR($AD203="",NOT(ISNUMBER($U203)),$AD203&lt;=0),"",($AD203-$U203)/$AD203)</f>
        <v/>
      </c>
      <c r="AF203" s="26" t="str">
        <f aca="false">IF(COUNTA($A203:$AC203)=0,"",(--($A203&lt;&gt;"")+--($B203&lt;&gt;"")+--($D203&lt;&gt;"")+--($E203&lt;&gt;"")+--($G203&lt;&gt;"")+--($H203&lt;&gt;"")+--($I203&lt;&gt;"")+--($J203&lt;&gt;"")+--($M203&lt;&gt;"")+--($Y203&lt;&gt;"")+--($AA203&lt;&gt;"")+--($AC203&lt;&gt;"")+IF(OR($B203="Produto simples",$B203="Variação"),--($Q203&gt;0)+--($R203&gt;0)+--($S203&gt;0)+--($T203&gt;0)+--($U203&gt;0)+--($V203&gt;0)+--($Z203&lt;&gt;""),0)+IF($B203="Variação",--($C203&lt;&gt;"")+--($F203&lt;&gt;"")+--(OR($N203&lt;&gt;"",$O203&lt;&gt;"")),0))/(12+IF(OR($B203="Produto simples",$B203="Variação"),7,0)+IF($B203="Variação",3,0)))</f>
        <v/>
      </c>
      <c r="AG203" s="27" t="str">
        <f aca="true">IF(COUNTA($A203:$AC203)=0,"",_xlfn.TEXTJOIN(" | ",TRUE(),IF($A203="","SKU obrigatório",""),IF(AND($A203&lt;&gt;"",COUNTIF($A$5:$A$204,$A203)&gt;1),"SKU duplicado",""),IF($D203="","Nome obrigatório",""),IF(AND($B203="Variação",$C203=""),"SKU pai obrigatório",""),IF(AND($B203="Variação",$C203&lt;&gt;"",COUNTIFS($A$5:$A$204,$C203,$B$5:$B$204,"Produto pai")=0),"SKU pai não encontrado como Produto pai",""),IF(AND($B203&lt;&gt;"Variação",$C203&lt;&gt;""),"SKU pai indevido",""),IF(AND($K203&lt;&gt;"",COUNTIF($K$5:$K$204,$K203)&gt;1),"EAN/GTIN duplicado",""),IF(AND($K203&lt;&gt;"",NOT(AND(OR(LEN($K203)=8,LEN($K203)=12,LEN($K203)=13,LEN($K203)=14),IFERROR(ISNUMBER(1*$K203),FALSE())))),"EAN/GTIN com formato inválido",""),IF(AND($H203&lt;&gt;"",$I203&lt;&gt;"",COUNTIFS(Listas!$M$5:$M$34,$H203,Listas!$N$5:$N$34,$I203)=0),"Categoria/subcategoria incompatíveis",""),IF(AND(OR($B203="Produto simples",$B203="Variação"),$W203&lt;&gt;"",$V203&lt;&gt;"",$W203&gt;=$V203),"Preço promocional deve ser menor",""),IF(AND(OR($B203="Produto simples",$B203="Variação"),$AD203&lt;&gt;"",$U203&lt;&gt;"",$AD203&lt;=$U203),"Preço considerado não supera o custo",""),IF(AND(OR($B203="Produto simples",$B203="Variação"),OR($Q203&lt;=0,$R203&lt;=0,$S203&lt;=0,$T203&lt;=0)),"Peso ou dimensão ausente/inválida",""),IF(AND($B203="Variação",$F203=""),"Nome da variação obrigatório",""),IF(AND($B203="Variação",$N203="",$O203=""),"Informe cor ou tamanho",""),IF(AND($AA203&lt;&gt;"",$AB203&lt;&gt;"",$AB203&lt;$AA203),"Revisão anterior à criação",""),IF(OR($AB203="",IFERROR(TODAY()-$AB203&gt;Listas!$B$4,TRUE())),"Revisão pendente",""),IF(AND(ISNUMBER($AE203),$AE203&lt;Listas!$B$3),"Margem abaixo do limite",""),IF($AF203&lt;Listas!$B$5,"Cadastro abaixo da meta",""),IF(AND(OR($B203="Produto simples",$B203="Variação"),$Z203="Não definido"),"Canal de venda não definido","")))</f>
        <v/>
      </c>
    </row>
    <row r="204" customFormat="false" ht="21.75" hidden="false" customHeight="true" outlineLevel="0" collapsed="false">
      <c r="A204" s="17"/>
      <c r="B204" s="17"/>
      <c r="C204" s="17"/>
      <c r="D204" s="18"/>
      <c r="E204" s="18"/>
      <c r="F204" s="17"/>
      <c r="G204" s="17"/>
      <c r="H204" s="17"/>
      <c r="I204" s="17"/>
      <c r="J204" s="17"/>
      <c r="K204" s="19"/>
      <c r="L204" s="17"/>
      <c r="M204" s="18"/>
      <c r="N204" s="17"/>
      <c r="O204" s="17"/>
      <c r="P204" s="17"/>
      <c r="Q204" s="20"/>
      <c r="R204" s="20"/>
      <c r="S204" s="20"/>
      <c r="T204" s="20"/>
      <c r="U204" s="21"/>
      <c r="V204" s="21"/>
      <c r="W204" s="21"/>
      <c r="X204" s="22"/>
      <c r="Y204" s="23"/>
      <c r="Z204" s="23"/>
      <c r="AA204" s="24"/>
      <c r="AB204" s="24"/>
      <c r="AC204" s="23"/>
      <c r="AD204" s="25" t="str">
        <f aca="false">IF(COUNTA($A204:$AC204)=0,"",IF($B204="Produto pai","",IF(AND(ISNUMBER($W204),$W204&gt;0,ISNUMBER($V204),$W204&lt;$V204),$W204,IF(ISNUMBER($V204),$V204,""))))</f>
        <v/>
      </c>
      <c r="AE204" s="26" t="str">
        <f aca="false">IF(OR($AD204="",NOT(ISNUMBER($U204)),$AD204&lt;=0),"",($AD204-$U204)/$AD204)</f>
        <v/>
      </c>
      <c r="AF204" s="26" t="str">
        <f aca="false">IF(COUNTA($A204:$AC204)=0,"",(--($A204&lt;&gt;"")+--($B204&lt;&gt;"")+--($D204&lt;&gt;"")+--($E204&lt;&gt;"")+--($G204&lt;&gt;"")+--($H204&lt;&gt;"")+--($I204&lt;&gt;"")+--($J204&lt;&gt;"")+--($M204&lt;&gt;"")+--($Y204&lt;&gt;"")+--($AA204&lt;&gt;"")+--($AC204&lt;&gt;"")+IF(OR($B204="Produto simples",$B204="Variação"),--($Q204&gt;0)+--($R204&gt;0)+--($S204&gt;0)+--($T204&gt;0)+--($U204&gt;0)+--($V204&gt;0)+--($Z204&lt;&gt;""),0)+IF($B204="Variação",--($C204&lt;&gt;"")+--($F204&lt;&gt;"")+--(OR($N204&lt;&gt;"",$O204&lt;&gt;"")),0))/(12+IF(OR($B204="Produto simples",$B204="Variação"),7,0)+IF($B204="Variação",3,0)))</f>
        <v/>
      </c>
      <c r="AG204" s="27" t="str">
        <f aca="true">IF(COUNTA($A204:$AC204)=0,"",_xlfn.TEXTJOIN(" | ",TRUE(),IF($A204="","SKU obrigatório",""),IF(AND($A204&lt;&gt;"",COUNTIF($A$5:$A$204,$A204)&gt;1),"SKU duplicado",""),IF($D204="","Nome obrigatório",""),IF(AND($B204="Variação",$C204=""),"SKU pai obrigatório",""),IF(AND($B204="Variação",$C204&lt;&gt;"",COUNTIFS($A$5:$A$204,$C204,$B$5:$B$204,"Produto pai")=0),"SKU pai não encontrado como Produto pai",""),IF(AND($B204&lt;&gt;"Variação",$C204&lt;&gt;""),"SKU pai indevido",""),IF(AND($K204&lt;&gt;"",COUNTIF($K$5:$K$204,$K204)&gt;1),"EAN/GTIN duplicado",""),IF(AND($K204&lt;&gt;"",NOT(AND(OR(LEN($K204)=8,LEN($K204)=12,LEN($K204)=13,LEN($K204)=14),IFERROR(ISNUMBER(1*$K204),FALSE())))),"EAN/GTIN com formato inválido",""),IF(AND($H204&lt;&gt;"",$I204&lt;&gt;"",COUNTIFS(Listas!$M$5:$M$34,$H204,Listas!$N$5:$N$34,$I204)=0),"Categoria/subcategoria incompatíveis",""),IF(AND(OR($B204="Produto simples",$B204="Variação"),$W204&lt;&gt;"",$V204&lt;&gt;"",$W204&gt;=$V204),"Preço promocional deve ser menor",""),IF(AND(OR($B204="Produto simples",$B204="Variação"),$AD204&lt;&gt;"",$U204&lt;&gt;"",$AD204&lt;=$U204),"Preço considerado não supera o custo",""),IF(AND(OR($B204="Produto simples",$B204="Variação"),OR($Q204&lt;=0,$R204&lt;=0,$S204&lt;=0,$T204&lt;=0)),"Peso ou dimensão ausente/inválida",""),IF(AND($B204="Variação",$F204=""),"Nome da variação obrigatório",""),IF(AND($B204="Variação",$N204="",$O204=""),"Informe cor ou tamanho",""),IF(AND($AA204&lt;&gt;"",$AB204&lt;&gt;"",$AB204&lt;$AA204),"Revisão anterior à criação",""),IF(OR($AB204="",IFERROR(TODAY()-$AB204&gt;Listas!$B$4,TRUE())),"Revisão pendente",""),IF(AND(ISNUMBER($AE204),$AE204&lt;Listas!$B$3),"Margem abaixo do limite",""),IF($AF204&lt;Listas!$B$5,"Cadastro abaixo da meta",""),IF(AND(OR($B204="Produto simples",$B204="Variação"),$Z204="Não definido"),"Canal de venda não definido","")))</f>
        <v/>
      </c>
    </row>
  </sheetData>
  <mergeCells count="1">
    <mergeCell ref="A1:AG1"/>
  </mergeCells>
  <conditionalFormatting sqref="A5:A204">
    <cfRule type="expression" priority="2" aboveAverage="0" equalAverage="0" bottom="0" percent="0" rank="0" text="" dxfId="9">
      <formula>AND($A5&lt;&gt;"",COUNTIF($A$5:$A$204,$A5)&gt;1)</formula>
    </cfRule>
  </conditionalFormatting>
  <conditionalFormatting sqref="C5:C204">
    <cfRule type="expression" priority="3" aboveAverage="0" equalAverage="0" bottom="0" percent="0" rank="0" text="" dxfId="10">
      <formula>AND($B5="Variação",OR($C5="",COUNTIFS($A$5:$A$204,$C5,$B$5:$B$204,"Produto pai")=0))</formula>
    </cfRule>
  </conditionalFormatting>
  <conditionalFormatting sqref="W5:W204">
    <cfRule type="expression" priority="4" aboveAverage="0" equalAverage="0" bottom="0" percent="0" rank="0" text="" dxfId="10">
      <formula>AND($W5&lt;&gt;"",$V5&lt;&gt;"",$W5&gt;=$V5)</formula>
    </cfRule>
  </conditionalFormatting>
  <conditionalFormatting sqref="AE5:AE204">
    <cfRule type="expression" priority="5" aboveAverage="0" equalAverage="0" bottom="0" percent="0" rank="0" text="" dxfId="11">
      <formula>AND(ISNUMBER($AE5),$AE5&lt;Listas!$B$3)</formula>
    </cfRule>
  </conditionalFormatting>
  <conditionalFormatting sqref="AB5:AB204">
    <cfRule type="expression" priority="6" aboveAverage="0" equalAverage="0" bottom="0" percent="0" rank="0" text="" dxfId="11">
      <formula>AND(COUNTA($A5:$AC5)&gt;0,OR($AB5="",IFERROR(TODAY()-$AB5&gt;Listas!$B$4,1)))</formula>
    </cfRule>
  </conditionalFormatting>
  <conditionalFormatting sqref="Y5:Y204">
    <cfRule type="expression" priority="7" aboveAverage="0" equalAverage="0" bottom="0" percent="0" rank="0" text="" dxfId="10">
      <formula>AND(OR($Y5="Pronto para publicar",$Y5="Publicado"),$AF5&lt;Listas!$B$5)</formula>
    </cfRule>
  </conditionalFormatting>
  <conditionalFormatting sqref="AF5:AF204">
    <cfRule type="expression" priority="8" aboveAverage="0" equalAverage="0" bottom="0" percent="0" rank="0" text="" dxfId="10">
      <formula>AND(ISNUMBER($AF5),$AF5&lt;0.8)</formula>
    </cfRule>
    <cfRule type="expression" priority="9" aboveAverage="0" equalAverage="0" bottom="0" percent="0" rank="0" text="" dxfId="12">
      <formula>AND(ISNUMBER($AF5),$AF5&gt;=0.8,$AF5&lt;1)</formula>
    </cfRule>
    <cfRule type="expression" priority="10" aboveAverage="0" equalAverage="0" bottom="0" percent="0" rank="0" text="" dxfId="13">
      <formula>AND(ISNUMBER($AF5),$AF5=1)</formula>
    </cfRule>
  </conditionalFormatting>
  <conditionalFormatting sqref="AG5:AG204">
    <cfRule type="expression" priority="11" aboveAverage="0" equalAverage="0" bottom="0" percent="0" rank="0" text="" dxfId="9">
      <formula>$AG5&lt;&gt;""</formula>
    </cfRule>
  </conditionalFormatting>
  <conditionalFormatting sqref="A5:AG204">
    <cfRule type="expression" priority="12" aboveAverage="0" equalAverage="0" bottom="0" percent="0" rank="0" text="" dxfId="14">
      <formula>$Y5="Inativo"</formula>
    </cfRule>
  </conditionalFormatting>
  <dataValidations count="23">
    <dataValidation allowBlank="false" error="Informe de 3 a 30 caracteres e não use espaços." errorStyle="stop" errorTitle="Entrada inválida" operator="between" promptTitle="Orientação de preenchimento" showDropDown="false" showErrorMessage="true" showInputMessage="false" sqref="A5:A204" type="custom">
      <formula1>OR(A5="",AND(LEN(A5)&gt;=3,LEN(A5)&lt;=30,ISERROR(SEARCH(" ",A5))))</formula1>
      <formula2>0</formula2>
    </dataValidation>
    <dataValidation allowBlank="false" error="Selecione uma opção disponível na lista." errorStyle="stop" errorTitle="Entrada inválida" operator="between" promptTitle="Orientação de preenchimento" showDropDown="false" showErrorMessage="true" showInputMessage="false" sqref="B5:B204" type="list">
      <formula1>OFFSET(Listas!$D$5,0,0,MAX(1,COUNTA(Listas!$D$5:$D$34)),1)</formula1>
      <formula2>0</formula2>
    </dataValidation>
    <dataValidation allowBlank="false" error="Selecione uma opção disponível na lista." errorStyle="stop" errorTitle="Entrada inválida" operator="between" promptTitle="Orientação de preenchimento" showDropDown="false" showErrorMessage="true" showInputMessage="false" sqref="G5:G204" type="list">
      <formula1>OFFSET(Listas!$H$5,0,0,MAX(1,COUNTA(Listas!$H$5:$H$34)),1)</formula1>
      <formula2>0</formula2>
    </dataValidation>
    <dataValidation allowBlank="false" error="Selecione uma opção disponível na lista." errorStyle="stop" errorTitle="Entrada inválida" operator="between" promptTitle="Orientação de preenchimento" showDropDown="false" showErrorMessage="true" showInputMessage="false" sqref="H5:H204" type="list">
      <formula1>OFFSET(Listas!$I$5,0,0,MAX(1,COUNTA(Listas!$I$5:$I$34)),1)</formula1>
      <formula2>0</formula2>
    </dataValidation>
    <dataValidation allowBlank="false" error="Selecione uma opção disponível na lista." errorStyle="stop" errorTitle="Entrada inválida" operator="between" promptTitle="Orientação de preenchimento" showDropDown="false" showErrorMessage="true" showInputMessage="false" sqref="I5:I204" type="list">
      <formula1>OFFSET(Listas!$J$5,0,0,MAX(1,COUNTA(Listas!$J$5:$J$34)),1)</formula1>
      <formula2>0</formula2>
    </dataValidation>
    <dataValidation allowBlank="false" error="Selecione uma opção disponível na lista." errorStyle="stop" errorTitle="Entrada inválida" operator="between" promptTitle="Orientação de preenchimento" showDropDown="false" showErrorMessage="true" showInputMessage="false" sqref="J5:J204" type="list">
      <formula1>OFFSET(Listas!$E$5,0,0,MAX(1,COUNTA(Listas!$E$5:$E$34)),1)</formula1>
      <formula2>0</formula2>
    </dataValidation>
    <dataValidation allowBlank="false" error="Selecione uma opção disponível na lista." errorStyle="stop" errorTitle="Entrada inválida" operator="between" promptTitle="Orientação de preenchimento" showDropDown="false" showErrorMessage="true" showInputMessage="false" sqref="Y5:Y204" type="list">
      <formula1>OFFSET(Listas!$F$5,0,0,MAX(1,COUNTA(Listas!$F$5:$F$34)),1)</formula1>
      <formula2>0</formula2>
    </dataValidation>
    <dataValidation allowBlank="false" error="Selecione uma opção disponível na lista." errorStyle="stop" errorTitle="Entrada inválida" operator="between" promptTitle="Orientação de preenchimento" showDropDown="false" showErrorMessage="true" showInputMessage="false" sqref="Z5:Z204" type="list">
      <formula1>OFFSET(Listas!$G$5,0,0,MAX(1,COUNTA(Listas!$G$5:$G$34)),1)</formula1>
      <formula2>0</formula2>
    </dataValidation>
    <dataValidation allowBlank="false" error="Selecione uma opção disponível na lista." errorStyle="stop" errorTitle="Entrada inválida" operator="between" promptTitle="Orientação de preenchimento" showDropDown="false" showErrorMessage="true" showInputMessage="false" sqref="AC5:AC204" type="list">
      <formula1>OFFSET(Listas!$K$5,0,0,MAX(1,COUNTA(Listas!$K$5:$K$34)),1)</formula1>
      <formula2>0</formula2>
    </dataValidation>
    <dataValidation allowBlank="false" error="O SKU pai deve ser informado somente para uma variação." errorStyle="stop" errorTitle="Entrada inválida" operator="between" promptTitle="Orientação de preenchimento" showDropDown="false" showErrorMessage="true" showInputMessage="false" sqref="C5:C204" type="custom">
      <formula1>OR(C5="",B5="Variação")</formula1>
      <formula2>0</formula2>
    </dataValidation>
    <dataValidation allowBlank="false" error="O nome pode ter no máximo 120 caracteres." errorStyle="stop" errorTitle="Entrada inválida" operator="lessThanOrEqual" promptTitle="Orientação de preenchimento" showDropDown="false" showErrorMessage="true" showInputMessage="false" sqref="D5:D204" type="textLength">
      <formula1>120</formula1>
      <formula2>0</formula2>
    </dataValidation>
    <dataValidation allowBlank="false" error="A descrição curta pode ter no máximo 250 caracteres." errorStyle="stop" errorTitle="Entrada inválida" operator="lessThanOrEqual" promptTitle="Orientação de preenchimento" showDropDown="false" showErrorMessage="true" showInputMessage="false" sqref="E5:E204" type="textLength">
      <formula1>250</formula1>
      <formula2>0</formula2>
    </dataValidation>
    <dataValidation allowBlank="false" error="O nome da variação pode ter no máximo 80 caracteres." errorStyle="stop" errorTitle="Entrada inválida" operator="lessThanOrEqual" promptTitle="Orientação de preenchimento" showDropDown="false" showErrorMessage="true" showInputMessage="false" sqref="F5:F204" type="textLength">
      <formula1>80</formula1>
      <formula2>0</formula2>
    </dataValidation>
    <dataValidation allowBlank="false" error="A referência interna pode ter no máximo 40 caracteres." errorStyle="stop" errorTitle="Entrada inválida" operator="lessThanOrEqual" promptTitle="Orientação de preenchimento" showDropDown="false" showErrorMessage="true" showInputMessage="false" sqref="L5:L204" type="textLength">
      <formula1>40</formula1>
      <formula2>0</formula2>
    </dataValidation>
    <dataValidation allowBlank="false" error="Cor e tamanho podem ter no máximo 50 caracteres." errorStyle="stop" errorTitle="Entrada inválida" operator="lessThanOrEqual" promptTitle="Orientação de preenchimento" showDropDown="false" showErrorMessage="true" showInputMessage="false" sqref="N5:O204" type="textLength">
      <formula1>50</formula1>
      <formula2>0</formula2>
    </dataValidation>
    <dataValidation allowBlank="false" error="O material pode ter no máximo 80 caracteres." errorStyle="stop" errorTitle="Entrada inválida" operator="lessThanOrEqual" promptTitle="Orientação de preenchimento" showDropDown="false" showErrorMessage="true" showInputMessage="false" sqref="P5:P204" type="textLength">
      <formula1>80</formula1>
      <formula2>0</formula2>
    </dataValidation>
    <dataValidation allowBlank="false" error="Informe somente 8, 12, 13 ou 14 dígitos e mantenha o valor como texto." errorStyle="stop" errorTitle="Entrada inválida" operator="between" promptTitle="Orientação de preenchimento" showDropDown="false" showErrorMessage="true" showInputMessage="false" sqref="K5:K204" type="custom">
      <formula1>OR(K5="",AND(OR(LEN(K5)=8,LEN(K5)=12,LEN(K5)=13,LEN(K5)=14),IFERROR(ISNUMBER(1*K5),0)))</formula1>
      <formula2>0</formula2>
    </dataValidation>
    <dataValidation allowBlank="false" error="Informe somente o nome do arquivo, sem endereço de internet." errorStyle="stop" errorTitle="Entrada inválida" operator="between" promptTitle="Orientação de preenchimento" showDropDown="false" showErrorMessage="true" showInputMessage="false" sqref="M5:M204" type="custom">
      <formula1>OR(M5="",AND(LEN(M5)&lt;=120,ISERROR(SEARCH("://",M5))))</formula1>
      <formula2>0</formula2>
    </dataValidation>
    <dataValidation allowBlank="false" error="Informe um valor decimal entre 0,001 e 9.999,999." errorStyle="stop" errorTitle="Entrada inválida" operator="between" promptTitle="Orientação de preenchimento" showDropDown="false" showErrorMessage="true" showInputMessage="false" sqref="Q5:T204" type="decimal">
      <formula1>0.001</formula1>
      <formula2>9999.999</formula2>
    </dataValidation>
    <dataValidation allowBlank="false" error="Informe um valor entre R$ 0,01 e R$ 9.999.999,99." errorStyle="stop" errorTitle="Entrada inválida" operator="between" promptTitle="Orientação de preenchimento" showDropDown="false" showErrorMessage="true" showInputMessage="false" sqref="U5:W204" type="decimal">
      <formula1>0.01</formula1>
      <formula2>9999999.99</formula2>
    </dataValidation>
    <dataValidation allowBlank="false" error="Informe um número inteiro entre 0 e 999.999." errorStyle="stop" errorTitle="Entrada inválida" operator="between" promptTitle="Orientação de preenchimento" showDropDown="false" showErrorMessage="true" showInputMessage="false" sqref="X5:X204" type="whole">
      <formula1>0</formula1>
      <formula2>999999</formula2>
    </dataValidation>
    <dataValidation allowBlank="false" error="Informe uma data entre a data mínima configurada e hoje." errorStyle="stop" errorTitle="Entrada inválida" operator="between" promptTitle="Orientação de preenchimento" showDropDown="false" showErrorMessage="true" showInputMessage="false" sqref="AA5:AA204" type="custom">
      <formula1>OR(AA5="",AND(AA5&gt;=Listas!$B$6,AA5&lt;=TODAY()))</formula1>
      <formula2>0</formula2>
    </dataValidation>
    <dataValidation allowBlank="false" error="Informe uma data entre a data mínima configurada e hoje." errorStyle="stop" errorTitle="Entrada inválida" operator="between" promptTitle="Orientação de preenchimento" showDropDown="false" showErrorMessage="true" showInputMessage="false" sqref="AB5:AB204" type="custom">
      <formula1>OR(AB5="",AND(AB5&gt;=Listas!$B$6,AB5&lt;=TODAY()))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3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8"/>
    <col collapsed="false" customWidth="true" hidden="false" outlineLevel="0" max="3" min="3" style="0" width="3"/>
    <col collapsed="false" customWidth="true" hidden="false" outlineLevel="0" max="4" min="4" style="0" width="20"/>
    <col collapsed="false" customWidth="true" hidden="false" outlineLevel="0" max="5" min="5" style="0" width="14"/>
    <col collapsed="false" customWidth="true" hidden="false" outlineLevel="0" max="6" min="6" style="0" width="22"/>
    <col collapsed="false" customWidth="true" hidden="false" outlineLevel="0" max="7" min="7" style="0" width="18"/>
    <col collapsed="false" customWidth="true" hidden="false" outlineLevel="0" max="8" min="8" style="0" width="24"/>
    <col collapsed="false" customWidth="true" hidden="false" outlineLevel="0" max="10" min="9" style="0" width="21"/>
    <col collapsed="false" customWidth="true" hidden="false" outlineLevel="0" max="11" min="11" style="0" width="25"/>
    <col collapsed="false" customWidth="true" hidden="false" outlineLevel="0" max="12" min="12" style="0" width="3"/>
    <col collapsed="false" customWidth="true" hidden="false" outlineLevel="0" max="14" min="13" style="0" width="22"/>
  </cols>
  <sheetData>
    <row r="1" customFormat="false" ht="27.75" hidden="false" customHeight="true" outlineLevel="0" collapsed="false">
      <c r="A1" s="1" t="s">
        <v>152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15" hidden="false" customHeight="false" outlineLevel="0" collapsed="false">
      <c r="A2" s="14" t="s">
        <v>153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customFormat="false" ht="15" hidden="false" customHeight="false" outlineLevel="0" collapsed="false">
      <c r="A3" s="6" t="s">
        <v>154</v>
      </c>
      <c r="B3" s="28" t="n">
        <v>0.25</v>
      </c>
    </row>
    <row r="4" customFormat="false" ht="33.75" hidden="false" customHeight="true" outlineLevel="0" collapsed="false">
      <c r="A4" s="6" t="s">
        <v>155</v>
      </c>
      <c r="B4" s="29" t="n">
        <v>180</v>
      </c>
      <c r="D4" s="30" t="s">
        <v>156</v>
      </c>
      <c r="E4" s="30" t="s">
        <v>157</v>
      </c>
      <c r="F4" s="30" t="s">
        <v>158</v>
      </c>
      <c r="G4" s="30" t="s">
        <v>159</v>
      </c>
      <c r="H4" s="30" t="s">
        <v>160</v>
      </c>
      <c r="I4" s="30" t="s">
        <v>161</v>
      </c>
      <c r="J4" s="30" t="s">
        <v>162</v>
      </c>
      <c r="K4" s="30" t="s">
        <v>163</v>
      </c>
      <c r="M4" s="9" t="s">
        <v>29</v>
      </c>
      <c r="N4" s="9" t="s">
        <v>30</v>
      </c>
    </row>
    <row r="5" customFormat="false" ht="15" hidden="false" customHeight="false" outlineLevel="0" collapsed="false">
      <c r="A5" s="6" t="s">
        <v>164</v>
      </c>
      <c r="B5" s="28" t="n">
        <v>1</v>
      </c>
      <c r="D5" s="17" t="s">
        <v>55</v>
      </c>
      <c r="E5" s="17" t="s">
        <v>61</v>
      </c>
      <c r="F5" s="17" t="s">
        <v>13</v>
      </c>
      <c r="G5" s="17" t="s">
        <v>107</v>
      </c>
      <c r="H5" s="17" t="s">
        <v>58</v>
      </c>
      <c r="I5" s="17" t="s">
        <v>59</v>
      </c>
      <c r="J5" s="17" t="s">
        <v>60</v>
      </c>
      <c r="K5" s="17" t="s">
        <v>69</v>
      </c>
      <c r="M5" s="17" t="s">
        <v>59</v>
      </c>
      <c r="N5" s="17" t="s">
        <v>60</v>
      </c>
    </row>
    <row r="6" customFormat="false" ht="15" hidden="false" customHeight="false" outlineLevel="0" collapsed="false">
      <c r="A6" s="6" t="s">
        <v>165</v>
      </c>
      <c r="B6" s="31" t="n">
        <v>43831</v>
      </c>
      <c r="D6" s="17" t="s">
        <v>71</v>
      </c>
      <c r="E6" s="17" t="s">
        <v>166</v>
      </c>
      <c r="F6" s="17" t="s">
        <v>15</v>
      </c>
      <c r="G6" s="17" t="s">
        <v>118</v>
      </c>
      <c r="H6" s="17" t="s">
        <v>74</v>
      </c>
      <c r="I6" s="17" t="s">
        <v>75</v>
      </c>
      <c r="J6" s="17" t="s">
        <v>100</v>
      </c>
      <c r="K6" s="17" t="s">
        <v>95</v>
      </c>
      <c r="M6" s="17" t="s">
        <v>59</v>
      </c>
      <c r="N6" s="17" t="s">
        <v>100</v>
      </c>
    </row>
    <row r="7" customFormat="false" ht="15" hidden="false" customHeight="false" outlineLevel="0" collapsed="false">
      <c r="D7" s="17" t="s">
        <v>81</v>
      </c>
      <c r="E7" s="17" t="s">
        <v>167</v>
      </c>
      <c r="F7" s="17" t="s">
        <v>17</v>
      </c>
      <c r="G7" s="17" t="s">
        <v>68</v>
      </c>
      <c r="H7" s="17" t="s">
        <v>99</v>
      </c>
      <c r="I7" s="17" t="s">
        <v>112</v>
      </c>
      <c r="J7" s="17" t="s">
        <v>76</v>
      </c>
      <c r="K7" s="17" t="s">
        <v>127</v>
      </c>
      <c r="M7" s="17" t="s">
        <v>75</v>
      </c>
      <c r="N7" s="17" t="s">
        <v>76</v>
      </c>
    </row>
    <row r="8" customFormat="false" ht="15" hidden="false" customHeight="false" outlineLevel="0" collapsed="false">
      <c r="D8" s="17"/>
      <c r="E8" s="17" t="s">
        <v>168</v>
      </c>
      <c r="F8" s="17" t="s">
        <v>19</v>
      </c>
      <c r="G8" s="17" t="s">
        <v>169</v>
      </c>
      <c r="H8" s="17" t="s">
        <v>111</v>
      </c>
      <c r="I8" s="17" t="s">
        <v>144</v>
      </c>
      <c r="J8" s="17" t="s">
        <v>123</v>
      </c>
      <c r="K8" s="17"/>
      <c r="M8" s="17" t="s">
        <v>75</v>
      </c>
      <c r="N8" s="17" t="s">
        <v>123</v>
      </c>
    </row>
    <row r="9" customFormat="false" ht="15" hidden="false" customHeight="false" outlineLevel="0" collapsed="false">
      <c r="D9" s="17"/>
      <c r="E9" s="17"/>
      <c r="F9" s="17"/>
      <c r="G9" s="17"/>
      <c r="H9" s="17" t="s">
        <v>122</v>
      </c>
      <c r="I9" s="17" t="s">
        <v>170</v>
      </c>
      <c r="J9" s="17" t="s">
        <v>113</v>
      </c>
      <c r="K9" s="17"/>
      <c r="M9" s="17" t="s">
        <v>112</v>
      </c>
      <c r="N9" s="17" t="s">
        <v>113</v>
      </c>
    </row>
    <row r="10" customFormat="false" ht="15" hidden="false" customHeight="false" outlineLevel="0" collapsed="false">
      <c r="D10" s="17"/>
      <c r="E10" s="17"/>
      <c r="F10" s="17"/>
      <c r="G10" s="17"/>
      <c r="H10" s="17" t="s">
        <v>143</v>
      </c>
      <c r="I10" s="17"/>
      <c r="J10" s="17" t="s">
        <v>171</v>
      </c>
      <c r="K10" s="17"/>
      <c r="M10" s="17" t="s">
        <v>112</v>
      </c>
      <c r="N10" s="17" t="s">
        <v>171</v>
      </c>
    </row>
    <row r="11" customFormat="false" ht="15" hidden="false" customHeight="false" outlineLevel="0" collapsed="false">
      <c r="D11" s="17"/>
      <c r="E11" s="17"/>
      <c r="F11" s="17"/>
      <c r="G11" s="17"/>
      <c r="H11" s="17"/>
      <c r="I11" s="17"/>
      <c r="J11" s="17" t="s">
        <v>145</v>
      </c>
      <c r="K11" s="17"/>
      <c r="M11" s="17" t="s">
        <v>144</v>
      </c>
      <c r="N11" s="17" t="s">
        <v>145</v>
      </c>
    </row>
    <row r="12" customFormat="false" ht="15" hidden="false" customHeight="false" outlineLevel="0" collapsed="false">
      <c r="D12" s="17"/>
      <c r="E12" s="17"/>
      <c r="F12" s="17"/>
      <c r="G12" s="17"/>
      <c r="H12" s="17"/>
      <c r="I12" s="17"/>
      <c r="J12" s="17" t="s">
        <v>172</v>
      </c>
      <c r="K12" s="17"/>
      <c r="M12" s="17" t="s">
        <v>170</v>
      </c>
      <c r="N12" s="17" t="s">
        <v>172</v>
      </c>
    </row>
    <row r="13" customFormat="false" ht="15" hidden="false" customHeight="false" outlineLevel="0" collapsed="false">
      <c r="D13" s="17"/>
      <c r="E13" s="17"/>
      <c r="F13" s="17"/>
      <c r="G13" s="17"/>
      <c r="H13" s="17"/>
      <c r="I13" s="17"/>
      <c r="J13" s="17"/>
      <c r="K13" s="17"/>
      <c r="M13" s="17"/>
      <c r="N13" s="17"/>
    </row>
    <row r="14" customFormat="false" ht="15" hidden="false" customHeight="false" outlineLevel="0" collapsed="false">
      <c r="D14" s="17"/>
      <c r="E14" s="17"/>
      <c r="F14" s="17"/>
      <c r="G14" s="17"/>
      <c r="H14" s="17"/>
      <c r="I14" s="17"/>
      <c r="J14" s="17"/>
      <c r="K14" s="17"/>
      <c r="M14" s="17"/>
      <c r="N14" s="17"/>
    </row>
    <row r="15" customFormat="false" ht="15" hidden="false" customHeight="false" outlineLevel="0" collapsed="false">
      <c r="D15" s="17"/>
      <c r="E15" s="17"/>
      <c r="F15" s="17"/>
      <c r="G15" s="17"/>
      <c r="H15" s="17"/>
      <c r="I15" s="17"/>
      <c r="J15" s="17"/>
      <c r="K15" s="17"/>
      <c r="M15" s="17"/>
      <c r="N15" s="17"/>
    </row>
    <row r="16" customFormat="false" ht="15" hidden="false" customHeight="false" outlineLevel="0" collapsed="false">
      <c r="D16" s="17"/>
      <c r="E16" s="17"/>
      <c r="F16" s="17"/>
      <c r="G16" s="17"/>
      <c r="H16" s="17"/>
      <c r="I16" s="17"/>
      <c r="J16" s="17"/>
      <c r="K16" s="17"/>
      <c r="M16" s="17"/>
      <c r="N16" s="17"/>
    </row>
    <row r="17" customFormat="false" ht="15" hidden="false" customHeight="false" outlineLevel="0" collapsed="false">
      <c r="D17" s="17"/>
      <c r="E17" s="17"/>
      <c r="F17" s="17"/>
      <c r="G17" s="17"/>
      <c r="H17" s="17"/>
      <c r="I17" s="17"/>
      <c r="J17" s="17"/>
      <c r="K17" s="17"/>
      <c r="M17" s="17"/>
      <c r="N17" s="17"/>
    </row>
    <row r="18" customFormat="false" ht="15" hidden="false" customHeight="false" outlineLevel="0" collapsed="false">
      <c r="D18" s="17"/>
      <c r="E18" s="17"/>
      <c r="F18" s="17"/>
      <c r="G18" s="17"/>
      <c r="H18" s="17"/>
      <c r="I18" s="17"/>
      <c r="J18" s="17"/>
      <c r="K18" s="17"/>
      <c r="M18" s="17"/>
      <c r="N18" s="17"/>
    </row>
    <row r="19" customFormat="false" ht="15" hidden="false" customHeight="false" outlineLevel="0" collapsed="false">
      <c r="D19" s="17"/>
      <c r="E19" s="17"/>
      <c r="F19" s="17"/>
      <c r="G19" s="17"/>
      <c r="H19" s="17"/>
      <c r="I19" s="17"/>
      <c r="J19" s="17"/>
      <c r="K19" s="17"/>
      <c r="M19" s="17"/>
      <c r="N19" s="17"/>
    </row>
    <row r="20" customFormat="false" ht="15" hidden="false" customHeight="false" outlineLevel="0" collapsed="false">
      <c r="D20" s="17"/>
      <c r="E20" s="17"/>
      <c r="F20" s="17"/>
      <c r="G20" s="17"/>
      <c r="H20" s="17"/>
      <c r="I20" s="17"/>
      <c r="J20" s="17"/>
      <c r="K20" s="17"/>
      <c r="M20" s="17"/>
      <c r="N20" s="17"/>
    </row>
    <row r="21" customFormat="false" ht="15" hidden="false" customHeight="false" outlineLevel="0" collapsed="false">
      <c r="D21" s="17"/>
      <c r="E21" s="17"/>
      <c r="F21" s="17"/>
      <c r="G21" s="17"/>
      <c r="H21" s="17"/>
      <c r="I21" s="17"/>
      <c r="J21" s="17"/>
      <c r="K21" s="17"/>
      <c r="M21" s="17"/>
      <c r="N21" s="17"/>
    </row>
    <row r="22" customFormat="false" ht="15" hidden="false" customHeight="false" outlineLevel="0" collapsed="false">
      <c r="D22" s="17"/>
      <c r="E22" s="17"/>
      <c r="F22" s="17"/>
      <c r="G22" s="17"/>
      <c r="H22" s="17"/>
      <c r="I22" s="17"/>
      <c r="J22" s="17"/>
      <c r="K22" s="17"/>
      <c r="M22" s="17"/>
      <c r="N22" s="17"/>
    </row>
    <row r="23" customFormat="false" ht="15" hidden="false" customHeight="false" outlineLevel="0" collapsed="false">
      <c r="D23" s="17"/>
      <c r="E23" s="17"/>
      <c r="F23" s="17"/>
      <c r="G23" s="17"/>
      <c r="H23" s="17"/>
      <c r="I23" s="17"/>
      <c r="J23" s="17"/>
      <c r="K23" s="17"/>
      <c r="M23" s="17"/>
      <c r="N23" s="17"/>
    </row>
    <row r="24" customFormat="false" ht="15" hidden="false" customHeight="false" outlineLevel="0" collapsed="false">
      <c r="D24" s="17"/>
      <c r="E24" s="17"/>
      <c r="F24" s="17"/>
      <c r="G24" s="17"/>
      <c r="H24" s="17"/>
      <c r="I24" s="17"/>
      <c r="J24" s="17"/>
      <c r="K24" s="17"/>
      <c r="M24" s="17"/>
      <c r="N24" s="17"/>
    </row>
    <row r="25" customFormat="false" ht="15" hidden="false" customHeight="false" outlineLevel="0" collapsed="false">
      <c r="D25" s="17"/>
      <c r="E25" s="17"/>
      <c r="F25" s="17"/>
      <c r="G25" s="17"/>
      <c r="H25" s="17"/>
      <c r="I25" s="17"/>
      <c r="J25" s="17"/>
      <c r="K25" s="17"/>
      <c r="M25" s="17"/>
      <c r="N25" s="17"/>
    </row>
    <row r="26" customFormat="false" ht="15" hidden="false" customHeight="false" outlineLevel="0" collapsed="false">
      <c r="D26" s="17"/>
      <c r="E26" s="17"/>
      <c r="F26" s="17"/>
      <c r="G26" s="17"/>
      <c r="H26" s="17"/>
      <c r="I26" s="17"/>
      <c r="J26" s="17"/>
      <c r="K26" s="17"/>
      <c r="M26" s="17"/>
      <c r="N26" s="17"/>
    </row>
    <row r="27" customFormat="false" ht="15" hidden="false" customHeight="false" outlineLevel="0" collapsed="false">
      <c r="D27" s="17"/>
      <c r="E27" s="17"/>
      <c r="F27" s="17"/>
      <c r="G27" s="17"/>
      <c r="H27" s="17"/>
      <c r="I27" s="17"/>
      <c r="J27" s="17"/>
      <c r="K27" s="17"/>
      <c r="M27" s="17"/>
      <c r="N27" s="17"/>
    </row>
    <row r="28" customFormat="false" ht="15" hidden="false" customHeight="false" outlineLevel="0" collapsed="false">
      <c r="D28" s="17"/>
      <c r="E28" s="17"/>
      <c r="F28" s="17"/>
      <c r="G28" s="17"/>
      <c r="H28" s="17"/>
      <c r="I28" s="17"/>
      <c r="J28" s="17"/>
      <c r="K28" s="17"/>
      <c r="M28" s="17"/>
      <c r="N28" s="17"/>
    </row>
    <row r="29" customFormat="false" ht="15" hidden="false" customHeight="false" outlineLevel="0" collapsed="false">
      <c r="D29" s="17"/>
      <c r="E29" s="17"/>
      <c r="F29" s="17"/>
      <c r="G29" s="17"/>
      <c r="H29" s="17"/>
      <c r="I29" s="17"/>
      <c r="J29" s="17"/>
      <c r="K29" s="17"/>
      <c r="M29" s="17"/>
      <c r="N29" s="17"/>
    </row>
    <row r="30" customFormat="false" ht="15" hidden="false" customHeight="false" outlineLevel="0" collapsed="false">
      <c r="D30" s="17"/>
      <c r="E30" s="17"/>
      <c r="F30" s="17"/>
      <c r="G30" s="17"/>
      <c r="H30" s="17"/>
      <c r="I30" s="17"/>
      <c r="J30" s="17"/>
      <c r="K30" s="17"/>
      <c r="M30" s="17"/>
      <c r="N30" s="17"/>
    </row>
    <row r="31" customFormat="false" ht="15" hidden="false" customHeight="false" outlineLevel="0" collapsed="false">
      <c r="D31" s="17"/>
      <c r="E31" s="17"/>
      <c r="F31" s="17"/>
      <c r="G31" s="17"/>
      <c r="H31" s="17"/>
      <c r="I31" s="17"/>
      <c r="J31" s="17"/>
      <c r="K31" s="17"/>
      <c r="M31" s="17"/>
      <c r="N31" s="17"/>
    </row>
    <row r="32" customFormat="false" ht="15" hidden="false" customHeight="false" outlineLevel="0" collapsed="false">
      <c r="D32" s="17"/>
      <c r="E32" s="17"/>
      <c r="F32" s="17"/>
      <c r="G32" s="17"/>
      <c r="H32" s="17"/>
      <c r="I32" s="17"/>
      <c r="J32" s="17"/>
      <c r="K32" s="17"/>
      <c r="M32" s="17"/>
      <c r="N32" s="17"/>
    </row>
    <row r="33" customFormat="false" ht="15" hidden="false" customHeight="false" outlineLevel="0" collapsed="false">
      <c r="D33" s="17"/>
      <c r="E33" s="17"/>
      <c r="F33" s="17"/>
      <c r="G33" s="17"/>
      <c r="H33" s="17"/>
      <c r="I33" s="17"/>
      <c r="J33" s="17"/>
      <c r="K33" s="17"/>
      <c r="M33" s="17"/>
      <c r="N33" s="17"/>
    </row>
    <row r="34" customFormat="false" ht="15" hidden="false" customHeight="false" outlineLevel="0" collapsed="false">
      <c r="D34" s="17"/>
      <c r="E34" s="17"/>
      <c r="F34" s="17"/>
      <c r="G34" s="17"/>
      <c r="H34" s="17"/>
      <c r="I34" s="17"/>
      <c r="J34" s="17"/>
      <c r="K34" s="17"/>
      <c r="M34" s="17"/>
      <c r="N34" s="17"/>
    </row>
  </sheetData>
  <mergeCells count="1">
    <mergeCell ref="A1:N1"/>
  </mergeCells>
  <dataValidations count="3">
    <dataValidation allowBlank="false" error="Informe um percentual entre 0% e 100%." errorStyle="stop" errorTitle="Entrada inválida" operator="between" promptTitle="Orientação de preenchimento" showDropDown="false" showErrorMessage="true" showInputMessage="false" sqref="B3 B5" type="decimal">
      <formula1>0</formula1>
      <formula2>1</formula2>
    </dataValidation>
    <dataValidation allowBlank="false" error="Informe um número inteiro entre 1 e 730." errorStyle="stop" errorTitle="Entrada inválida" operator="between" promptTitle="Orientação de preenchimento" showDropDown="false" showErrorMessage="true" showInputMessage="false" sqref="B4" type="whole">
      <formula1>1</formula1>
      <formula2>730</formula2>
    </dataValidation>
    <dataValidation allowBlank="false" error="Informe uma data entre 01/01/2020 e hoje." errorStyle="stop" errorTitle="Entrada inválida" operator="between" promptTitle="Orientação de preenchimento" showDropDown="false" showErrorMessage="true" showInputMessage="false" sqref="B6" type="date">
      <formula1>DATE(2020,1,1)</formula1>
      <formula2>TODAY()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7"/>
    <col collapsed="false" customWidth="true" hidden="false" outlineLevel="0" max="2" min="2" style="0" width="105"/>
    <col collapsed="false" customWidth="true" hidden="false" outlineLevel="0" max="8" min="3" style="0" width="3"/>
  </cols>
  <sheetData>
    <row r="1" customFormat="false" ht="27.75" hidden="false" customHeight="true" outlineLevel="0" collapsed="false">
      <c r="A1" s="1" t="s">
        <v>173</v>
      </c>
      <c r="B1" s="1"/>
      <c r="C1" s="1"/>
      <c r="D1" s="1"/>
      <c r="E1" s="1"/>
      <c r="F1" s="1"/>
      <c r="G1" s="1"/>
      <c r="H1" s="1"/>
    </row>
    <row r="3" customFormat="false" ht="22.5" hidden="false" customHeight="true" outlineLevel="0" collapsed="false">
      <c r="A3" s="32" t="s">
        <v>174</v>
      </c>
      <c r="B3" s="32"/>
      <c r="C3" s="32"/>
      <c r="D3" s="32"/>
      <c r="E3" s="32"/>
      <c r="F3" s="32"/>
      <c r="G3" s="32"/>
      <c r="H3" s="32"/>
    </row>
    <row r="4" customFormat="false" ht="31.5" hidden="false" customHeight="true" outlineLevel="0" collapsed="false">
      <c r="A4" s="13" t="s">
        <v>175</v>
      </c>
      <c r="B4" s="33" t="s">
        <v>176</v>
      </c>
      <c r="C4" s="33"/>
      <c r="D4" s="33"/>
      <c r="E4" s="33"/>
      <c r="F4" s="33"/>
      <c r="G4" s="33"/>
      <c r="H4" s="33"/>
    </row>
    <row r="5" customFormat="false" ht="31.5" hidden="false" customHeight="true" outlineLevel="0" collapsed="false">
      <c r="A5" s="11" t="s">
        <v>177</v>
      </c>
      <c r="B5" s="34" t="s">
        <v>178</v>
      </c>
      <c r="C5" s="34"/>
      <c r="D5" s="34"/>
      <c r="E5" s="34"/>
      <c r="F5" s="34"/>
      <c r="G5" s="34"/>
      <c r="H5" s="34"/>
    </row>
    <row r="6" customFormat="false" ht="31.5" hidden="false" customHeight="true" outlineLevel="0" collapsed="false">
      <c r="A6" s="13" t="s">
        <v>179</v>
      </c>
      <c r="B6" s="33" t="s">
        <v>180</v>
      </c>
      <c r="C6" s="33"/>
      <c r="D6" s="33"/>
      <c r="E6" s="33"/>
      <c r="F6" s="33"/>
      <c r="G6" s="33"/>
      <c r="H6" s="33"/>
    </row>
    <row r="7" customFormat="false" ht="31.5" hidden="false" customHeight="true" outlineLevel="0" collapsed="false">
      <c r="A7" s="11" t="s">
        <v>181</v>
      </c>
      <c r="B7" s="34" t="s">
        <v>182</v>
      </c>
      <c r="C7" s="34"/>
      <c r="D7" s="34"/>
      <c r="E7" s="34"/>
      <c r="F7" s="34"/>
      <c r="G7" s="34"/>
      <c r="H7" s="34"/>
    </row>
    <row r="8" customFormat="false" ht="31.5" hidden="false" customHeight="true" outlineLevel="0" collapsed="false">
      <c r="A8" s="13" t="s">
        <v>183</v>
      </c>
      <c r="B8" s="33" t="s">
        <v>184</v>
      </c>
      <c r="C8" s="33"/>
      <c r="D8" s="33"/>
      <c r="E8" s="33"/>
      <c r="F8" s="33"/>
      <c r="G8" s="33"/>
      <c r="H8" s="33"/>
    </row>
    <row r="9" customFormat="false" ht="31.5" hidden="false" customHeight="true" outlineLevel="0" collapsed="false">
      <c r="A9" s="11" t="s">
        <v>185</v>
      </c>
      <c r="B9" s="34" t="s">
        <v>186</v>
      </c>
      <c r="C9" s="34"/>
      <c r="D9" s="34"/>
      <c r="E9" s="34"/>
      <c r="F9" s="34"/>
      <c r="G9" s="34"/>
      <c r="H9" s="34"/>
    </row>
    <row r="10" customFormat="false" ht="31.5" hidden="false" customHeight="true" outlineLevel="0" collapsed="false">
      <c r="A10" s="13" t="s">
        <v>187</v>
      </c>
      <c r="B10" s="33" t="s">
        <v>188</v>
      </c>
      <c r="C10" s="33"/>
      <c r="D10" s="33"/>
      <c r="E10" s="33"/>
      <c r="F10" s="33"/>
      <c r="G10" s="33"/>
      <c r="H10" s="33"/>
    </row>
    <row r="12" customFormat="false" ht="22.5" hidden="false" customHeight="true" outlineLevel="0" collapsed="false">
      <c r="A12" s="32" t="s">
        <v>189</v>
      </c>
      <c r="B12" s="32"/>
      <c r="C12" s="32"/>
      <c r="D12" s="32"/>
      <c r="E12" s="32"/>
      <c r="F12" s="32"/>
      <c r="G12" s="32"/>
      <c r="H12" s="32"/>
    </row>
    <row r="13" customFormat="false" ht="31.5" hidden="false" customHeight="true" outlineLevel="0" collapsed="false">
      <c r="A13" s="13" t="s">
        <v>190</v>
      </c>
      <c r="B13" s="33" t="s">
        <v>191</v>
      </c>
      <c r="C13" s="33"/>
      <c r="D13" s="33"/>
      <c r="E13" s="33"/>
      <c r="F13" s="33"/>
      <c r="G13" s="33"/>
      <c r="H13" s="33"/>
    </row>
    <row r="14" customFormat="false" ht="31.5" hidden="false" customHeight="true" outlineLevel="0" collapsed="false">
      <c r="A14" s="11" t="s">
        <v>190</v>
      </c>
      <c r="B14" s="34" t="s">
        <v>192</v>
      </c>
      <c r="C14" s="34"/>
      <c r="D14" s="34"/>
      <c r="E14" s="34"/>
      <c r="F14" s="34"/>
      <c r="G14" s="34"/>
      <c r="H14" s="34"/>
    </row>
    <row r="15" customFormat="false" ht="31.5" hidden="false" customHeight="true" outlineLevel="0" collapsed="false">
      <c r="A15" s="13" t="s">
        <v>190</v>
      </c>
      <c r="B15" s="33" t="s">
        <v>193</v>
      </c>
      <c r="C15" s="33"/>
      <c r="D15" s="33"/>
      <c r="E15" s="33"/>
      <c r="F15" s="33"/>
      <c r="G15" s="33"/>
      <c r="H15" s="33"/>
    </row>
    <row r="16" customFormat="false" ht="31.5" hidden="false" customHeight="true" outlineLevel="0" collapsed="false">
      <c r="A16" s="11" t="s">
        <v>190</v>
      </c>
      <c r="B16" s="34" t="s">
        <v>194</v>
      </c>
      <c r="C16" s="34"/>
      <c r="D16" s="34"/>
      <c r="E16" s="34"/>
      <c r="F16" s="34"/>
      <c r="G16" s="34"/>
      <c r="H16" s="34"/>
    </row>
    <row r="17" customFormat="false" ht="31.5" hidden="false" customHeight="true" outlineLevel="0" collapsed="false">
      <c r="A17" s="13" t="s">
        <v>190</v>
      </c>
      <c r="B17" s="33" t="s">
        <v>195</v>
      </c>
      <c r="C17" s="33"/>
      <c r="D17" s="33"/>
      <c r="E17" s="33"/>
      <c r="F17" s="33"/>
      <c r="G17" s="33"/>
      <c r="H17" s="33"/>
    </row>
    <row r="18" customFormat="false" ht="31.5" hidden="false" customHeight="true" outlineLevel="0" collapsed="false">
      <c r="A18" s="11" t="s">
        <v>190</v>
      </c>
      <c r="B18" s="34" t="s">
        <v>196</v>
      </c>
      <c r="C18" s="34"/>
      <c r="D18" s="34"/>
      <c r="E18" s="34"/>
      <c r="F18" s="34"/>
      <c r="G18" s="34"/>
      <c r="H18" s="34"/>
    </row>
    <row r="19" customFormat="false" ht="31.5" hidden="false" customHeight="true" outlineLevel="0" collapsed="false">
      <c r="A19" s="13" t="s">
        <v>190</v>
      </c>
      <c r="B19" s="33" t="s">
        <v>197</v>
      </c>
      <c r="C19" s="33"/>
      <c r="D19" s="33"/>
      <c r="E19" s="33"/>
      <c r="F19" s="33"/>
      <c r="G19" s="33"/>
      <c r="H19" s="33"/>
    </row>
    <row r="20" customFormat="false" ht="31.5" hidden="false" customHeight="true" outlineLevel="0" collapsed="false">
      <c r="A20" s="11" t="s">
        <v>190</v>
      </c>
      <c r="B20" s="34" t="s">
        <v>198</v>
      </c>
      <c r="C20" s="34"/>
      <c r="D20" s="34"/>
      <c r="E20" s="34"/>
      <c r="F20" s="34"/>
      <c r="G20" s="34"/>
      <c r="H20" s="34"/>
    </row>
    <row r="21" customFormat="false" ht="31.5" hidden="false" customHeight="true" outlineLevel="0" collapsed="false">
      <c r="A21" s="13" t="s">
        <v>190</v>
      </c>
      <c r="B21" s="33" t="s">
        <v>199</v>
      </c>
      <c r="C21" s="33"/>
      <c r="D21" s="33"/>
      <c r="E21" s="33"/>
      <c r="F21" s="33"/>
      <c r="G21" s="33"/>
      <c r="H21" s="33"/>
    </row>
    <row r="22" customFormat="false" ht="31.5" hidden="false" customHeight="true" outlineLevel="0" collapsed="false">
      <c r="A22" s="11" t="s">
        <v>190</v>
      </c>
      <c r="B22" s="34" t="s">
        <v>200</v>
      </c>
      <c r="C22" s="34"/>
      <c r="D22" s="34"/>
      <c r="E22" s="34"/>
      <c r="F22" s="34"/>
      <c r="G22" s="34"/>
      <c r="H22" s="34"/>
    </row>
    <row r="23" customFormat="false" ht="31.5" hidden="false" customHeight="true" outlineLevel="0" collapsed="false">
      <c r="A23" s="13" t="s">
        <v>190</v>
      </c>
      <c r="B23" s="33" t="s">
        <v>201</v>
      </c>
      <c r="C23" s="33"/>
      <c r="D23" s="33"/>
      <c r="E23" s="33"/>
      <c r="F23" s="33"/>
      <c r="G23" s="33"/>
      <c r="H23" s="33"/>
    </row>
    <row r="24" customFormat="false" ht="31.5" hidden="false" customHeight="true" outlineLevel="0" collapsed="false">
      <c r="A24" s="11" t="s">
        <v>190</v>
      </c>
      <c r="B24" s="34" t="s">
        <v>202</v>
      </c>
      <c r="C24" s="34"/>
      <c r="D24" s="34"/>
      <c r="E24" s="34"/>
      <c r="F24" s="34"/>
      <c r="G24" s="34"/>
      <c r="H24" s="34"/>
    </row>
    <row r="26" customFormat="false" ht="22.5" hidden="false" customHeight="true" outlineLevel="0" collapsed="false">
      <c r="A26" s="32" t="s">
        <v>203</v>
      </c>
      <c r="B26" s="32"/>
      <c r="C26" s="32"/>
      <c r="D26" s="32"/>
      <c r="E26" s="32"/>
      <c r="F26" s="32"/>
      <c r="G26" s="32"/>
      <c r="H26" s="32"/>
    </row>
    <row r="27" customFormat="false" ht="24.75" hidden="false" customHeight="true" outlineLevel="0" collapsed="false">
      <c r="A27" s="35" t="s">
        <v>204</v>
      </c>
      <c r="B27" s="18" t="s">
        <v>205</v>
      </c>
      <c r="C27" s="34"/>
      <c r="D27" s="34"/>
      <c r="E27" s="34"/>
      <c r="F27" s="34"/>
      <c r="G27" s="34"/>
      <c r="H27" s="34"/>
    </row>
    <row r="28" customFormat="false" ht="24.75" hidden="false" customHeight="true" outlineLevel="0" collapsed="false">
      <c r="A28" s="36" t="s">
        <v>206</v>
      </c>
      <c r="B28" s="27" t="s">
        <v>207</v>
      </c>
      <c r="C28" s="34"/>
      <c r="D28" s="34"/>
      <c r="E28" s="34"/>
      <c r="F28" s="34"/>
      <c r="G28" s="34"/>
      <c r="H28" s="34"/>
    </row>
    <row r="29" customFormat="false" ht="24.75" hidden="false" customHeight="true" outlineLevel="0" collapsed="false">
      <c r="A29" s="37" t="s">
        <v>208</v>
      </c>
      <c r="B29" s="38" t="s">
        <v>209</v>
      </c>
      <c r="C29" s="34"/>
      <c r="D29" s="34"/>
      <c r="E29" s="34"/>
      <c r="F29" s="34"/>
      <c r="G29" s="34"/>
      <c r="H29" s="34"/>
    </row>
    <row r="30" customFormat="false" ht="24.75" hidden="false" customHeight="true" outlineLevel="0" collapsed="false">
      <c r="A30" s="39" t="s">
        <v>210</v>
      </c>
      <c r="B30" s="40" t="s">
        <v>211</v>
      </c>
      <c r="C30" s="34"/>
      <c r="D30" s="34"/>
      <c r="E30" s="34"/>
      <c r="F30" s="34"/>
      <c r="G30" s="34"/>
      <c r="H30" s="34"/>
    </row>
    <row r="31" customFormat="false" ht="24.75" hidden="false" customHeight="true" outlineLevel="0" collapsed="false">
      <c r="A31" s="41" t="s">
        <v>212</v>
      </c>
      <c r="B31" s="42" t="s">
        <v>213</v>
      </c>
      <c r="C31" s="34"/>
      <c r="D31" s="34"/>
      <c r="E31" s="34"/>
      <c r="F31" s="34"/>
      <c r="G31" s="34"/>
      <c r="H31" s="34"/>
    </row>
  </sheetData>
  <mergeCells count="1">
    <mergeCell ref="A1:H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2026-09-06T10:52:33Z</dcterms:created>
  <dc:creator>openpyxl</dc:creator>
  <dc:description/>
  <dc:language>en-US</dc:language>
  <cp:lastModifiedBy/>
  <dcterms:modified xsi:type="dcterms:W3CDTF">2026-09-06T11:17:11Z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